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 activeTab="1"/>
  </bookViews>
  <sheets>
    <sheet name="Hasil Survey" sheetId="1" r:id="rId1"/>
    <sheet name="Hasil hitung" sheetId="2" r:id="rId2"/>
    <sheet name="Contoh Sasa" sheetId="3" r:id="rId3"/>
  </sheets>
  <calcPr calcId="145621"/>
</workbook>
</file>

<file path=xl/calcChain.xml><?xml version="1.0" encoding="utf-8"?>
<calcChain xmlns="http://schemas.openxmlformats.org/spreadsheetml/2006/main">
  <c r="L176" i="2" l="1"/>
  <c r="Q27" i="3"/>
  <c r="R19" i="3" s="1"/>
  <c r="T19" i="3" s="1"/>
  <c r="R25" i="3"/>
  <c r="T25" i="3" s="1"/>
  <c r="R23" i="3"/>
  <c r="T23" i="3" s="1"/>
  <c r="R21" i="3"/>
  <c r="T21" i="3" s="1"/>
  <c r="R18" i="3"/>
  <c r="T18" i="3" s="1"/>
  <c r="R15" i="3"/>
  <c r="T15" i="3" s="1"/>
  <c r="R14" i="3"/>
  <c r="T14" i="3" s="1"/>
  <c r="R12" i="3"/>
  <c r="T12" i="3" s="1"/>
  <c r="R9" i="3"/>
  <c r="T9" i="3" s="1"/>
  <c r="K9" i="3"/>
  <c r="L7" i="3" s="1"/>
  <c r="M7" i="3" s="1"/>
  <c r="H9" i="3"/>
  <c r="I8" i="3" s="1"/>
  <c r="J8" i="3" s="1"/>
  <c r="E9" i="3"/>
  <c r="B9" i="3"/>
  <c r="C6" i="3" s="1"/>
  <c r="D6" i="3" s="1"/>
  <c r="R8" i="3"/>
  <c r="T8" i="3" s="1"/>
  <c r="F8" i="3"/>
  <c r="G8" i="3" s="1"/>
  <c r="C8" i="3"/>
  <c r="D8" i="3" s="1"/>
  <c r="I7" i="3"/>
  <c r="J7" i="3" s="1"/>
  <c r="F7" i="3"/>
  <c r="G7" i="3" s="1"/>
  <c r="I6" i="3"/>
  <c r="J6" i="3" s="1"/>
  <c r="F6" i="3"/>
  <c r="G6" i="3" s="1"/>
  <c r="R5" i="3"/>
  <c r="T5" i="3" s="1"/>
  <c r="L5" i="3"/>
  <c r="M5" i="3" s="1"/>
  <c r="I5" i="3"/>
  <c r="J5" i="3" s="1"/>
  <c r="G5" i="3"/>
  <c r="F5" i="3"/>
  <c r="C5" i="3"/>
  <c r="D5" i="3" s="1"/>
  <c r="R4" i="3"/>
  <c r="T4" i="3" s="1"/>
  <c r="F4" i="3"/>
  <c r="G4" i="3" s="1"/>
  <c r="C4" i="3"/>
  <c r="D4" i="3" s="1"/>
  <c r="I3" i="3"/>
  <c r="J3" i="3" s="1"/>
  <c r="F3" i="3"/>
  <c r="G3" i="3" s="1"/>
  <c r="G9" i="3" s="1"/>
  <c r="T41" i="2"/>
  <c r="T40" i="2"/>
  <c r="S42" i="2" s="1"/>
  <c r="T86" i="2"/>
  <c r="S87" i="2" s="1"/>
  <c r="T85" i="2"/>
  <c r="S132" i="2"/>
  <c r="T131" i="2"/>
  <c r="T130" i="2"/>
  <c r="K178" i="2"/>
  <c r="L177" i="2"/>
  <c r="K173" i="2"/>
  <c r="K174" i="2" s="1"/>
  <c r="S37" i="2"/>
  <c r="S38" i="2" s="1"/>
  <c r="S82" i="2"/>
  <c r="S83" i="2" s="1"/>
  <c r="S127" i="2"/>
  <c r="S128" i="2" s="1"/>
  <c r="S126" i="2"/>
  <c r="S36" i="2"/>
  <c r="S81" i="2"/>
  <c r="O134" i="2"/>
  <c r="N134" i="2"/>
  <c r="M134" i="2"/>
  <c r="L134" i="2"/>
  <c r="K134" i="2"/>
  <c r="J134" i="2"/>
  <c r="I134" i="2"/>
  <c r="H134" i="2"/>
  <c r="G134" i="2"/>
  <c r="F134" i="2"/>
  <c r="E134" i="2"/>
  <c r="O89" i="2"/>
  <c r="N89" i="2"/>
  <c r="M89" i="2"/>
  <c r="L89" i="2"/>
  <c r="K89" i="2"/>
  <c r="J89" i="2"/>
  <c r="I89" i="2"/>
  <c r="H89" i="2"/>
  <c r="G89" i="2"/>
  <c r="F89" i="2"/>
  <c r="E89" i="2"/>
  <c r="F44" i="2"/>
  <c r="G44" i="2"/>
  <c r="H44" i="2"/>
  <c r="I44" i="2"/>
  <c r="J44" i="2"/>
  <c r="K44" i="2"/>
  <c r="L44" i="2"/>
  <c r="M44" i="2"/>
  <c r="N44" i="2"/>
  <c r="O44" i="2"/>
  <c r="E44" i="2"/>
  <c r="K172" i="2"/>
  <c r="F180" i="2"/>
  <c r="G180" i="2"/>
  <c r="E180" i="2"/>
  <c r="E141" i="2"/>
  <c r="F141" i="2"/>
  <c r="G141" i="2"/>
  <c r="E142" i="2"/>
  <c r="F142" i="2"/>
  <c r="G142" i="2"/>
  <c r="E143" i="2"/>
  <c r="F143" i="2"/>
  <c r="G143" i="2"/>
  <c r="E144" i="2"/>
  <c r="F144" i="2"/>
  <c r="G144" i="2"/>
  <c r="E145" i="2"/>
  <c r="F145" i="2"/>
  <c r="G145" i="2"/>
  <c r="E146" i="2"/>
  <c r="F146" i="2"/>
  <c r="G146" i="2"/>
  <c r="E147" i="2"/>
  <c r="F147" i="2"/>
  <c r="G147" i="2"/>
  <c r="E148" i="2"/>
  <c r="F148" i="2"/>
  <c r="G148" i="2"/>
  <c r="E149" i="2"/>
  <c r="F149" i="2"/>
  <c r="G149" i="2"/>
  <c r="E150" i="2"/>
  <c r="F150" i="2"/>
  <c r="G150" i="2"/>
  <c r="E151" i="2"/>
  <c r="F151" i="2"/>
  <c r="G151" i="2"/>
  <c r="E152" i="2"/>
  <c r="F152" i="2"/>
  <c r="G152" i="2"/>
  <c r="E153" i="2"/>
  <c r="F153" i="2"/>
  <c r="G153" i="2"/>
  <c r="E154" i="2"/>
  <c r="F154" i="2"/>
  <c r="G154" i="2"/>
  <c r="E155" i="2"/>
  <c r="F155" i="2"/>
  <c r="G155" i="2"/>
  <c r="E156" i="2"/>
  <c r="F156" i="2"/>
  <c r="G156" i="2"/>
  <c r="E157" i="2"/>
  <c r="F157" i="2"/>
  <c r="G157" i="2"/>
  <c r="E158" i="2"/>
  <c r="F158" i="2"/>
  <c r="G158" i="2"/>
  <c r="E159" i="2"/>
  <c r="F159" i="2"/>
  <c r="G159" i="2"/>
  <c r="E160" i="2"/>
  <c r="F160" i="2"/>
  <c r="G160" i="2"/>
  <c r="E161" i="2"/>
  <c r="F161" i="2"/>
  <c r="G161" i="2"/>
  <c r="E162" i="2"/>
  <c r="F162" i="2"/>
  <c r="G162" i="2"/>
  <c r="E163" i="2"/>
  <c r="F163" i="2"/>
  <c r="G163" i="2"/>
  <c r="E164" i="2"/>
  <c r="F164" i="2"/>
  <c r="G164" i="2"/>
  <c r="E165" i="2"/>
  <c r="F165" i="2"/>
  <c r="G165" i="2"/>
  <c r="E166" i="2"/>
  <c r="F166" i="2"/>
  <c r="G166" i="2"/>
  <c r="E167" i="2"/>
  <c r="F167" i="2"/>
  <c r="G167" i="2"/>
  <c r="E168" i="2"/>
  <c r="F168" i="2"/>
  <c r="G168" i="2"/>
  <c r="E169" i="2"/>
  <c r="F169" i="2"/>
  <c r="G169" i="2"/>
  <c r="E170" i="2"/>
  <c r="F170" i="2"/>
  <c r="G170" i="2"/>
  <c r="E171" i="2"/>
  <c r="F171" i="2"/>
  <c r="G171" i="2"/>
  <c r="E172" i="2"/>
  <c r="F172" i="2"/>
  <c r="G172" i="2"/>
  <c r="E173" i="2"/>
  <c r="F173" i="2"/>
  <c r="G173" i="2"/>
  <c r="E174" i="2"/>
  <c r="F174" i="2"/>
  <c r="G174" i="2"/>
  <c r="E175" i="2"/>
  <c r="F175" i="2"/>
  <c r="G175" i="2"/>
  <c r="E176" i="2"/>
  <c r="F176" i="2"/>
  <c r="G176" i="2"/>
  <c r="E177" i="2"/>
  <c r="F177" i="2"/>
  <c r="G177" i="2"/>
  <c r="E178" i="2"/>
  <c r="F178" i="2"/>
  <c r="G178" i="2"/>
  <c r="E179" i="2"/>
  <c r="F179" i="2"/>
  <c r="G179" i="2"/>
  <c r="G140" i="2"/>
  <c r="F140" i="2"/>
  <c r="E140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94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49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" i="2"/>
  <c r="C3" i="3" l="1"/>
  <c r="D3" i="3" s="1"/>
  <c r="R3" i="3"/>
  <c r="T3" i="3" s="1"/>
  <c r="L4" i="3"/>
  <c r="M4" i="3" s="1"/>
  <c r="C7" i="3"/>
  <c r="D7" i="3" s="1"/>
  <c r="R7" i="3"/>
  <c r="T7" i="3" s="1"/>
  <c r="L8" i="3"/>
  <c r="M8" i="3" s="1"/>
  <c r="R11" i="3"/>
  <c r="T11" i="3" s="1"/>
  <c r="R17" i="3"/>
  <c r="T17" i="3" s="1"/>
  <c r="R20" i="3"/>
  <c r="T20" i="3" s="1"/>
  <c r="R24" i="3"/>
  <c r="T24" i="3" s="1"/>
  <c r="L6" i="3"/>
  <c r="M6" i="3" s="1"/>
  <c r="R13" i="3"/>
  <c r="T13" i="3" s="1"/>
  <c r="R22" i="3"/>
  <c r="T22" i="3" s="1"/>
  <c r="R26" i="3"/>
  <c r="T26" i="3" s="1"/>
  <c r="L3" i="3"/>
  <c r="M3" i="3" s="1"/>
  <c r="M9" i="3" s="1"/>
  <c r="I4" i="3"/>
  <c r="J4" i="3" s="1"/>
  <c r="J9" i="3" s="1"/>
  <c r="R6" i="3"/>
  <c r="T6" i="3" s="1"/>
  <c r="R10" i="3"/>
  <c r="T10" i="3" s="1"/>
  <c r="R16" i="3"/>
  <c r="T16" i="3" s="1"/>
  <c r="T27" i="3" l="1"/>
  <c r="B15" i="3" s="1"/>
  <c r="D9" i="3"/>
  <c r="B13" i="3" s="1"/>
  <c r="B19" i="3" l="1"/>
  <c r="C15" i="3"/>
  <c r="B16" i="3"/>
  <c r="B18" i="3" s="1"/>
  <c r="B20" i="3" s="1"/>
</calcChain>
</file>

<file path=xl/sharedStrings.xml><?xml version="1.0" encoding="utf-8"?>
<sst xmlns="http://schemas.openxmlformats.org/spreadsheetml/2006/main" count="666" uniqueCount="164">
  <si>
    <t>Name</t>
  </si>
  <si>
    <t>Umur</t>
  </si>
  <si>
    <t>Status</t>
  </si>
  <si>
    <t>No</t>
  </si>
  <si>
    <t>Open Playlist</t>
  </si>
  <si>
    <t>Play</t>
  </si>
  <si>
    <t>Pause</t>
  </si>
  <si>
    <t>Next</t>
  </si>
  <si>
    <t>Previous</t>
  </si>
  <si>
    <t>Set Alarm</t>
  </si>
  <si>
    <t>Clear Alarm</t>
  </si>
  <si>
    <t>Swicth Theme</t>
  </si>
  <si>
    <t>Pick 6.mp3 + play</t>
  </si>
  <si>
    <t>Switch to mp3 player/alarm page 10 times</t>
  </si>
  <si>
    <t>Dari skala (1-5), bagaimana menurut anda interface dari website ini?</t>
  </si>
  <si>
    <t>Error apa saja yang ditemukan?</t>
  </si>
  <si>
    <t>Kritik</t>
  </si>
  <si>
    <t>Saran</t>
  </si>
  <si>
    <t>Survey</t>
  </si>
  <si>
    <t>Defrid</t>
  </si>
  <si>
    <t>Pengguna</t>
  </si>
  <si>
    <t>Tampilan Terlalu Polos</t>
  </si>
  <si>
    <t>Lebih baik menggunakan</t>
  </si>
  <si>
    <t>Task (Keyboard shortcut)</t>
  </si>
  <si>
    <t>Task (Mouse)</t>
  </si>
  <si>
    <t>Task (Mouse + Keyboard)</t>
  </si>
  <si>
    <t>Handoko</t>
  </si>
  <si>
    <t>Tampilan Kurang Menarik</t>
  </si>
  <si>
    <t>Mungkin bisa di design play bar nya lebih menarik selain dan design juga pemilihann warna, misalkan bisa autoswitch color untuk beberapa tombol di aplikasi</t>
  </si>
  <si>
    <t>Elin</t>
  </si>
  <si>
    <t>Non Pengguna</t>
  </si>
  <si>
    <t>Lambatnya respon pada saat pindah page</t>
  </si>
  <si>
    <t>Perbaiki tampilan</t>
  </si>
  <si>
    <t>Angel Yuni Cova Taslim</t>
  </si>
  <si>
    <t>Tampilan terlalu simple</t>
  </si>
  <si>
    <t>Perbagus Tampilan</t>
  </si>
  <si>
    <t>Jessica</t>
  </si>
  <si>
    <t>-</t>
  </si>
  <si>
    <t>Ukuran font terlalu kecil, Font sebaiknya diperbesar</t>
  </si>
  <si>
    <t>Poppy</t>
  </si>
  <si>
    <t>Pergantian website membuat bingung pemakai (Keyboard)</t>
  </si>
  <si>
    <t>Kevin Murvie</t>
  </si>
  <si>
    <t>UI terlalub datar, transisi ke page lain kurang asik</t>
  </si>
  <si>
    <t>UI nya diperbagus, Transisi diperbagus</t>
  </si>
  <si>
    <t>Vaness Putri P</t>
  </si>
  <si>
    <t>Penjelasan untuk tiap button belum jelas</t>
  </si>
  <si>
    <t>Perjelas maksud tombol, Interface di perbagus</t>
  </si>
  <si>
    <t>Alvin</t>
  </si>
  <si>
    <t>Tampilan kurang menarik</t>
  </si>
  <si>
    <t>Sebaiknya ditambah tombol stop dan perjelas tombol toggle playlist</t>
  </si>
  <si>
    <t>Michael</t>
  </si>
  <si>
    <t>Desain kurang menarik</t>
  </si>
  <si>
    <t>Buat jadi online</t>
  </si>
  <si>
    <t>Rian</t>
  </si>
  <si>
    <t>Keren</t>
  </si>
  <si>
    <t>Dibagusin lagi</t>
  </si>
  <si>
    <t>Fara</t>
  </si>
  <si>
    <t>gak ada keterangan untuk mengatur alarm</t>
  </si>
  <si>
    <t>Kalau bisa perbesar tampilannya</t>
  </si>
  <si>
    <t>Dewi Sartika</t>
  </si>
  <si>
    <t>Alarm ga nyala pertama kali coba</t>
  </si>
  <si>
    <t>Itu timer bukan alarm</t>
  </si>
  <si>
    <t>playlist lagunya ditampilin aja</t>
  </si>
  <si>
    <t>Interface diperbagus</t>
  </si>
  <si>
    <t>Terlalu simple, ga jelas</t>
  </si>
  <si>
    <t>Sudah bagus</t>
  </si>
  <si>
    <t>Adyatma</t>
  </si>
  <si>
    <t>Program kadang eror</t>
  </si>
  <si>
    <t>penjelasan untuk alarm tidak jelas</t>
  </si>
  <si>
    <t>timeline diperbagus</t>
  </si>
  <si>
    <t>Chica E S</t>
  </si>
  <si>
    <t>Non pengguna</t>
  </si>
  <si>
    <t>Bagus, simple</t>
  </si>
  <si>
    <t>tombol diperjelas</t>
  </si>
  <si>
    <t>Metalia</t>
  </si>
  <si>
    <t>Ansol</t>
  </si>
  <si>
    <t>Terlalu sepi</t>
  </si>
  <si>
    <t>Krisna</t>
  </si>
  <si>
    <t>Lagunya alay</t>
  </si>
  <si>
    <t>Lagunya pilih yang bagus</t>
  </si>
  <si>
    <t>Samuel Tjahyadi</t>
  </si>
  <si>
    <t>alt+shift+e kurang fungsional</t>
  </si>
  <si>
    <t>Untuk change page lebih baik menggunakan tombol yang sama</t>
  </si>
  <si>
    <t>Yunita</t>
  </si>
  <si>
    <t>Warna dan desainnya lebih menarik lagi</t>
  </si>
  <si>
    <t>Pada saat set jam otomatis berubah, ga perlu ada 0 lagi</t>
  </si>
  <si>
    <t>Tassya</t>
  </si>
  <si>
    <t>Tombol playlist ga jelas, menu alarm tidak jelas</t>
  </si>
  <si>
    <t>Sebaiknya tombol dikasih penjelasan</t>
  </si>
  <si>
    <t>Lia</t>
  </si>
  <si>
    <t>Bagus</t>
  </si>
  <si>
    <t>Calvyn</t>
  </si>
  <si>
    <t>Simbol kurang bisa diketahui</t>
  </si>
  <si>
    <t>agak dipermudah untuk pengenalan buttonnya</t>
  </si>
  <si>
    <t>Veronica</t>
  </si>
  <si>
    <t>Penjelasan kurang</t>
  </si>
  <si>
    <t>dibagusin</t>
  </si>
  <si>
    <t>Tri Fanny Florencia Taslim</t>
  </si>
  <si>
    <t>Tampilan terlalu sederhana, beberapa icon ga jelas</t>
  </si>
  <si>
    <t>Icon diperjelas</t>
  </si>
  <si>
    <t>Ruby</t>
  </si>
  <si>
    <t>Shortcut untuk keyboard lebih praktis dibanding mouse</t>
  </si>
  <si>
    <t>Keyboard shortcut kurang praktis, fungsi website terlalu monoton</t>
  </si>
  <si>
    <t>Thomas</t>
  </si>
  <si>
    <t>Desain alarm dan playlist tidak cocok</t>
  </si>
  <si>
    <t>Sebaiknya warna tampilan disamakan</t>
  </si>
  <si>
    <t>Iyanah</t>
  </si>
  <si>
    <t>Kurang ramai terlalu sederhana</t>
  </si>
  <si>
    <t>Tampilannya diperbagus</t>
  </si>
  <si>
    <t>Vina</t>
  </si>
  <si>
    <t>Overall aplikasinya sudah oke</t>
  </si>
  <si>
    <t>Tampilan aplikasi dibuat lebih menarik</t>
  </si>
  <si>
    <t>Rizka</t>
  </si>
  <si>
    <t>Lebih baik lagi</t>
  </si>
  <si>
    <t>Kelvin</t>
  </si>
  <si>
    <t>Tulisan kecil, tidak ada gambar</t>
  </si>
  <si>
    <t>Indah</t>
  </si>
  <si>
    <t>Tampilan terlalu monoton, kurang menarik</t>
  </si>
  <si>
    <t>Aplikasinya digabung dengan website lain, jadi ga hanya aplikasi ini aja</t>
  </si>
  <si>
    <t>Haniel</t>
  </si>
  <si>
    <t>Temanya kurang menarik</t>
  </si>
  <si>
    <t>perbagus tema</t>
  </si>
  <si>
    <t>Eric</t>
  </si>
  <si>
    <t>Lebih colourful</t>
  </si>
  <si>
    <t>Anthony</t>
  </si>
  <si>
    <t>Tulisan kurang besar</t>
  </si>
  <si>
    <t>Tommy</t>
  </si>
  <si>
    <t>Menimbulkan kebingungan dalam kontrol</t>
  </si>
  <si>
    <t>Font terlalu kecil</t>
  </si>
  <si>
    <t>Aurellia</t>
  </si>
  <si>
    <t>ga bisa pindah ke page brikutnya</t>
  </si>
  <si>
    <t>Interface terlalu simple</t>
  </si>
  <si>
    <t>Lebih baik lagi dalam interface dan perbaiki error</t>
  </si>
  <si>
    <t>Meg</t>
  </si>
  <si>
    <t>Font kurang besar</t>
  </si>
  <si>
    <t>Font diperbesar</t>
  </si>
  <si>
    <t>n</t>
  </si>
  <si>
    <t>0 months</t>
  </si>
  <si>
    <t>1 month</t>
  </si>
  <si>
    <t>2 months</t>
  </si>
  <si>
    <t>3 months</t>
  </si>
  <si>
    <t>Data</t>
  </si>
  <si>
    <t xml:space="preserve">mean= </t>
  </si>
  <si>
    <t xml:space="preserve">SSW = </t>
  </si>
  <si>
    <t xml:space="preserve">SSB= </t>
  </si>
  <si>
    <t>SST</t>
  </si>
  <si>
    <t>SSW</t>
  </si>
  <si>
    <t>DF1=</t>
  </si>
  <si>
    <t>DF2=</t>
  </si>
  <si>
    <t>F=</t>
  </si>
  <si>
    <t>mean=</t>
  </si>
  <si>
    <t>SST=</t>
  </si>
  <si>
    <t>Mean</t>
  </si>
  <si>
    <t>SSB</t>
  </si>
  <si>
    <t>F</t>
  </si>
  <si>
    <t>DF1</t>
  </si>
  <si>
    <t>DF2</t>
  </si>
  <si>
    <t>Average Time</t>
  </si>
  <si>
    <t>Mouse</t>
  </si>
  <si>
    <t>Keyboard</t>
  </si>
  <si>
    <t>Keyboard+Mouse</t>
  </si>
  <si>
    <t>Mean Deviation</t>
  </si>
  <si>
    <t>F(2,117)</t>
  </si>
  <si>
    <t>F(9,290)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</si>
</sst>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7"/>
  <sheetViews>
    <sheetView zoomScale="70" zoomScaleNormal="70" workbookViewId="0">
      <selection activeCell="C45" sqref="A45:C48"/>
    </sheetView>
  </sheetViews>
  <sheetFormatPr defaultRowHeight="15" x14ac:dyDescent="0.25"/>
  <cols>
    <col min="1" max="1" width="3.5703125" style="1" bestFit="1" customWidth="1"/>
    <col min="2" max="2" width="24.140625" style="1" bestFit="1" customWidth="1"/>
    <col min="3" max="3" width="9.5703125" style="1" bestFit="1" customWidth="1"/>
    <col min="4" max="4" width="14" style="1" bestFit="1" customWidth="1"/>
    <col min="5" max="5" width="12.7109375" style="1" bestFit="1" customWidth="1"/>
    <col min="6" max="6" width="4.7109375" style="1" bestFit="1" customWidth="1"/>
    <col min="7" max="7" width="6.28515625" style="1" bestFit="1" customWidth="1"/>
    <col min="8" max="8" width="5.28515625" style="1" bestFit="1" customWidth="1"/>
    <col min="9" max="9" width="8.7109375" style="1" bestFit="1" customWidth="1"/>
    <col min="10" max="10" width="9.5703125" style="1" bestFit="1" customWidth="1"/>
    <col min="11" max="11" width="11.28515625" style="1" bestFit="1" customWidth="1"/>
    <col min="12" max="12" width="13.5703125" style="1" bestFit="1" customWidth="1"/>
    <col min="13" max="13" width="16.140625" style="1" bestFit="1" customWidth="1"/>
    <col min="14" max="14" width="38.85546875" style="1" bestFit="1" customWidth="1"/>
    <col min="15" max="15" width="12.7109375" style="1" bestFit="1" customWidth="1"/>
    <col min="16" max="16" width="4.7109375" style="1" bestFit="1" customWidth="1"/>
    <col min="17" max="17" width="6.28515625" style="1" bestFit="1" customWidth="1"/>
    <col min="18" max="18" width="5.28515625" style="1" bestFit="1" customWidth="1"/>
    <col min="19" max="19" width="8.7109375" style="1" bestFit="1" customWidth="1"/>
    <col min="20" max="20" width="9.5703125" style="1" bestFit="1" customWidth="1"/>
    <col min="21" max="21" width="5.7109375" style="1" customWidth="1"/>
    <col min="22" max="22" width="13.5703125" style="1" bestFit="1" customWidth="1"/>
    <col min="23" max="23" width="16.140625" style="1" bestFit="1" customWidth="1"/>
    <col min="24" max="24" width="38.85546875" style="1" bestFit="1" customWidth="1"/>
    <col min="25" max="25" width="12.7109375" style="1" bestFit="1" customWidth="1"/>
    <col min="26" max="26" width="6" style="1" customWidth="1"/>
    <col min="27" max="27" width="6.28515625" style="1" customWidth="1"/>
    <col min="28" max="28" width="5.28515625" style="1" bestFit="1" customWidth="1"/>
    <col min="29" max="29" width="8.7109375" style="1" bestFit="1" customWidth="1"/>
    <col min="30" max="30" width="9.5703125" style="1" bestFit="1" customWidth="1"/>
    <col min="31" max="31" width="11.28515625" style="1" bestFit="1" customWidth="1"/>
    <col min="32" max="32" width="13.5703125" style="1" bestFit="1" customWidth="1"/>
    <col min="33" max="33" width="16.140625" style="1" bestFit="1" customWidth="1"/>
    <col min="34" max="34" width="38.85546875" style="1" bestFit="1" customWidth="1"/>
    <col min="35" max="35" width="62.85546875" style="1" bestFit="1" customWidth="1"/>
    <col min="36" max="36" width="30.5703125" style="1" bestFit="1" customWidth="1"/>
    <col min="37" max="37" width="60.5703125" style="1" bestFit="1" customWidth="1"/>
    <col min="38" max="38" width="144.140625" style="1" bestFit="1" customWidth="1"/>
    <col min="39" max="16384" width="9.140625" style="1"/>
  </cols>
  <sheetData>
    <row r="1" spans="1:38" x14ac:dyDescent="0.25">
      <c r="A1" s="10" t="s">
        <v>3</v>
      </c>
      <c r="B1" s="10" t="s">
        <v>0</v>
      </c>
      <c r="C1" s="10" t="s">
        <v>1</v>
      </c>
      <c r="D1" s="10" t="s">
        <v>2</v>
      </c>
      <c r="E1" s="10" t="s">
        <v>23</v>
      </c>
      <c r="F1" s="10"/>
      <c r="G1" s="10"/>
      <c r="H1" s="10"/>
      <c r="I1" s="10"/>
      <c r="J1" s="10"/>
      <c r="K1" s="10"/>
      <c r="L1" s="10"/>
      <c r="M1" s="10"/>
      <c r="N1" s="10"/>
      <c r="O1" s="10" t="s">
        <v>24</v>
      </c>
      <c r="P1" s="10"/>
      <c r="Q1" s="10"/>
      <c r="R1" s="10"/>
      <c r="S1" s="10"/>
      <c r="T1" s="10"/>
      <c r="U1" s="10"/>
      <c r="V1" s="10"/>
      <c r="W1" s="10"/>
      <c r="X1" s="10"/>
      <c r="Y1" s="10" t="s">
        <v>25</v>
      </c>
      <c r="Z1" s="10"/>
      <c r="AA1" s="10"/>
      <c r="AB1" s="10"/>
      <c r="AC1" s="10"/>
      <c r="AD1" s="10"/>
      <c r="AE1" s="10"/>
      <c r="AF1" s="10"/>
      <c r="AG1" s="10"/>
      <c r="AH1" s="10"/>
      <c r="AI1" s="10" t="s">
        <v>18</v>
      </c>
      <c r="AJ1" s="10"/>
      <c r="AK1" s="10"/>
      <c r="AL1" s="10"/>
    </row>
    <row r="2" spans="1:38" x14ac:dyDescent="0.25">
      <c r="A2" s="10"/>
      <c r="B2" s="10"/>
      <c r="C2" s="10"/>
      <c r="D2" s="10"/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1">
        <v>1</v>
      </c>
      <c r="P2" s="11">
        <v>2</v>
      </c>
      <c r="Q2" s="11">
        <v>3</v>
      </c>
      <c r="R2" s="11">
        <v>4</v>
      </c>
      <c r="S2" s="11">
        <v>5</v>
      </c>
      <c r="T2" s="11">
        <v>6</v>
      </c>
      <c r="U2" s="11">
        <v>7</v>
      </c>
      <c r="V2" s="11">
        <v>8</v>
      </c>
      <c r="W2" s="11">
        <v>9</v>
      </c>
      <c r="X2" s="11">
        <v>10</v>
      </c>
      <c r="Y2" s="11">
        <v>1</v>
      </c>
      <c r="Z2" s="11">
        <v>2</v>
      </c>
      <c r="AA2" s="11">
        <v>3</v>
      </c>
      <c r="AB2" s="11">
        <v>4</v>
      </c>
      <c r="AC2" s="11">
        <v>5</v>
      </c>
      <c r="AD2" s="11">
        <v>6</v>
      </c>
      <c r="AE2" s="11">
        <v>7</v>
      </c>
      <c r="AF2" s="11">
        <v>8</v>
      </c>
      <c r="AG2" s="11">
        <v>9</v>
      </c>
      <c r="AH2" s="11">
        <v>10</v>
      </c>
      <c r="AI2" s="10"/>
      <c r="AJ2" s="10"/>
      <c r="AK2" s="10"/>
      <c r="AL2" s="10"/>
    </row>
    <row r="3" spans="1:38" x14ac:dyDescent="0.25">
      <c r="A3" s="10"/>
      <c r="B3" s="10"/>
      <c r="C3" s="10"/>
      <c r="D3" s="10"/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1" t="s">
        <v>4</v>
      </c>
      <c r="P3" s="11" t="s">
        <v>5</v>
      </c>
      <c r="Q3" s="11" t="s">
        <v>6</v>
      </c>
      <c r="R3" s="11" t="s">
        <v>7</v>
      </c>
      <c r="S3" s="11" t="s">
        <v>8</v>
      </c>
      <c r="T3" s="11" t="s">
        <v>9</v>
      </c>
      <c r="U3" s="11" t="s">
        <v>10</v>
      </c>
      <c r="V3" s="11" t="s">
        <v>11</v>
      </c>
      <c r="W3" s="11" t="s">
        <v>12</v>
      </c>
      <c r="X3" s="11" t="s">
        <v>13</v>
      </c>
      <c r="Y3" s="11" t="s">
        <v>4</v>
      </c>
      <c r="Z3" s="11" t="s">
        <v>5</v>
      </c>
      <c r="AA3" s="11" t="s">
        <v>6</v>
      </c>
      <c r="AB3" s="11" t="s">
        <v>7</v>
      </c>
      <c r="AC3" s="11" t="s">
        <v>8</v>
      </c>
      <c r="AD3" s="11" t="s">
        <v>9</v>
      </c>
      <c r="AE3" s="11" t="s">
        <v>10</v>
      </c>
      <c r="AF3" s="11" t="s">
        <v>11</v>
      </c>
      <c r="AG3" s="11" t="s">
        <v>12</v>
      </c>
      <c r="AH3" s="11" t="s">
        <v>13</v>
      </c>
      <c r="AI3" s="11" t="s">
        <v>14</v>
      </c>
      <c r="AJ3" s="11" t="s">
        <v>15</v>
      </c>
      <c r="AK3" s="11" t="s">
        <v>16</v>
      </c>
      <c r="AL3" s="11" t="s">
        <v>17</v>
      </c>
    </row>
    <row r="4" spans="1:38" x14ac:dyDescent="0.25">
      <c r="A4" s="11">
        <v>1</v>
      </c>
      <c r="B4" s="11" t="s">
        <v>19</v>
      </c>
      <c r="C4" s="11">
        <v>20</v>
      </c>
      <c r="D4" s="11" t="s">
        <v>20</v>
      </c>
      <c r="E4" s="11">
        <v>4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4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2</v>
      </c>
      <c r="U4" s="11">
        <v>1</v>
      </c>
      <c r="V4" s="11">
        <v>1</v>
      </c>
      <c r="W4" s="11">
        <v>1</v>
      </c>
      <c r="X4" s="11">
        <v>3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3</v>
      </c>
      <c r="AI4" s="11">
        <v>3</v>
      </c>
      <c r="AJ4" s="11" t="s">
        <v>37</v>
      </c>
      <c r="AK4" s="11" t="s">
        <v>21</v>
      </c>
      <c r="AL4" s="11" t="s">
        <v>22</v>
      </c>
    </row>
    <row r="5" spans="1:38" x14ac:dyDescent="0.25">
      <c r="A5" s="11">
        <v>2</v>
      </c>
      <c r="B5" s="11" t="s">
        <v>26</v>
      </c>
      <c r="C5" s="11">
        <v>20</v>
      </c>
      <c r="D5" s="11" t="s">
        <v>20</v>
      </c>
      <c r="E5" s="11">
        <v>2</v>
      </c>
      <c r="F5" s="11">
        <v>1</v>
      </c>
      <c r="G5" s="11">
        <v>1</v>
      </c>
      <c r="H5" s="11">
        <v>1</v>
      </c>
      <c r="I5" s="11">
        <v>1</v>
      </c>
      <c r="J5" s="11">
        <v>12</v>
      </c>
      <c r="K5" s="11">
        <v>2</v>
      </c>
      <c r="L5" s="11">
        <v>2</v>
      </c>
      <c r="M5" s="11">
        <v>7</v>
      </c>
      <c r="N5" s="11">
        <v>8</v>
      </c>
      <c r="O5" s="11">
        <v>4</v>
      </c>
      <c r="P5" s="11">
        <v>1</v>
      </c>
      <c r="Q5" s="11">
        <v>1</v>
      </c>
      <c r="R5" s="11">
        <v>2</v>
      </c>
      <c r="S5" s="11">
        <v>1</v>
      </c>
      <c r="T5" s="11">
        <v>10</v>
      </c>
      <c r="U5" s="11">
        <v>2</v>
      </c>
      <c r="V5" s="11">
        <v>1</v>
      </c>
      <c r="W5" s="11">
        <v>3</v>
      </c>
      <c r="X5" s="11">
        <v>7</v>
      </c>
      <c r="Y5" s="11">
        <v>2</v>
      </c>
      <c r="Z5" s="11">
        <v>1</v>
      </c>
      <c r="AA5" s="11">
        <v>1</v>
      </c>
      <c r="AB5" s="11">
        <v>1</v>
      </c>
      <c r="AC5" s="11">
        <v>1</v>
      </c>
      <c r="AD5" s="11">
        <v>7</v>
      </c>
      <c r="AE5" s="11">
        <v>2</v>
      </c>
      <c r="AF5" s="11">
        <v>1</v>
      </c>
      <c r="AG5" s="11">
        <v>2</v>
      </c>
      <c r="AH5" s="11">
        <v>7</v>
      </c>
      <c r="AI5" s="11">
        <v>4</v>
      </c>
      <c r="AJ5" s="11" t="s">
        <v>37</v>
      </c>
      <c r="AK5" s="11" t="s">
        <v>27</v>
      </c>
      <c r="AL5" s="11" t="s">
        <v>28</v>
      </c>
    </row>
    <row r="6" spans="1:38" x14ac:dyDescent="0.25">
      <c r="A6" s="11">
        <v>3</v>
      </c>
      <c r="B6" s="11" t="s">
        <v>29</v>
      </c>
      <c r="C6" s="11">
        <v>16</v>
      </c>
      <c r="D6" s="11" t="s">
        <v>30</v>
      </c>
      <c r="E6" s="11">
        <v>4</v>
      </c>
      <c r="F6" s="11">
        <v>8</v>
      </c>
      <c r="G6" s="11">
        <v>7</v>
      </c>
      <c r="H6" s="11">
        <v>8</v>
      </c>
      <c r="I6" s="11">
        <v>9</v>
      </c>
      <c r="J6" s="11">
        <v>12</v>
      </c>
      <c r="K6" s="11">
        <v>14</v>
      </c>
      <c r="L6" s="11">
        <v>10</v>
      </c>
      <c r="M6" s="11">
        <v>21</v>
      </c>
      <c r="N6" s="11">
        <v>35</v>
      </c>
      <c r="O6" s="11">
        <v>3</v>
      </c>
      <c r="P6" s="11">
        <v>2</v>
      </c>
      <c r="Q6" s="11">
        <v>2</v>
      </c>
      <c r="R6" s="11">
        <v>2</v>
      </c>
      <c r="S6" s="11">
        <v>2</v>
      </c>
      <c r="T6" s="11">
        <v>4</v>
      </c>
      <c r="U6" s="11">
        <v>8</v>
      </c>
      <c r="V6" s="11">
        <v>3</v>
      </c>
      <c r="W6" s="11">
        <v>10</v>
      </c>
      <c r="X6" s="11">
        <v>14</v>
      </c>
      <c r="Y6" s="11">
        <v>3</v>
      </c>
      <c r="Z6" s="11">
        <v>2</v>
      </c>
      <c r="AA6" s="11">
        <v>2</v>
      </c>
      <c r="AB6" s="11">
        <v>2</v>
      </c>
      <c r="AC6" s="11">
        <v>2</v>
      </c>
      <c r="AD6" s="11">
        <v>4</v>
      </c>
      <c r="AE6" s="11">
        <v>8</v>
      </c>
      <c r="AF6" s="11">
        <v>3</v>
      </c>
      <c r="AG6" s="11">
        <v>10</v>
      </c>
      <c r="AH6" s="11">
        <v>14</v>
      </c>
      <c r="AI6" s="11">
        <v>2</v>
      </c>
      <c r="AJ6" s="11" t="s">
        <v>37</v>
      </c>
      <c r="AK6" s="11" t="s">
        <v>31</v>
      </c>
      <c r="AL6" s="11" t="s">
        <v>32</v>
      </c>
    </row>
    <row r="7" spans="1:38" x14ac:dyDescent="0.25">
      <c r="A7" s="11">
        <v>4</v>
      </c>
      <c r="B7" s="11" t="s">
        <v>33</v>
      </c>
      <c r="C7" s="11">
        <v>21</v>
      </c>
      <c r="D7" s="11" t="s">
        <v>20</v>
      </c>
      <c r="E7" s="11">
        <v>1</v>
      </c>
      <c r="F7" s="11">
        <v>1</v>
      </c>
      <c r="G7" s="11">
        <v>2</v>
      </c>
      <c r="H7" s="11">
        <v>2</v>
      </c>
      <c r="I7" s="11">
        <v>1</v>
      </c>
      <c r="J7" s="11">
        <v>5</v>
      </c>
      <c r="K7" s="11">
        <v>5</v>
      </c>
      <c r="L7" s="11">
        <v>6</v>
      </c>
      <c r="M7" s="11">
        <v>10</v>
      </c>
      <c r="N7" s="11">
        <v>10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5</v>
      </c>
      <c r="U7" s="11">
        <v>1</v>
      </c>
      <c r="V7" s="11">
        <v>1</v>
      </c>
      <c r="W7" s="11">
        <v>1</v>
      </c>
      <c r="X7" s="11">
        <v>10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5</v>
      </c>
      <c r="AE7" s="11">
        <v>1</v>
      </c>
      <c r="AF7" s="11">
        <v>1</v>
      </c>
      <c r="AG7" s="11">
        <v>1</v>
      </c>
      <c r="AH7" s="11">
        <v>10</v>
      </c>
      <c r="AI7" s="11">
        <v>3</v>
      </c>
      <c r="AJ7" s="11" t="s">
        <v>37</v>
      </c>
      <c r="AK7" s="11" t="s">
        <v>34</v>
      </c>
      <c r="AL7" s="11" t="s">
        <v>35</v>
      </c>
    </row>
    <row r="8" spans="1:38" x14ac:dyDescent="0.25">
      <c r="A8" s="11">
        <v>5</v>
      </c>
      <c r="B8" s="11" t="s">
        <v>36</v>
      </c>
      <c r="C8" s="11">
        <v>19</v>
      </c>
      <c r="D8" s="11" t="s">
        <v>30</v>
      </c>
      <c r="E8" s="11">
        <v>4</v>
      </c>
      <c r="F8" s="11">
        <v>1</v>
      </c>
      <c r="G8" s="11">
        <v>1</v>
      </c>
      <c r="H8" s="11">
        <v>1</v>
      </c>
      <c r="I8" s="11">
        <v>1</v>
      </c>
      <c r="J8" s="11">
        <v>8</v>
      </c>
      <c r="K8" s="11">
        <v>5</v>
      </c>
      <c r="L8" s="11">
        <v>3</v>
      </c>
      <c r="M8" s="11">
        <v>10</v>
      </c>
      <c r="N8" s="11">
        <v>5</v>
      </c>
      <c r="O8" s="11">
        <v>1</v>
      </c>
      <c r="P8" s="11">
        <v>2</v>
      </c>
      <c r="Q8" s="11">
        <v>1</v>
      </c>
      <c r="R8" s="11">
        <v>1</v>
      </c>
      <c r="S8" s="11">
        <v>2</v>
      </c>
      <c r="T8" s="11">
        <v>8</v>
      </c>
      <c r="U8" s="11">
        <v>3</v>
      </c>
      <c r="V8" s="11">
        <v>2</v>
      </c>
      <c r="W8" s="11">
        <v>6</v>
      </c>
      <c r="X8" s="11">
        <v>6</v>
      </c>
      <c r="Y8" s="11">
        <v>2</v>
      </c>
      <c r="Z8" s="11">
        <v>2</v>
      </c>
      <c r="AA8" s="11">
        <v>1</v>
      </c>
      <c r="AB8" s="11">
        <v>1</v>
      </c>
      <c r="AC8" s="11">
        <v>2</v>
      </c>
      <c r="AD8" s="11">
        <v>6</v>
      </c>
      <c r="AE8" s="11">
        <v>4</v>
      </c>
      <c r="AF8" s="11">
        <v>2</v>
      </c>
      <c r="AG8" s="11">
        <v>3</v>
      </c>
      <c r="AH8" s="11">
        <v>5</v>
      </c>
      <c r="AI8" s="11">
        <v>4</v>
      </c>
      <c r="AJ8" s="11" t="s">
        <v>37</v>
      </c>
      <c r="AK8" s="11" t="s">
        <v>37</v>
      </c>
      <c r="AL8" s="11" t="s">
        <v>38</v>
      </c>
    </row>
    <row r="9" spans="1:38" x14ac:dyDescent="0.25">
      <c r="A9" s="11">
        <v>6</v>
      </c>
      <c r="B9" s="11" t="s">
        <v>39</v>
      </c>
      <c r="C9" s="11">
        <v>19</v>
      </c>
      <c r="D9" s="11" t="s">
        <v>30</v>
      </c>
      <c r="E9" s="11">
        <v>5</v>
      </c>
      <c r="F9" s="11">
        <v>5</v>
      </c>
      <c r="G9" s="11">
        <v>3</v>
      </c>
      <c r="H9" s="11">
        <v>5</v>
      </c>
      <c r="I9" s="11">
        <v>2</v>
      </c>
      <c r="J9" s="11">
        <v>4</v>
      </c>
      <c r="K9" s="11">
        <v>6</v>
      </c>
      <c r="L9" s="11">
        <v>8</v>
      </c>
      <c r="M9" s="11">
        <v>3</v>
      </c>
      <c r="N9" s="11">
        <v>10</v>
      </c>
      <c r="O9" s="11">
        <v>1</v>
      </c>
      <c r="P9" s="11">
        <v>2</v>
      </c>
      <c r="Q9" s="11">
        <v>1</v>
      </c>
      <c r="R9" s="11">
        <v>1</v>
      </c>
      <c r="S9" s="11">
        <v>1</v>
      </c>
      <c r="T9" s="11">
        <v>3</v>
      </c>
      <c r="U9" s="11">
        <v>2</v>
      </c>
      <c r="V9" s="11">
        <v>1</v>
      </c>
      <c r="W9" s="11">
        <v>3</v>
      </c>
      <c r="X9" s="11">
        <v>7</v>
      </c>
      <c r="Y9" s="11">
        <v>1</v>
      </c>
      <c r="Z9" s="11">
        <v>2</v>
      </c>
      <c r="AA9" s="11">
        <v>1</v>
      </c>
      <c r="AB9" s="11">
        <v>1</v>
      </c>
      <c r="AC9" s="11">
        <v>1</v>
      </c>
      <c r="AD9" s="11">
        <v>3</v>
      </c>
      <c r="AE9" s="11">
        <v>2</v>
      </c>
      <c r="AF9" s="11">
        <v>1</v>
      </c>
      <c r="AG9" s="11">
        <v>3</v>
      </c>
      <c r="AH9" s="11">
        <v>7</v>
      </c>
      <c r="AI9" s="11">
        <v>4</v>
      </c>
      <c r="AJ9" s="11" t="s">
        <v>37</v>
      </c>
      <c r="AK9" s="11" t="s">
        <v>40</v>
      </c>
      <c r="AL9" s="11"/>
    </row>
    <row r="10" spans="1:38" x14ac:dyDescent="0.25">
      <c r="A10" s="11">
        <v>7</v>
      </c>
      <c r="B10" s="11" t="s">
        <v>41</v>
      </c>
      <c r="C10" s="11">
        <v>20</v>
      </c>
      <c r="D10" s="11" t="s">
        <v>20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5</v>
      </c>
      <c r="K10" s="11">
        <v>1</v>
      </c>
      <c r="L10" s="11">
        <v>1</v>
      </c>
      <c r="M10" s="11">
        <v>2</v>
      </c>
      <c r="N10" s="11">
        <v>5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5</v>
      </c>
      <c r="U10" s="11">
        <v>3</v>
      </c>
      <c r="V10" s="11">
        <v>2</v>
      </c>
      <c r="W10" s="11">
        <v>1</v>
      </c>
      <c r="X10" s="11">
        <v>4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3</v>
      </c>
      <c r="AE10" s="11">
        <v>1</v>
      </c>
      <c r="AF10" s="11">
        <v>1</v>
      </c>
      <c r="AG10" s="11">
        <v>2</v>
      </c>
      <c r="AH10" s="11">
        <v>4</v>
      </c>
      <c r="AI10" s="11">
        <v>4</v>
      </c>
      <c r="AJ10" s="11" t="s">
        <v>37</v>
      </c>
      <c r="AK10" s="11" t="s">
        <v>42</v>
      </c>
      <c r="AL10" s="11" t="s">
        <v>43</v>
      </c>
    </row>
    <row r="11" spans="1:38" x14ac:dyDescent="0.25">
      <c r="A11" s="11">
        <v>8</v>
      </c>
      <c r="B11" s="11" t="s">
        <v>44</v>
      </c>
      <c r="C11" s="11">
        <v>20</v>
      </c>
      <c r="D11" s="11" t="s">
        <v>20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11</v>
      </c>
      <c r="K11" s="11">
        <v>4</v>
      </c>
      <c r="L11" s="11">
        <v>1</v>
      </c>
      <c r="M11" s="11">
        <v>6</v>
      </c>
      <c r="N11" s="11">
        <v>6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9</v>
      </c>
      <c r="U11" s="11">
        <v>4</v>
      </c>
      <c r="V11" s="11">
        <v>1</v>
      </c>
      <c r="W11" s="11">
        <v>4</v>
      </c>
      <c r="X11" s="11">
        <v>6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8</v>
      </c>
      <c r="AE11" s="11">
        <v>3</v>
      </c>
      <c r="AF11" s="11">
        <v>1</v>
      </c>
      <c r="AG11" s="11">
        <v>3</v>
      </c>
      <c r="AH11" s="11">
        <v>5</v>
      </c>
      <c r="AI11" s="11">
        <v>4</v>
      </c>
      <c r="AJ11" s="11" t="s">
        <v>37</v>
      </c>
      <c r="AK11" s="11" t="s">
        <v>45</v>
      </c>
      <c r="AL11" s="11" t="s">
        <v>46</v>
      </c>
    </row>
    <row r="12" spans="1:38" x14ac:dyDescent="0.25">
      <c r="A12" s="11">
        <v>9</v>
      </c>
      <c r="B12" s="11" t="s">
        <v>47</v>
      </c>
      <c r="C12" s="11">
        <v>19</v>
      </c>
      <c r="D12" s="11" t="s">
        <v>20</v>
      </c>
      <c r="E12" s="11">
        <v>3</v>
      </c>
      <c r="F12" s="11">
        <v>1</v>
      </c>
      <c r="G12" s="11">
        <v>1</v>
      </c>
      <c r="H12" s="11">
        <v>1</v>
      </c>
      <c r="I12" s="11">
        <v>1</v>
      </c>
      <c r="J12" s="11">
        <v>10</v>
      </c>
      <c r="K12" s="11">
        <v>3</v>
      </c>
      <c r="L12" s="11">
        <v>1</v>
      </c>
      <c r="M12" s="11">
        <v>5</v>
      </c>
      <c r="N12" s="11">
        <v>7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7</v>
      </c>
      <c r="U12" s="11">
        <v>2</v>
      </c>
      <c r="V12" s="11">
        <v>1</v>
      </c>
      <c r="W12" s="11">
        <v>3</v>
      </c>
      <c r="X12" s="11">
        <v>4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6</v>
      </c>
      <c r="AE12" s="11">
        <v>2</v>
      </c>
      <c r="AF12" s="11">
        <v>1</v>
      </c>
      <c r="AG12" s="11">
        <v>3</v>
      </c>
      <c r="AH12" s="11">
        <v>4</v>
      </c>
      <c r="AI12" s="11">
        <v>4</v>
      </c>
      <c r="AJ12" s="11" t="s">
        <v>37</v>
      </c>
      <c r="AK12" s="11" t="s">
        <v>48</v>
      </c>
      <c r="AL12" s="11" t="s">
        <v>49</v>
      </c>
    </row>
    <row r="13" spans="1:38" x14ac:dyDescent="0.25">
      <c r="A13" s="11">
        <v>10</v>
      </c>
      <c r="B13" s="11" t="s">
        <v>50</v>
      </c>
      <c r="C13" s="11">
        <v>22</v>
      </c>
      <c r="D13" s="11" t="s">
        <v>20</v>
      </c>
      <c r="E13" s="11">
        <v>4</v>
      </c>
      <c r="F13" s="11">
        <v>2</v>
      </c>
      <c r="G13" s="11">
        <v>1</v>
      </c>
      <c r="H13" s="11">
        <v>1</v>
      </c>
      <c r="I13" s="11">
        <v>2</v>
      </c>
      <c r="J13" s="11">
        <v>10</v>
      </c>
      <c r="K13" s="11">
        <v>5</v>
      </c>
      <c r="L13" s="11">
        <v>3</v>
      </c>
      <c r="M13" s="11">
        <v>7</v>
      </c>
      <c r="N13" s="11">
        <v>2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10</v>
      </c>
      <c r="U13" s="11">
        <v>1</v>
      </c>
      <c r="V13" s="11">
        <v>1</v>
      </c>
      <c r="W13" s="11">
        <v>1</v>
      </c>
      <c r="X13" s="11">
        <v>2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9</v>
      </c>
      <c r="AE13" s="11">
        <v>1</v>
      </c>
      <c r="AF13" s="11">
        <v>1</v>
      </c>
      <c r="AG13" s="11">
        <v>1</v>
      </c>
      <c r="AH13" s="11">
        <v>2</v>
      </c>
      <c r="AI13" s="11">
        <v>4</v>
      </c>
      <c r="AJ13" s="11" t="s">
        <v>37</v>
      </c>
      <c r="AK13" s="11" t="s">
        <v>51</v>
      </c>
      <c r="AL13" s="11" t="s">
        <v>52</v>
      </c>
    </row>
    <row r="14" spans="1:38" x14ac:dyDescent="0.25">
      <c r="A14" s="11">
        <v>11</v>
      </c>
      <c r="B14" s="11" t="s">
        <v>53</v>
      </c>
      <c r="C14" s="11">
        <v>10</v>
      </c>
      <c r="D14" s="11" t="s">
        <v>30</v>
      </c>
      <c r="E14" s="11">
        <v>3</v>
      </c>
      <c r="F14" s="11">
        <v>1</v>
      </c>
      <c r="G14" s="11">
        <v>2</v>
      </c>
      <c r="H14" s="11">
        <v>2</v>
      </c>
      <c r="I14" s="11">
        <v>3</v>
      </c>
      <c r="J14" s="11">
        <v>7</v>
      </c>
      <c r="K14" s="11">
        <v>2</v>
      </c>
      <c r="L14" s="11">
        <v>2</v>
      </c>
      <c r="M14" s="11">
        <v>4</v>
      </c>
      <c r="N14" s="11">
        <v>10</v>
      </c>
      <c r="O14" s="11">
        <v>1</v>
      </c>
      <c r="P14" s="11">
        <v>1</v>
      </c>
      <c r="Q14" s="11">
        <v>2</v>
      </c>
      <c r="R14" s="11">
        <v>1</v>
      </c>
      <c r="S14" s="11">
        <v>1</v>
      </c>
      <c r="T14" s="11">
        <v>6</v>
      </c>
      <c r="U14" s="11">
        <v>1</v>
      </c>
      <c r="V14" s="11">
        <v>1</v>
      </c>
      <c r="W14" s="11">
        <v>3</v>
      </c>
      <c r="X14" s="11">
        <v>8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5</v>
      </c>
      <c r="AE14" s="11">
        <v>1</v>
      </c>
      <c r="AF14" s="11">
        <v>1</v>
      </c>
      <c r="AG14" s="11">
        <v>3</v>
      </c>
      <c r="AH14" s="11">
        <v>7</v>
      </c>
      <c r="AI14" s="11">
        <v>4</v>
      </c>
      <c r="AJ14" s="11" t="s">
        <v>37</v>
      </c>
      <c r="AK14" s="11" t="s">
        <v>54</v>
      </c>
      <c r="AL14" s="11" t="s">
        <v>55</v>
      </c>
    </row>
    <row r="15" spans="1:38" x14ac:dyDescent="0.25">
      <c r="A15" s="11">
        <v>12</v>
      </c>
      <c r="B15" s="11" t="s">
        <v>56</v>
      </c>
      <c r="C15" s="11">
        <v>23</v>
      </c>
      <c r="D15" s="11" t="s">
        <v>20</v>
      </c>
      <c r="E15" s="11">
        <v>3</v>
      </c>
      <c r="F15" s="11">
        <v>1</v>
      </c>
      <c r="G15" s="11">
        <v>1</v>
      </c>
      <c r="H15" s="11">
        <v>1</v>
      </c>
      <c r="I15" s="11">
        <v>1</v>
      </c>
      <c r="J15" s="11">
        <v>10</v>
      </c>
      <c r="K15" s="11">
        <v>2</v>
      </c>
      <c r="L15" s="11">
        <v>2</v>
      </c>
      <c r="M15" s="11">
        <v>1</v>
      </c>
      <c r="N15" s="11">
        <v>20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3</v>
      </c>
      <c r="U15" s="11">
        <v>1</v>
      </c>
      <c r="V15" s="11">
        <v>1</v>
      </c>
      <c r="W15" s="11">
        <v>4</v>
      </c>
      <c r="X15" s="11">
        <v>10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3</v>
      </c>
      <c r="AE15" s="11">
        <v>1</v>
      </c>
      <c r="AF15" s="11">
        <v>1</v>
      </c>
      <c r="AG15" s="11">
        <v>2</v>
      </c>
      <c r="AH15" s="11">
        <v>8</v>
      </c>
      <c r="AI15" s="11">
        <v>5</v>
      </c>
      <c r="AJ15" s="11" t="s">
        <v>37</v>
      </c>
      <c r="AK15" s="11" t="s">
        <v>57</v>
      </c>
      <c r="AL15" s="11" t="s">
        <v>58</v>
      </c>
    </row>
    <row r="16" spans="1:38" x14ac:dyDescent="0.25">
      <c r="A16" s="11">
        <v>13</v>
      </c>
      <c r="B16" s="11" t="s">
        <v>59</v>
      </c>
      <c r="C16" s="11">
        <v>21</v>
      </c>
      <c r="D16" s="11" t="s">
        <v>20</v>
      </c>
      <c r="E16" s="11">
        <v>3</v>
      </c>
      <c r="F16" s="11">
        <v>3</v>
      </c>
      <c r="G16" s="11">
        <v>1</v>
      </c>
      <c r="H16" s="11">
        <v>2</v>
      </c>
      <c r="I16" s="11">
        <v>2</v>
      </c>
      <c r="J16" s="11">
        <v>10</v>
      </c>
      <c r="K16" s="11">
        <v>1</v>
      </c>
      <c r="L16" s="11">
        <v>2</v>
      </c>
      <c r="M16" s="11">
        <v>4</v>
      </c>
      <c r="N16" s="11">
        <v>15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4</v>
      </c>
      <c r="U16" s="11">
        <v>1</v>
      </c>
      <c r="V16" s="11">
        <v>1</v>
      </c>
      <c r="W16" s="11">
        <v>3</v>
      </c>
      <c r="X16" s="11">
        <v>5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4</v>
      </c>
      <c r="AE16" s="11">
        <v>2</v>
      </c>
      <c r="AF16" s="11">
        <v>1</v>
      </c>
      <c r="AG16" s="11">
        <v>2</v>
      </c>
      <c r="AH16" s="11">
        <v>4</v>
      </c>
      <c r="AI16" s="11">
        <v>4</v>
      </c>
      <c r="AJ16" s="11" t="s">
        <v>60</v>
      </c>
      <c r="AK16" s="11" t="s">
        <v>61</v>
      </c>
      <c r="AL16" s="11" t="s">
        <v>62</v>
      </c>
    </row>
    <row r="17" spans="1:38" x14ac:dyDescent="0.25">
      <c r="A17" s="11">
        <v>14</v>
      </c>
      <c r="B17" s="11" t="s">
        <v>47</v>
      </c>
      <c r="C17" s="11">
        <v>22</v>
      </c>
      <c r="D17" s="11" t="s">
        <v>20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5</v>
      </c>
      <c r="K17" s="11">
        <v>3</v>
      </c>
      <c r="L17" s="11">
        <v>1</v>
      </c>
      <c r="M17" s="11">
        <v>10</v>
      </c>
      <c r="N17" s="11">
        <v>12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3</v>
      </c>
      <c r="U17" s="11">
        <v>2</v>
      </c>
      <c r="V17" s="11">
        <v>1</v>
      </c>
      <c r="W17" s="11">
        <v>10</v>
      </c>
      <c r="X17" s="11">
        <v>8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3</v>
      </c>
      <c r="AE17" s="11">
        <v>2</v>
      </c>
      <c r="AF17" s="11">
        <v>1</v>
      </c>
      <c r="AG17" s="11">
        <v>10</v>
      </c>
      <c r="AH17" s="11">
        <v>8</v>
      </c>
      <c r="AI17" s="11">
        <v>5</v>
      </c>
      <c r="AJ17" s="11" t="s">
        <v>37</v>
      </c>
      <c r="AK17" s="11" t="s">
        <v>37</v>
      </c>
      <c r="AL17" s="11" t="s">
        <v>63</v>
      </c>
    </row>
    <row r="18" spans="1:38" x14ac:dyDescent="0.25">
      <c r="A18" s="11">
        <v>15</v>
      </c>
      <c r="B18" s="11" t="s">
        <v>50</v>
      </c>
      <c r="C18" s="11">
        <v>15</v>
      </c>
      <c r="D18" s="11" t="s">
        <v>30</v>
      </c>
      <c r="E18" s="11">
        <v>6</v>
      </c>
      <c r="F18" s="11">
        <v>5</v>
      </c>
      <c r="G18" s="11">
        <v>5</v>
      </c>
      <c r="H18" s="11">
        <v>7</v>
      </c>
      <c r="I18" s="11">
        <v>6</v>
      </c>
      <c r="J18" s="11">
        <v>14</v>
      </c>
      <c r="K18" s="11">
        <v>5</v>
      </c>
      <c r="L18" s="11">
        <v>3</v>
      </c>
      <c r="M18" s="11">
        <v>11</v>
      </c>
      <c r="N18" s="11">
        <v>49</v>
      </c>
      <c r="O18" s="11">
        <v>4</v>
      </c>
      <c r="P18" s="11">
        <v>4</v>
      </c>
      <c r="Q18" s="11">
        <v>3</v>
      </c>
      <c r="R18" s="11">
        <v>5</v>
      </c>
      <c r="S18" s="11">
        <v>5</v>
      </c>
      <c r="T18" s="11">
        <v>10</v>
      </c>
      <c r="U18" s="11">
        <v>4</v>
      </c>
      <c r="V18" s="11">
        <v>2</v>
      </c>
      <c r="W18" s="11">
        <v>10</v>
      </c>
      <c r="X18" s="11">
        <v>38</v>
      </c>
      <c r="Y18" s="11">
        <v>3</v>
      </c>
      <c r="Z18" s="11">
        <v>3</v>
      </c>
      <c r="AA18" s="11">
        <v>2</v>
      </c>
      <c r="AB18" s="11">
        <v>4</v>
      </c>
      <c r="AC18" s="11">
        <v>4</v>
      </c>
      <c r="AD18" s="11">
        <v>10</v>
      </c>
      <c r="AE18" s="11">
        <v>4</v>
      </c>
      <c r="AF18" s="11">
        <v>3</v>
      </c>
      <c r="AG18" s="11">
        <v>7</v>
      </c>
      <c r="AH18" s="11">
        <v>33</v>
      </c>
      <c r="AI18" s="11">
        <v>4</v>
      </c>
      <c r="AJ18" s="11" t="s">
        <v>37</v>
      </c>
      <c r="AK18" s="11" t="s">
        <v>64</v>
      </c>
      <c r="AL18" s="11" t="s">
        <v>65</v>
      </c>
    </row>
    <row r="19" spans="1:38" x14ac:dyDescent="0.25">
      <c r="A19" s="11">
        <v>16</v>
      </c>
      <c r="B19" s="11" t="s">
        <v>66</v>
      </c>
      <c r="C19" s="11">
        <v>20</v>
      </c>
      <c r="D19" s="11" t="s">
        <v>30</v>
      </c>
      <c r="E19" s="11">
        <v>5</v>
      </c>
      <c r="F19" s="11">
        <v>3</v>
      </c>
      <c r="G19" s="11">
        <v>3</v>
      </c>
      <c r="H19" s="11">
        <v>4</v>
      </c>
      <c r="I19" s="11">
        <v>4</v>
      </c>
      <c r="J19" s="11">
        <v>20</v>
      </c>
      <c r="K19" s="11">
        <v>5</v>
      </c>
      <c r="L19" s="11">
        <v>3</v>
      </c>
      <c r="M19" s="11">
        <v>10</v>
      </c>
      <c r="N19" s="11">
        <v>45</v>
      </c>
      <c r="O19" s="11">
        <v>3</v>
      </c>
      <c r="P19" s="11">
        <v>2</v>
      </c>
      <c r="Q19" s="11">
        <v>1</v>
      </c>
      <c r="R19" s="11">
        <v>2</v>
      </c>
      <c r="S19" s="11">
        <v>2</v>
      </c>
      <c r="T19" s="11">
        <v>12</v>
      </c>
      <c r="U19" s="11">
        <v>4</v>
      </c>
      <c r="V19" s="11">
        <v>1</v>
      </c>
      <c r="W19" s="11">
        <v>5</v>
      </c>
      <c r="X19" s="11">
        <v>20</v>
      </c>
      <c r="Y19" s="11">
        <v>3</v>
      </c>
      <c r="Z19" s="11">
        <v>1</v>
      </c>
      <c r="AA19" s="11">
        <v>1</v>
      </c>
      <c r="AB19" s="11">
        <v>1</v>
      </c>
      <c r="AC19" s="11">
        <v>1</v>
      </c>
      <c r="AD19" s="11">
        <v>10</v>
      </c>
      <c r="AE19" s="11">
        <v>3</v>
      </c>
      <c r="AF19" s="11">
        <v>1</v>
      </c>
      <c r="AG19" s="11">
        <v>3</v>
      </c>
      <c r="AH19" s="11">
        <v>15</v>
      </c>
      <c r="AI19" s="11">
        <v>4</v>
      </c>
      <c r="AJ19" s="11" t="s">
        <v>67</v>
      </c>
      <c r="AK19" s="11" t="s">
        <v>68</v>
      </c>
      <c r="AL19" s="11" t="s">
        <v>69</v>
      </c>
    </row>
    <row r="20" spans="1:38" x14ac:dyDescent="0.25">
      <c r="A20" s="11">
        <v>17</v>
      </c>
      <c r="B20" s="11" t="s">
        <v>70</v>
      </c>
      <c r="C20" s="11">
        <v>21</v>
      </c>
      <c r="D20" s="11" t="s">
        <v>71</v>
      </c>
      <c r="E20" s="11">
        <v>4</v>
      </c>
      <c r="F20" s="11">
        <v>3</v>
      </c>
      <c r="G20" s="11">
        <v>3</v>
      </c>
      <c r="H20" s="11">
        <v>4</v>
      </c>
      <c r="I20" s="11">
        <v>4</v>
      </c>
      <c r="J20" s="11">
        <v>20</v>
      </c>
      <c r="K20" s="11">
        <v>5</v>
      </c>
      <c r="L20" s="11">
        <v>4</v>
      </c>
      <c r="M20" s="11">
        <v>10</v>
      </c>
      <c r="N20" s="11">
        <v>60</v>
      </c>
      <c r="O20" s="11">
        <v>2</v>
      </c>
      <c r="P20" s="11">
        <v>2</v>
      </c>
      <c r="Q20" s="11">
        <v>1</v>
      </c>
      <c r="R20" s="11">
        <v>2</v>
      </c>
      <c r="S20" s="11">
        <v>2</v>
      </c>
      <c r="T20" s="11">
        <v>14</v>
      </c>
      <c r="U20" s="11">
        <v>2</v>
      </c>
      <c r="V20" s="11">
        <v>1</v>
      </c>
      <c r="W20" s="11">
        <v>6</v>
      </c>
      <c r="X20" s="11">
        <v>30</v>
      </c>
      <c r="Y20" s="11">
        <v>2</v>
      </c>
      <c r="Z20" s="11">
        <v>1</v>
      </c>
      <c r="AA20" s="11">
        <v>1</v>
      </c>
      <c r="AB20" s="11">
        <v>2</v>
      </c>
      <c r="AC20" s="11">
        <v>1</v>
      </c>
      <c r="AD20" s="11">
        <v>12</v>
      </c>
      <c r="AE20" s="11">
        <v>2</v>
      </c>
      <c r="AF20" s="11">
        <v>1</v>
      </c>
      <c r="AG20" s="11">
        <v>5</v>
      </c>
      <c r="AH20" s="11">
        <v>25</v>
      </c>
      <c r="AI20" s="11">
        <v>4</v>
      </c>
      <c r="AJ20" s="11" t="s">
        <v>37</v>
      </c>
      <c r="AK20" s="11" t="s">
        <v>72</v>
      </c>
      <c r="AL20" s="11" t="s">
        <v>73</v>
      </c>
    </row>
    <row r="21" spans="1:38" x14ac:dyDescent="0.25">
      <c r="A21" s="11">
        <v>18</v>
      </c>
      <c r="B21" s="11" t="s">
        <v>74</v>
      </c>
      <c r="C21" s="11">
        <v>25</v>
      </c>
      <c r="D21" s="11" t="s">
        <v>20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11</v>
      </c>
      <c r="K21" s="11">
        <v>4</v>
      </c>
      <c r="L21" s="11">
        <v>1</v>
      </c>
      <c r="M21" s="11">
        <v>6</v>
      </c>
      <c r="N21" s="11">
        <v>6</v>
      </c>
      <c r="O21" s="1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9</v>
      </c>
      <c r="U21" s="11">
        <v>4</v>
      </c>
      <c r="V21" s="11">
        <v>1</v>
      </c>
      <c r="W21" s="11">
        <v>4</v>
      </c>
      <c r="X21" s="11">
        <v>6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8</v>
      </c>
      <c r="AE21" s="11">
        <v>3</v>
      </c>
      <c r="AF21" s="11">
        <v>1</v>
      </c>
      <c r="AG21" s="11">
        <v>3</v>
      </c>
      <c r="AH21" s="11">
        <v>5</v>
      </c>
      <c r="AI21" s="11">
        <v>3</v>
      </c>
      <c r="AJ21" s="11" t="s">
        <v>37</v>
      </c>
      <c r="AK21" s="11" t="s">
        <v>37</v>
      </c>
      <c r="AL21" s="11" t="s">
        <v>37</v>
      </c>
    </row>
    <row r="22" spans="1:38" x14ac:dyDescent="0.25">
      <c r="A22" s="11">
        <v>19</v>
      </c>
      <c r="B22" s="11" t="s">
        <v>75</v>
      </c>
      <c r="C22" s="11">
        <v>30</v>
      </c>
      <c r="D22" s="11" t="s">
        <v>20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10</v>
      </c>
      <c r="K22" s="11">
        <v>4</v>
      </c>
      <c r="L22" s="11">
        <v>1</v>
      </c>
      <c r="M22" s="11">
        <v>4</v>
      </c>
      <c r="N22" s="11">
        <v>4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8</v>
      </c>
      <c r="U22" s="11">
        <v>4</v>
      </c>
      <c r="V22" s="11">
        <v>1</v>
      </c>
      <c r="W22" s="11">
        <v>3</v>
      </c>
      <c r="X22" s="11">
        <v>5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8</v>
      </c>
      <c r="AE22" s="11">
        <v>4</v>
      </c>
      <c r="AF22" s="11">
        <v>1</v>
      </c>
      <c r="AG22" s="11">
        <v>3</v>
      </c>
      <c r="AH22" s="11">
        <v>4</v>
      </c>
      <c r="AI22" s="11">
        <v>2</v>
      </c>
      <c r="AJ22" s="11" t="s">
        <v>37</v>
      </c>
      <c r="AK22" s="11" t="s">
        <v>76</v>
      </c>
      <c r="AL22" s="11" t="s">
        <v>37</v>
      </c>
    </row>
    <row r="23" spans="1:38" x14ac:dyDescent="0.25">
      <c r="A23" s="11">
        <v>20</v>
      </c>
      <c r="B23" s="11" t="s">
        <v>77</v>
      </c>
      <c r="C23" s="11">
        <v>19</v>
      </c>
      <c r="D23" s="11" t="s">
        <v>20</v>
      </c>
      <c r="E23" s="11">
        <v>2</v>
      </c>
      <c r="F23" s="11">
        <v>1</v>
      </c>
      <c r="G23" s="11">
        <v>1</v>
      </c>
      <c r="H23" s="11">
        <v>1</v>
      </c>
      <c r="I23" s="11">
        <v>1</v>
      </c>
      <c r="J23" s="11">
        <v>11</v>
      </c>
      <c r="K23" s="11">
        <v>3</v>
      </c>
      <c r="L23" s="11">
        <v>1</v>
      </c>
      <c r="M23" s="11">
        <v>5</v>
      </c>
      <c r="N23" s="11">
        <v>3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1">
        <v>9</v>
      </c>
      <c r="U23" s="11">
        <v>2</v>
      </c>
      <c r="V23" s="11">
        <v>1</v>
      </c>
      <c r="W23" s="11">
        <v>3</v>
      </c>
      <c r="X23" s="11">
        <v>2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9</v>
      </c>
      <c r="AE23" s="11">
        <v>2</v>
      </c>
      <c r="AF23" s="11">
        <v>1</v>
      </c>
      <c r="AG23" s="11">
        <v>3</v>
      </c>
      <c r="AH23" s="11">
        <v>2</v>
      </c>
      <c r="AI23" s="11">
        <v>4</v>
      </c>
      <c r="AJ23" s="11" t="s">
        <v>37</v>
      </c>
      <c r="AK23" s="11" t="s">
        <v>78</v>
      </c>
      <c r="AL23" s="11" t="s">
        <v>79</v>
      </c>
    </row>
    <row r="24" spans="1:38" x14ac:dyDescent="0.25">
      <c r="A24" s="11">
        <v>21</v>
      </c>
      <c r="B24" s="11" t="s">
        <v>80</v>
      </c>
      <c r="C24" s="11">
        <v>19</v>
      </c>
      <c r="D24" s="11" t="s">
        <v>20</v>
      </c>
      <c r="E24" s="11">
        <v>3</v>
      </c>
      <c r="F24" s="11">
        <v>1</v>
      </c>
      <c r="G24" s="11">
        <v>1</v>
      </c>
      <c r="H24" s="11">
        <v>1</v>
      </c>
      <c r="I24" s="11">
        <v>1</v>
      </c>
      <c r="J24" s="11">
        <v>3</v>
      </c>
      <c r="K24" s="11">
        <v>6</v>
      </c>
      <c r="L24" s="11">
        <v>1</v>
      </c>
      <c r="M24" s="11">
        <v>4</v>
      </c>
      <c r="N24" s="11">
        <v>3</v>
      </c>
      <c r="O24" s="11">
        <v>2</v>
      </c>
      <c r="P24" s="11">
        <v>1</v>
      </c>
      <c r="Q24" s="11">
        <v>1</v>
      </c>
      <c r="R24" s="11">
        <v>1</v>
      </c>
      <c r="S24" s="11">
        <v>1</v>
      </c>
      <c r="T24" s="11">
        <v>20</v>
      </c>
      <c r="U24" s="11">
        <v>4</v>
      </c>
      <c r="V24" s="11">
        <v>1</v>
      </c>
      <c r="W24" s="11">
        <v>5</v>
      </c>
      <c r="X24" s="11">
        <v>3</v>
      </c>
      <c r="Y24" s="11">
        <v>2</v>
      </c>
      <c r="Z24" s="11">
        <v>1</v>
      </c>
      <c r="AA24" s="11">
        <v>1</v>
      </c>
      <c r="AB24" s="11">
        <v>1</v>
      </c>
      <c r="AC24" s="11">
        <v>1</v>
      </c>
      <c r="AD24" s="11">
        <v>20</v>
      </c>
      <c r="AE24" s="11">
        <v>4</v>
      </c>
      <c r="AF24" s="11">
        <v>1</v>
      </c>
      <c r="AG24" s="11">
        <v>5</v>
      </c>
      <c r="AH24" s="11">
        <v>3</v>
      </c>
      <c r="AI24" s="11">
        <v>4</v>
      </c>
      <c r="AJ24" s="11" t="s">
        <v>81</v>
      </c>
      <c r="AK24" s="11" t="s">
        <v>82</v>
      </c>
      <c r="AL24" s="11" t="s">
        <v>37</v>
      </c>
    </row>
    <row r="25" spans="1:38" x14ac:dyDescent="0.25">
      <c r="A25" s="11">
        <v>22</v>
      </c>
      <c r="B25" s="11" t="s">
        <v>83</v>
      </c>
      <c r="C25" s="11">
        <v>25</v>
      </c>
      <c r="D25" s="11" t="s">
        <v>30</v>
      </c>
      <c r="E25" s="11">
        <v>8</v>
      </c>
      <c r="F25" s="11">
        <v>3</v>
      </c>
      <c r="G25" s="11">
        <v>2</v>
      </c>
      <c r="H25" s="11">
        <v>2</v>
      </c>
      <c r="I25" s="11">
        <v>2</v>
      </c>
      <c r="J25" s="11">
        <v>12</v>
      </c>
      <c r="K25" s="11">
        <v>2</v>
      </c>
      <c r="L25" s="11">
        <v>2</v>
      </c>
      <c r="M25" s="11">
        <v>10</v>
      </c>
      <c r="N25" s="11">
        <v>14</v>
      </c>
      <c r="O25" s="11">
        <v>5</v>
      </c>
      <c r="P25" s="11">
        <v>2</v>
      </c>
      <c r="Q25" s="11">
        <v>2</v>
      </c>
      <c r="R25" s="11">
        <v>2</v>
      </c>
      <c r="S25" s="11">
        <v>2</v>
      </c>
      <c r="T25" s="11">
        <v>10</v>
      </c>
      <c r="U25" s="11">
        <v>2</v>
      </c>
      <c r="V25" s="11">
        <v>2</v>
      </c>
      <c r="W25" s="11">
        <v>8</v>
      </c>
      <c r="X25" s="11">
        <v>8</v>
      </c>
      <c r="Y25" s="11">
        <v>5</v>
      </c>
      <c r="Z25" s="11">
        <v>2</v>
      </c>
      <c r="AA25" s="11">
        <v>2</v>
      </c>
      <c r="AB25" s="11">
        <v>2</v>
      </c>
      <c r="AC25" s="11">
        <v>2</v>
      </c>
      <c r="AD25" s="11">
        <v>10</v>
      </c>
      <c r="AE25" s="11">
        <v>2</v>
      </c>
      <c r="AF25" s="11">
        <v>2</v>
      </c>
      <c r="AG25" s="11">
        <v>8</v>
      </c>
      <c r="AH25" s="11">
        <v>8</v>
      </c>
      <c r="AI25" s="11">
        <v>3</v>
      </c>
      <c r="AJ25" s="11" t="s">
        <v>37</v>
      </c>
      <c r="AK25" s="11" t="s">
        <v>87</v>
      </c>
      <c r="AL25" s="11" t="s">
        <v>88</v>
      </c>
    </row>
    <row r="26" spans="1:38" x14ac:dyDescent="0.25">
      <c r="A26" s="11">
        <v>23</v>
      </c>
      <c r="B26" s="11" t="s">
        <v>86</v>
      </c>
      <c r="C26" s="11">
        <v>18</v>
      </c>
      <c r="D26" s="11" t="s">
        <v>20</v>
      </c>
      <c r="E26" s="11">
        <v>2</v>
      </c>
      <c r="F26" s="11">
        <v>1</v>
      </c>
      <c r="G26" s="11">
        <v>1</v>
      </c>
      <c r="H26" s="11">
        <v>1</v>
      </c>
      <c r="I26" s="11">
        <v>1</v>
      </c>
      <c r="J26" s="11">
        <v>24</v>
      </c>
      <c r="K26" s="11">
        <v>3</v>
      </c>
      <c r="L26" s="11">
        <v>2</v>
      </c>
      <c r="M26" s="11">
        <v>5</v>
      </c>
      <c r="N26" s="11">
        <v>4</v>
      </c>
      <c r="O26" s="11">
        <v>1</v>
      </c>
      <c r="P26" s="11">
        <v>1</v>
      </c>
      <c r="Q26" s="11">
        <v>1</v>
      </c>
      <c r="R26" s="11">
        <v>1</v>
      </c>
      <c r="S26" s="11">
        <v>1</v>
      </c>
      <c r="T26" s="11">
        <v>10</v>
      </c>
      <c r="U26" s="11">
        <v>2</v>
      </c>
      <c r="V26" s="11">
        <v>1</v>
      </c>
      <c r="W26" s="11">
        <v>3</v>
      </c>
      <c r="X26" s="11">
        <v>4</v>
      </c>
      <c r="Y26" s="11">
        <v>1</v>
      </c>
      <c r="Z26" s="11">
        <v>1</v>
      </c>
      <c r="AA26" s="11">
        <v>1</v>
      </c>
      <c r="AB26" s="11">
        <v>1</v>
      </c>
      <c r="AC26" s="11">
        <v>1</v>
      </c>
      <c r="AD26" s="11">
        <v>10</v>
      </c>
      <c r="AE26" s="11">
        <v>2</v>
      </c>
      <c r="AF26" s="11">
        <v>1</v>
      </c>
      <c r="AG26" s="11">
        <v>3</v>
      </c>
      <c r="AH26" s="11">
        <v>4</v>
      </c>
      <c r="AI26" s="11">
        <v>5</v>
      </c>
      <c r="AJ26" s="11" t="s">
        <v>37</v>
      </c>
      <c r="AK26" s="11" t="s">
        <v>84</v>
      </c>
      <c r="AL26" s="11" t="s">
        <v>85</v>
      </c>
    </row>
    <row r="27" spans="1:38" x14ac:dyDescent="0.25">
      <c r="A27" s="11">
        <v>24</v>
      </c>
      <c r="B27" s="11" t="s">
        <v>89</v>
      </c>
      <c r="C27" s="11">
        <v>10</v>
      </c>
      <c r="D27" s="11" t="s">
        <v>30</v>
      </c>
      <c r="E27" s="11">
        <v>10</v>
      </c>
      <c r="F27" s="11">
        <v>10</v>
      </c>
      <c r="G27" s="11">
        <v>11</v>
      </c>
      <c r="H27" s="11">
        <v>10</v>
      </c>
      <c r="I27" s="11">
        <v>10</v>
      </c>
      <c r="J27" s="11">
        <v>21</v>
      </c>
      <c r="K27" s="11">
        <v>12</v>
      </c>
      <c r="L27" s="11">
        <v>10</v>
      </c>
      <c r="M27" s="11">
        <v>20</v>
      </c>
      <c r="N27" s="11">
        <v>120</v>
      </c>
      <c r="O27" s="11">
        <v>5</v>
      </c>
      <c r="P27" s="11">
        <v>6</v>
      </c>
      <c r="Q27" s="11">
        <v>5</v>
      </c>
      <c r="R27" s="11">
        <v>5</v>
      </c>
      <c r="S27" s="11">
        <v>5</v>
      </c>
      <c r="T27" s="11">
        <v>16</v>
      </c>
      <c r="U27" s="11">
        <v>10</v>
      </c>
      <c r="V27" s="11">
        <v>8</v>
      </c>
      <c r="W27" s="11">
        <v>18</v>
      </c>
      <c r="X27" s="11">
        <v>96</v>
      </c>
      <c r="Y27" s="11">
        <v>5</v>
      </c>
      <c r="Z27" s="11">
        <v>6</v>
      </c>
      <c r="AA27" s="11">
        <v>5</v>
      </c>
      <c r="AB27" s="11">
        <v>5</v>
      </c>
      <c r="AC27" s="11">
        <v>5</v>
      </c>
      <c r="AD27" s="11">
        <v>15</v>
      </c>
      <c r="AE27" s="11">
        <v>9</v>
      </c>
      <c r="AF27" s="11">
        <v>7</v>
      </c>
      <c r="AG27" s="11">
        <v>16</v>
      </c>
      <c r="AH27" s="11">
        <v>90</v>
      </c>
      <c r="AI27" s="11">
        <v>4</v>
      </c>
      <c r="AJ27" s="11" t="s">
        <v>37</v>
      </c>
      <c r="AK27" s="11" t="s">
        <v>90</v>
      </c>
      <c r="AL27" s="11" t="s">
        <v>54</v>
      </c>
    </row>
    <row r="28" spans="1:38" x14ac:dyDescent="0.25">
      <c r="A28" s="11">
        <v>25</v>
      </c>
      <c r="B28" s="11" t="s">
        <v>91</v>
      </c>
      <c r="C28" s="11">
        <v>20</v>
      </c>
      <c r="D28" s="11" t="s">
        <v>30</v>
      </c>
      <c r="E28" s="11">
        <v>6</v>
      </c>
      <c r="F28" s="11">
        <v>5</v>
      </c>
      <c r="G28" s="11">
        <v>6</v>
      </c>
      <c r="H28" s="11">
        <v>4</v>
      </c>
      <c r="I28" s="11">
        <v>4</v>
      </c>
      <c r="J28" s="11">
        <v>18</v>
      </c>
      <c r="K28" s="11">
        <v>9</v>
      </c>
      <c r="L28" s="11">
        <v>3</v>
      </c>
      <c r="M28" s="11">
        <v>14</v>
      </c>
      <c r="N28" s="11">
        <v>17</v>
      </c>
      <c r="O28" s="11">
        <v>4</v>
      </c>
      <c r="P28" s="11">
        <v>1</v>
      </c>
      <c r="Q28" s="11">
        <v>1</v>
      </c>
      <c r="R28" s="11">
        <v>1</v>
      </c>
      <c r="S28" s="11">
        <v>1</v>
      </c>
      <c r="T28" s="11">
        <v>6</v>
      </c>
      <c r="U28" s="11">
        <v>3</v>
      </c>
      <c r="V28" s="11">
        <v>1</v>
      </c>
      <c r="W28" s="11">
        <v>7</v>
      </c>
      <c r="X28" s="11">
        <v>8</v>
      </c>
      <c r="Y28" s="11">
        <v>3</v>
      </c>
      <c r="Z28" s="11">
        <v>1</v>
      </c>
      <c r="AA28" s="11">
        <v>1</v>
      </c>
      <c r="AB28" s="11">
        <v>1</v>
      </c>
      <c r="AC28" s="11">
        <v>1</v>
      </c>
      <c r="AD28" s="11">
        <v>6</v>
      </c>
      <c r="AE28" s="11">
        <v>2</v>
      </c>
      <c r="AF28" s="11">
        <v>1</v>
      </c>
      <c r="AG28" s="11">
        <v>6</v>
      </c>
      <c r="AH28" s="11">
        <v>7</v>
      </c>
      <c r="AI28" s="11">
        <v>2</v>
      </c>
      <c r="AJ28" s="11" t="s">
        <v>37</v>
      </c>
      <c r="AK28" s="11" t="s">
        <v>92</v>
      </c>
      <c r="AL28" s="11" t="s">
        <v>93</v>
      </c>
    </row>
    <row r="29" spans="1:38" x14ac:dyDescent="0.25">
      <c r="A29" s="11">
        <v>26</v>
      </c>
      <c r="B29" s="11" t="s">
        <v>94</v>
      </c>
      <c r="C29" s="11">
        <v>32</v>
      </c>
      <c r="D29" s="11" t="s">
        <v>30</v>
      </c>
      <c r="E29" s="11">
        <v>8</v>
      </c>
      <c r="F29" s="11">
        <v>6</v>
      </c>
      <c r="G29" s="11">
        <v>5</v>
      </c>
      <c r="H29" s="11">
        <v>5</v>
      </c>
      <c r="I29" s="11">
        <v>5</v>
      </c>
      <c r="J29" s="11">
        <v>20</v>
      </c>
      <c r="K29" s="11">
        <v>10</v>
      </c>
      <c r="L29" s="11">
        <v>5</v>
      </c>
      <c r="M29" s="11">
        <v>15</v>
      </c>
      <c r="N29" s="11">
        <v>32</v>
      </c>
      <c r="O29" s="11">
        <v>5</v>
      </c>
      <c r="P29" s="11">
        <v>4</v>
      </c>
      <c r="Q29" s="11">
        <v>4</v>
      </c>
      <c r="R29" s="11">
        <v>3</v>
      </c>
      <c r="S29" s="11">
        <v>3</v>
      </c>
      <c r="T29" s="11">
        <v>15</v>
      </c>
      <c r="U29" s="11">
        <v>7</v>
      </c>
      <c r="V29" s="11">
        <v>5</v>
      </c>
      <c r="W29" s="11">
        <v>13</v>
      </c>
      <c r="X29" s="11">
        <v>20</v>
      </c>
      <c r="Y29" s="11">
        <v>4</v>
      </c>
      <c r="Z29" s="11">
        <v>3</v>
      </c>
      <c r="AA29" s="11">
        <v>3</v>
      </c>
      <c r="AB29" s="11">
        <v>3</v>
      </c>
      <c r="AC29" s="11">
        <v>3</v>
      </c>
      <c r="AD29" s="11">
        <v>13</v>
      </c>
      <c r="AE29" s="11">
        <v>6</v>
      </c>
      <c r="AF29" s="11">
        <v>5</v>
      </c>
      <c r="AG29" s="11">
        <v>12</v>
      </c>
      <c r="AH29" s="11">
        <v>18</v>
      </c>
      <c r="AI29" s="11">
        <v>4</v>
      </c>
      <c r="AJ29" s="11" t="s">
        <v>37</v>
      </c>
      <c r="AK29" s="11" t="s">
        <v>95</v>
      </c>
      <c r="AL29" s="11" t="s">
        <v>96</v>
      </c>
    </row>
    <row r="30" spans="1:38" x14ac:dyDescent="0.25">
      <c r="A30" s="11">
        <v>27</v>
      </c>
      <c r="B30" s="11" t="s">
        <v>97</v>
      </c>
      <c r="C30" s="11">
        <v>20</v>
      </c>
      <c r="D30" s="11" t="s">
        <v>20</v>
      </c>
      <c r="E30" s="11">
        <v>1</v>
      </c>
      <c r="F30" s="11">
        <v>2</v>
      </c>
      <c r="G30" s="11">
        <v>2</v>
      </c>
      <c r="H30" s="11">
        <v>2</v>
      </c>
      <c r="I30" s="11">
        <v>2</v>
      </c>
      <c r="J30" s="11">
        <v>15</v>
      </c>
      <c r="K30" s="11">
        <v>2</v>
      </c>
      <c r="L30" s="11">
        <v>5</v>
      </c>
      <c r="M30" s="11">
        <v>6</v>
      </c>
      <c r="N30" s="11">
        <v>20</v>
      </c>
      <c r="O30" s="11">
        <v>1</v>
      </c>
      <c r="P30" s="11">
        <v>1</v>
      </c>
      <c r="Q30" s="11">
        <v>1</v>
      </c>
      <c r="R30" s="11">
        <v>1</v>
      </c>
      <c r="S30" s="11">
        <v>1</v>
      </c>
      <c r="T30" s="11">
        <v>5</v>
      </c>
      <c r="U30" s="11">
        <v>1</v>
      </c>
      <c r="V30" s="11">
        <v>1</v>
      </c>
      <c r="W30" s="11">
        <v>5</v>
      </c>
      <c r="X30" s="11">
        <v>10</v>
      </c>
      <c r="Y30" s="11">
        <v>1</v>
      </c>
      <c r="Z30" s="11">
        <v>1</v>
      </c>
      <c r="AA30" s="11">
        <v>1</v>
      </c>
      <c r="AB30" s="11">
        <v>1</v>
      </c>
      <c r="AC30" s="11">
        <v>1</v>
      </c>
      <c r="AD30" s="11">
        <v>5</v>
      </c>
      <c r="AE30" s="11">
        <v>1</v>
      </c>
      <c r="AF30" s="11">
        <v>1</v>
      </c>
      <c r="AG30" s="11">
        <v>5</v>
      </c>
      <c r="AH30" s="11">
        <v>10</v>
      </c>
      <c r="AI30" s="11">
        <v>3</v>
      </c>
      <c r="AJ30" s="11" t="s">
        <v>37</v>
      </c>
      <c r="AK30" s="11" t="s">
        <v>98</v>
      </c>
      <c r="AL30" s="11" t="s">
        <v>99</v>
      </c>
    </row>
    <row r="31" spans="1:38" x14ac:dyDescent="0.25">
      <c r="A31" s="11">
        <v>28</v>
      </c>
      <c r="B31" s="11" t="s">
        <v>100</v>
      </c>
      <c r="C31" s="11">
        <v>23</v>
      </c>
      <c r="D31" s="11" t="s">
        <v>20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15</v>
      </c>
      <c r="K31" s="11">
        <v>2</v>
      </c>
      <c r="L31" s="11">
        <v>1</v>
      </c>
      <c r="M31" s="11">
        <v>2</v>
      </c>
      <c r="N31" s="11">
        <v>9</v>
      </c>
      <c r="O31" s="11">
        <v>1</v>
      </c>
      <c r="P31" s="11">
        <v>1</v>
      </c>
      <c r="Q31" s="11">
        <v>1</v>
      </c>
      <c r="R31" s="11">
        <v>1</v>
      </c>
      <c r="S31" s="11">
        <v>1</v>
      </c>
      <c r="T31" s="11">
        <v>11</v>
      </c>
      <c r="U31" s="11">
        <v>2</v>
      </c>
      <c r="V31" s="11">
        <v>1</v>
      </c>
      <c r="W31" s="11">
        <v>1</v>
      </c>
      <c r="X31" s="11">
        <v>6</v>
      </c>
      <c r="Y31" s="11">
        <v>1</v>
      </c>
      <c r="Z31" s="11">
        <v>1</v>
      </c>
      <c r="AA31" s="11">
        <v>1</v>
      </c>
      <c r="AB31" s="11">
        <v>1</v>
      </c>
      <c r="AC31" s="11">
        <v>1</v>
      </c>
      <c r="AD31" s="11">
        <v>11</v>
      </c>
      <c r="AE31" s="11">
        <v>2</v>
      </c>
      <c r="AF31" s="11">
        <v>1</v>
      </c>
      <c r="AG31" s="11">
        <v>1</v>
      </c>
      <c r="AH31" s="11">
        <v>6</v>
      </c>
      <c r="AI31" s="11">
        <v>3</v>
      </c>
      <c r="AJ31" s="11" t="s">
        <v>37</v>
      </c>
      <c r="AK31" s="11" t="s">
        <v>102</v>
      </c>
      <c r="AL31" s="11" t="s">
        <v>101</v>
      </c>
    </row>
    <row r="32" spans="1:38" x14ac:dyDescent="0.25">
      <c r="A32" s="11">
        <v>29</v>
      </c>
      <c r="B32" s="11" t="s">
        <v>103</v>
      </c>
      <c r="C32" s="11">
        <v>20</v>
      </c>
      <c r="D32" s="11" t="s">
        <v>30</v>
      </c>
      <c r="E32" s="11">
        <v>4</v>
      </c>
      <c r="F32" s="11">
        <v>1</v>
      </c>
      <c r="G32" s="11">
        <v>1</v>
      </c>
      <c r="H32" s="11">
        <v>1</v>
      </c>
      <c r="I32" s="11">
        <v>1</v>
      </c>
      <c r="J32" s="11">
        <v>8</v>
      </c>
      <c r="K32" s="11">
        <v>2</v>
      </c>
      <c r="L32" s="11">
        <v>1</v>
      </c>
      <c r="M32" s="11">
        <v>6</v>
      </c>
      <c r="N32" s="11">
        <v>5</v>
      </c>
      <c r="O32" s="11">
        <v>2</v>
      </c>
      <c r="P32" s="11">
        <v>1</v>
      </c>
      <c r="Q32" s="11">
        <v>1</v>
      </c>
      <c r="R32" s="11">
        <v>1</v>
      </c>
      <c r="S32" s="11">
        <v>1</v>
      </c>
      <c r="T32" s="11">
        <v>5</v>
      </c>
      <c r="U32" s="11">
        <v>1</v>
      </c>
      <c r="V32" s="11">
        <v>1</v>
      </c>
      <c r="W32" s="11">
        <v>4</v>
      </c>
      <c r="X32" s="11">
        <v>3</v>
      </c>
      <c r="Y32" s="11">
        <v>2</v>
      </c>
      <c r="Z32" s="11">
        <v>1</v>
      </c>
      <c r="AA32" s="11">
        <v>1</v>
      </c>
      <c r="AB32" s="11">
        <v>1</v>
      </c>
      <c r="AC32" s="11">
        <v>1</v>
      </c>
      <c r="AD32" s="11">
        <v>5</v>
      </c>
      <c r="AE32" s="11">
        <v>1</v>
      </c>
      <c r="AF32" s="11">
        <v>1</v>
      </c>
      <c r="AG32" s="11">
        <v>4</v>
      </c>
      <c r="AH32" s="11">
        <v>3</v>
      </c>
      <c r="AI32" s="11">
        <v>4</v>
      </c>
      <c r="AJ32" s="11" t="s">
        <v>37</v>
      </c>
      <c r="AK32" s="11" t="s">
        <v>104</v>
      </c>
      <c r="AL32" s="11" t="s">
        <v>105</v>
      </c>
    </row>
    <row r="33" spans="1:38" x14ac:dyDescent="0.25">
      <c r="A33" s="11">
        <v>30</v>
      </c>
      <c r="B33" s="11" t="s">
        <v>106</v>
      </c>
      <c r="C33" s="11">
        <v>50</v>
      </c>
      <c r="D33" s="11" t="s">
        <v>30</v>
      </c>
      <c r="E33" s="11">
        <v>15</v>
      </c>
      <c r="F33" s="11">
        <v>10</v>
      </c>
      <c r="G33" s="11">
        <v>12</v>
      </c>
      <c r="H33" s="11">
        <v>15</v>
      </c>
      <c r="I33" s="11">
        <v>14</v>
      </c>
      <c r="J33" s="11">
        <v>60</v>
      </c>
      <c r="K33" s="11">
        <v>12</v>
      </c>
      <c r="L33" s="11">
        <v>6</v>
      </c>
      <c r="M33" s="11">
        <v>18</v>
      </c>
      <c r="N33" s="11">
        <v>150</v>
      </c>
      <c r="O33" s="11">
        <v>10</v>
      </c>
      <c r="P33" s="11">
        <v>8</v>
      </c>
      <c r="Q33" s="11">
        <v>7</v>
      </c>
      <c r="R33" s="11">
        <v>8</v>
      </c>
      <c r="S33" s="11">
        <v>8</v>
      </c>
      <c r="T33" s="11">
        <v>48</v>
      </c>
      <c r="U33" s="11">
        <v>10</v>
      </c>
      <c r="V33" s="11">
        <v>4</v>
      </c>
      <c r="W33" s="11">
        <v>13</v>
      </c>
      <c r="X33" s="11">
        <v>60</v>
      </c>
      <c r="Y33" s="11">
        <v>9</v>
      </c>
      <c r="Z33" s="11">
        <v>7</v>
      </c>
      <c r="AA33" s="11">
        <v>6</v>
      </c>
      <c r="AB33" s="11">
        <v>8</v>
      </c>
      <c r="AC33" s="11">
        <v>7</v>
      </c>
      <c r="AD33" s="11">
        <v>45</v>
      </c>
      <c r="AE33" s="11">
        <v>10</v>
      </c>
      <c r="AF33" s="11">
        <v>3</v>
      </c>
      <c r="AG33" s="11">
        <v>10</v>
      </c>
      <c r="AH33" s="11">
        <v>48</v>
      </c>
      <c r="AI33" s="11">
        <v>3</v>
      </c>
      <c r="AJ33" s="11" t="s">
        <v>37</v>
      </c>
      <c r="AK33" s="11" t="s">
        <v>107</v>
      </c>
      <c r="AL33" s="11" t="s">
        <v>108</v>
      </c>
    </row>
    <row r="34" spans="1:38" x14ac:dyDescent="0.25">
      <c r="A34" s="11">
        <v>31</v>
      </c>
      <c r="B34" s="11" t="s">
        <v>109</v>
      </c>
      <c r="C34" s="11">
        <v>18</v>
      </c>
      <c r="D34" s="11" t="s">
        <v>30</v>
      </c>
      <c r="E34" s="11">
        <v>8</v>
      </c>
      <c r="F34" s="11">
        <v>6</v>
      </c>
      <c r="G34" s="11">
        <v>5</v>
      </c>
      <c r="H34" s="11">
        <v>5</v>
      </c>
      <c r="I34" s="11">
        <v>5</v>
      </c>
      <c r="J34" s="11">
        <v>20</v>
      </c>
      <c r="K34" s="11">
        <v>10</v>
      </c>
      <c r="L34" s="11">
        <v>5</v>
      </c>
      <c r="M34" s="11">
        <v>15</v>
      </c>
      <c r="N34" s="11">
        <v>32</v>
      </c>
      <c r="O34" s="11">
        <v>5</v>
      </c>
      <c r="P34" s="11">
        <v>4</v>
      </c>
      <c r="Q34" s="11">
        <v>4</v>
      </c>
      <c r="R34" s="11">
        <v>3</v>
      </c>
      <c r="S34" s="11">
        <v>3</v>
      </c>
      <c r="T34" s="11">
        <v>15</v>
      </c>
      <c r="U34" s="11">
        <v>7</v>
      </c>
      <c r="V34" s="11">
        <v>5</v>
      </c>
      <c r="W34" s="11">
        <v>13</v>
      </c>
      <c r="X34" s="11">
        <v>20</v>
      </c>
      <c r="Y34" s="11">
        <v>4</v>
      </c>
      <c r="Z34" s="11">
        <v>3</v>
      </c>
      <c r="AA34" s="11">
        <v>3</v>
      </c>
      <c r="AB34" s="11">
        <v>3</v>
      </c>
      <c r="AC34" s="11">
        <v>3</v>
      </c>
      <c r="AD34" s="11">
        <v>13</v>
      </c>
      <c r="AE34" s="11">
        <v>6</v>
      </c>
      <c r="AF34" s="11">
        <v>5</v>
      </c>
      <c r="AG34" s="11">
        <v>12</v>
      </c>
      <c r="AH34" s="11">
        <v>18</v>
      </c>
      <c r="AI34" s="11">
        <v>5</v>
      </c>
      <c r="AJ34" s="11" t="s">
        <v>37</v>
      </c>
      <c r="AK34" s="11" t="s">
        <v>110</v>
      </c>
      <c r="AL34" s="11" t="s">
        <v>111</v>
      </c>
    </row>
    <row r="35" spans="1:38" x14ac:dyDescent="0.25">
      <c r="A35" s="11">
        <v>32</v>
      </c>
      <c r="B35" s="11" t="s">
        <v>112</v>
      </c>
      <c r="C35" s="11">
        <v>19</v>
      </c>
      <c r="D35" s="11" t="s">
        <v>30</v>
      </c>
      <c r="E35" s="11">
        <v>10</v>
      </c>
      <c r="F35" s="11">
        <v>8</v>
      </c>
      <c r="G35" s="11">
        <v>9</v>
      </c>
      <c r="H35" s="11">
        <v>8</v>
      </c>
      <c r="I35" s="11">
        <v>7</v>
      </c>
      <c r="J35" s="11">
        <v>22</v>
      </c>
      <c r="K35" s="11">
        <v>6</v>
      </c>
      <c r="L35" s="11">
        <v>4</v>
      </c>
      <c r="M35" s="11">
        <v>8</v>
      </c>
      <c r="N35" s="11">
        <v>52</v>
      </c>
      <c r="O35" s="11">
        <v>3</v>
      </c>
      <c r="P35" s="11">
        <v>2</v>
      </c>
      <c r="Q35" s="11">
        <v>2</v>
      </c>
      <c r="R35" s="11">
        <v>1</v>
      </c>
      <c r="S35" s="11">
        <v>2</v>
      </c>
      <c r="T35" s="11">
        <v>10</v>
      </c>
      <c r="U35" s="11">
        <v>4</v>
      </c>
      <c r="V35" s="11">
        <v>2</v>
      </c>
      <c r="W35" s="11">
        <v>7</v>
      </c>
      <c r="X35" s="11">
        <v>30</v>
      </c>
      <c r="Y35" s="11">
        <v>2</v>
      </c>
      <c r="Z35" s="11">
        <v>1</v>
      </c>
      <c r="AA35" s="11">
        <v>1</v>
      </c>
      <c r="AB35" s="11">
        <v>1</v>
      </c>
      <c r="AC35" s="11">
        <v>1</v>
      </c>
      <c r="AD35" s="11">
        <v>8</v>
      </c>
      <c r="AE35" s="11">
        <v>3</v>
      </c>
      <c r="AF35" s="11">
        <v>2</v>
      </c>
      <c r="AG35" s="11">
        <v>6</v>
      </c>
      <c r="AH35" s="11">
        <v>28</v>
      </c>
      <c r="AI35" s="11">
        <v>4</v>
      </c>
      <c r="AJ35" s="11" t="s">
        <v>37</v>
      </c>
      <c r="AK35" s="11" t="s">
        <v>90</v>
      </c>
      <c r="AL35" s="11" t="s">
        <v>113</v>
      </c>
    </row>
    <row r="36" spans="1:38" x14ac:dyDescent="0.25">
      <c r="A36" s="11">
        <v>33</v>
      </c>
      <c r="B36" s="11" t="s">
        <v>114</v>
      </c>
      <c r="C36" s="11">
        <v>20</v>
      </c>
      <c r="D36" s="11" t="s">
        <v>30</v>
      </c>
      <c r="E36" s="11">
        <v>5</v>
      </c>
      <c r="F36" s="11">
        <v>3</v>
      </c>
      <c r="G36" s="11">
        <v>2</v>
      </c>
      <c r="H36" s="11">
        <v>1</v>
      </c>
      <c r="I36" s="11">
        <v>2</v>
      </c>
      <c r="J36" s="11">
        <v>8</v>
      </c>
      <c r="K36" s="11">
        <v>6</v>
      </c>
      <c r="L36" s="11">
        <v>1</v>
      </c>
      <c r="M36" s="11">
        <v>6</v>
      </c>
      <c r="N36" s="11">
        <v>4</v>
      </c>
      <c r="O36" s="11">
        <v>1</v>
      </c>
      <c r="P36" s="11">
        <v>1</v>
      </c>
      <c r="Q36" s="11">
        <v>1</v>
      </c>
      <c r="R36" s="11">
        <v>1</v>
      </c>
      <c r="S36" s="11">
        <v>1</v>
      </c>
      <c r="T36" s="11">
        <v>7</v>
      </c>
      <c r="U36" s="11">
        <v>2</v>
      </c>
      <c r="V36" s="11">
        <v>1</v>
      </c>
      <c r="W36" s="11">
        <v>3</v>
      </c>
      <c r="X36" s="11">
        <v>2</v>
      </c>
      <c r="Y36" s="11">
        <v>1</v>
      </c>
      <c r="Z36" s="11">
        <v>1</v>
      </c>
      <c r="AA36" s="11">
        <v>1</v>
      </c>
      <c r="AB36" s="11">
        <v>1</v>
      </c>
      <c r="AC36" s="11">
        <v>1</v>
      </c>
      <c r="AD36" s="11">
        <v>7</v>
      </c>
      <c r="AE36" s="11">
        <v>2</v>
      </c>
      <c r="AF36" s="11">
        <v>1</v>
      </c>
      <c r="AG36" s="11">
        <v>3</v>
      </c>
      <c r="AH36" s="11">
        <v>2</v>
      </c>
      <c r="AI36" s="11">
        <v>3</v>
      </c>
      <c r="AJ36" s="11" t="s">
        <v>37</v>
      </c>
      <c r="AK36" s="11" t="s">
        <v>115</v>
      </c>
      <c r="AL36" s="11" t="s">
        <v>52</v>
      </c>
    </row>
    <row r="37" spans="1:38" x14ac:dyDescent="0.25">
      <c r="A37" s="11">
        <v>34</v>
      </c>
      <c r="B37" s="11" t="s">
        <v>116</v>
      </c>
      <c r="C37" s="11">
        <v>29</v>
      </c>
      <c r="D37" s="11" t="s">
        <v>30</v>
      </c>
      <c r="E37" s="11">
        <v>1</v>
      </c>
      <c r="F37" s="11">
        <v>1</v>
      </c>
      <c r="G37" s="11">
        <v>1</v>
      </c>
      <c r="H37" s="11">
        <v>1</v>
      </c>
      <c r="I37" s="11">
        <v>1</v>
      </c>
      <c r="J37" s="11">
        <v>14</v>
      </c>
      <c r="K37" s="11">
        <v>4</v>
      </c>
      <c r="L37" s="11">
        <v>1</v>
      </c>
      <c r="M37" s="11">
        <v>2</v>
      </c>
      <c r="N37" s="11">
        <v>10</v>
      </c>
      <c r="O37" s="11">
        <v>1</v>
      </c>
      <c r="P37" s="11">
        <v>1</v>
      </c>
      <c r="Q37" s="11">
        <v>1</v>
      </c>
      <c r="R37" s="11">
        <v>1</v>
      </c>
      <c r="S37" s="11">
        <v>1</v>
      </c>
      <c r="T37" s="11">
        <v>10</v>
      </c>
      <c r="U37" s="11">
        <v>2</v>
      </c>
      <c r="V37" s="11">
        <v>1</v>
      </c>
      <c r="W37" s="11">
        <v>2</v>
      </c>
      <c r="X37" s="11">
        <v>4</v>
      </c>
      <c r="Y37" s="11">
        <v>1</v>
      </c>
      <c r="Z37" s="11">
        <v>1</v>
      </c>
      <c r="AA37" s="11">
        <v>1</v>
      </c>
      <c r="AB37" s="11">
        <v>1</v>
      </c>
      <c r="AC37" s="11">
        <v>1</v>
      </c>
      <c r="AD37" s="11">
        <v>10</v>
      </c>
      <c r="AE37" s="11">
        <v>2</v>
      </c>
      <c r="AF37" s="11">
        <v>1</v>
      </c>
      <c r="AG37" s="11">
        <v>2</v>
      </c>
      <c r="AH37" s="11">
        <v>4</v>
      </c>
      <c r="AI37" s="11">
        <v>3</v>
      </c>
      <c r="AJ37" s="11" t="s">
        <v>37</v>
      </c>
      <c r="AK37" s="11" t="s">
        <v>117</v>
      </c>
      <c r="AL37" s="11" t="s">
        <v>118</v>
      </c>
    </row>
    <row r="38" spans="1:38" x14ac:dyDescent="0.25">
      <c r="A38" s="11">
        <v>35</v>
      </c>
      <c r="B38" s="11" t="s">
        <v>119</v>
      </c>
      <c r="C38" s="11">
        <v>18</v>
      </c>
      <c r="D38" s="11" t="s">
        <v>20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1">
        <v>14</v>
      </c>
      <c r="K38" s="11">
        <v>3</v>
      </c>
      <c r="L38" s="11">
        <v>1</v>
      </c>
      <c r="M38" s="11">
        <v>2</v>
      </c>
      <c r="N38" s="11">
        <v>10</v>
      </c>
      <c r="O38" s="11">
        <v>1</v>
      </c>
      <c r="P38" s="11">
        <v>1</v>
      </c>
      <c r="Q38" s="11">
        <v>1</v>
      </c>
      <c r="R38" s="11">
        <v>1</v>
      </c>
      <c r="S38" s="11">
        <v>1</v>
      </c>
      <c r="T38" s="11">
        <v>8</v>
      </c>
      <c r="U38" s="11">
        <v>2</v>
      </c>
      <c r="V38" s="11">
        <v>1</v>
      </c>
      <c r="W38" s="11">
        <v>3</v>
      </c>
      <c r="X38" s="11">
        <v>6</v>
      </c>
      <c r="Y38" s="11">
        <v>1</v>
      </c>
      <c r="Z38" s="11">
        <v>1</v>
      </c>
      <c r="AA38" s="11">
        <v>1</v>
      </c>
      <c r="AB38" s="11">
        <v>1</v>
      </c>
      <c r="AC38" s="11">
        <v>1</v>
      </c>
      <c r="AD38" s="11">
        <v>8</v>
      </c>
      <c r="AE38" s="11">
        <v>2</v>
      </c>
      <c r="AF38" s="11">
        <v>1</v>
      </c>
      <c r="AG38" s="11">
        <v>2</v>
      </c>
      <c r="AH38" s="11">
        <v>6</v>
      </c>
      <c r="AI38" s="11">
        <v>5</v>
      </c>
      <c r="AJ38" s="11" t="s">
        <v>37</v>
      </c>
      <c r="AK38" s="11" t="s">
        <v>120</v>
      </c>
      <c r="AL38" s="11" t="s">
        <v>121</v>
      </c>
    </row>
    <row r="39" spans="1:38" x14ac:dyDescent="0.25">
      <c r="A39" s="11">
        <v>36</v>
      </c>
      <c r="B39" s="11" t="s">
        <v>122</v>
      </c>
      <c r="C39" s="11">
        <v>19</v>
      </c>
      <c r="D39" s="11" t="s">
        <v>20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  <c r="J39" s="11">
        <v>16</v>
      </c>
      <c r="K39" s="11">
        <v>4</v>
      </c>
      <c r="L39" s="11">
        <v>1</v>
      </c>
      <c r="M39" s="11">
        <v>6</v>
      </c>
      <c r="N39" s="11">
        <v>5</v>
      </c>
      <c r="O39" s="11">
        <v>1</v>
      </c>
      <c r="P39" s="11">
        <v>1</v>
      </c>
      <c r="Q39" s="11">
        <v>1</v>
      </c>
      <c r="R39" s="11">
        <v>1</v>
      </c>
      <c r="S39" s="11">
        <v>1</v>
      </c>
      <c r="T39" s="11">
        <v>8</v>
      </c>
      <c r="U39" s="11">
        <v>4</v>
      </c>
      <c r="V39" s="11">
        <v>1</v>
      </c>
      <c r="W39" s="11">
        <v>2</v>
      </c>
      <c r="X39" s="11">
        <v>4</v>
      </c>
      <c r="Y39" s="11">
        <v>1</v>
      </c>
      <c r="Z39" s="11">
        <v>1</v>
      </c>
      <c r="AA39" s="11">
        <v>1</v>
      </c>
      <c r="AB39" s="11">
        <v>1</v>
      </c>
      <c r="AC39" s="11">
        <v>1</v>
      </c>
      <c r="AD39" s="11">
        <v>8</v>
      </c>
      <c r="AE39" s="11">
        <v>4</v>
      </c>
      <c r="AF39" s="11">
        <v>1</v>
      </c>
      <c r="AG39" s="11">
        <v>2</v>
      </c>
      <c r="AH39" s="11">
        <v>4</v>
      </c>
      <c r="AI39" s="11">
        <v>4</v>
      </c>
      <c r="AJ39" s="11" t="s">
        <v>37</v>
      </c>
      <c r="AK39" s="11" t="s">
        <v>123</v>
      </c>
      <c r="AL39" s="11" t="s">
        <v>37</v>
      </c>
    </row>
    <row r="40" spans="1:38" x14ac:dyDescent="0.25">
      <c r="A40" s="11">
        <v>37</v>
      </c>
      <c r="B40" s="11" t="s">
        <v>124</v>
      </c>
      <c r="C40" s="11">
        <v>60</v>
      </c>
      <c r="D40" s="11" t="s">
        <v>30</v>
      </c>
      <c r="E40" s="11">
        <v>4</v>
      </c>
      <c r="F40" s="11">
        <v>1</v>
      </c>
      <c r="G40" s="11">
        <v>1</v>
      </c>
      <c r="H40" s="11">
        <v>1</v>
      </c>
      <c r="I40" s="11">
        <v>1</v>
      </c>
      <c r="J40" s="11">
        <v>35</v>
      </c>
      <c r="K40" s="11">
        <v>8</v>
      </c>
      <c r="L40" s="11">
        <v>2</v>
      </c>
      <c r="M40" s="11">
        <v>8</v>
      </c>
      <c r="N40" s="11">
        <v>7</v>
      </c>
      <c r="O40" s="11">
        <v>1</v>
      </c>
      <c r="P40" s="11">
        <v>1</v>
      </c>
      <c r="Q40" s="11">
        <v>1</v>
      </c>
      <c r="R40" s="11">
        <v>1</v>
      </c>
      <c r="S40" s="11">
        <v>1</v>
      </c>
      <c r="T40" s="11">
        <v>12</v>
      </c>
      <c r="U40" s="11">
        <v>6</v>
      </c>
      <c r="V40" s="11">
        <v>1</v>
      </c>
      <c r="W40" s="11">
        <v>6</v>
      </c>
      <c r="X40" s="11">
        <v>9</v>
      </c>
      <c r="Y40" s="11">
        <v>1</v>
      </c>
      <c r="Z40" s="11">
        <v>1</v>
      </c>
      <c r="AA40" s="11">
        <v>1</v>
      </c>
      <c r="AB40" s="11">
        <v>1</v>
      </c>
      <c r="AC40" s="11">
        <v>1</v>
      </c>
      <c r="AD40" s="11">
        <v>16</v>
      </c>
      <c r="AE40" s="11">
        <v>6</v>
      </c>
      <c r="AF40" s="11">
        <v>1</v>
      </c>
      <c r="AG40" s="11">
        <v>4</v>
      </c>
      <c r="AH40" s="11">
        <v>7</v>
      </c>
      <c r="AI40" s="11">
        <v>3</v>
      </c>
      <c r="AJ40" s="11" t="s">
        <v>37</v>
      </c>
      <c r="AK40" s="11" t="s">
        <v>125</v>
      </c>
      <c r="AL40" s="11" t="s">
        <v>37</v>
      </c>
    </row>
    <row r="41" spans="1:38" x14ac:dyDescent="0.25">
      <c r="A41" s="11">
        <v>38</v>
      </c>
      <c r="B41" s="11" t="s">
        <v>126</v>
      </c>
      <c r="C41" s="11">
        <v>19</v>
      </c>
      <c r="D41" s="11" t="s">
        <v>30</v>
      </c>
      <c r="E41" s="11">
        <v>5</v>
      </c>
      <c r="F41" s="11">
        <v>1</v>
      </c>
      <c r="G41" s="11">
        <v>1</v>
      </c>
      <c r="H41" s="11">
        <v>1</v>
      </c>
      <c r="I41" s="11">
        <v>1</v>
      </c>
      <c r="J41" s="11">
        <v>10</v>
      </c>
      <c r="K41" s="11">
        <v>6</v>
      </c>
      <c r="L41" s="11">
        <v>2</v>
      </c>
      <c r="M41" s="11">
        <v>9</v>
      </c>
      <c r="N41" s="11">
        <v>5</v>
      </c>
      <c r="O41" s="11">
        <v>1</v>
      </c>
      <c r="P41" s="11">
        <v>2</v>
      </c>
      <c r="Q41" s="11">
        <v>1</v>
      </c>
      <c r="R41" s="11">
        <v>1</v>
      </c>
      <c r="S41" s="11">
        <v>1</v>
      </c>
      <c r="T41" s="11">
        <v>8</v>
      </c>
      <c r="U41" s="11">
        <v>4</v>
      </c>
      <c r="V41" s="11">
        <v>2</v>
      </c>
      <c r="W41" s="11">
        <v>6</v>
      </c>
      <c r="X41" s="11">
        <v>6</v>
      </c>
      <c r="Y41" s="11">
        <v>2</v>
      </c>
      <c r="Z41" s="11">
        <v>2</v>
      </c>
      <c r="AA41" s="11">
        <v>2</v>
      </c>
      <c r="AB41" s="11">
        <v>1</v>
      </c>
      <c r="AC41" s="11">
        <v>1</v>
      </c>
      <c r="AD41" s="11">
        <v>5</v>
      </c>
      <c r="AE41" s="11">
        <v>4</v>
      </c>
      <c r="AF41" s="11">
        <v>2</v>
      </c>
      <c r="AG41" s="11">
        <v>4</v>
      </c>
      <c r="AH41" s="11">
        <v>5</v>
      </c>
      <c r="AI41" s="11">
        <v>4</v>
      </c>
      <c r="AJ41" s="11" t="s">
        <v>37</v>
      </c>
      <c r="AK41" s="11" t="s">
        <v>127</v>
      </c>
      <c r="AL41" s="11" t="s">
        <v>128</v>
      </c>
    </row>
    <row r="42" spans="1:38" x14ac:dyDescent="0.25">
      <c r="A42" s="11">
        <v>39</v>
      </c>
      <c r="B42" s="11" t="s">
        <v>129</v>
      </c>
      <c r="C42" s="11">
        <v>19</v>
      </c>
      <c r="D42" s="11" t="s">
        <v>30</v>
      </c>
      <c r="E42" s="11">
        <v>5</v>
      </c>
      <c r="F42" s="11">
        <v>5</v>
      </c>
      <c r="G42" s="11">
        <v>2</v>
      </c>
      <c r="H42" s="11">
        <v>4</v>
      </c>
      <c r="I42" s="11">
        <v>5</v>
      </c>
      <c r="J42" s="11">
        <v>5</v>
      </c>
      <c r="K42" s="11">
        <v>5</v>
      </c>
      <c r="L42" s="11">
        <v>6</v>
      </c>
      <c r="M42" s="11">
        <v>7</v>
      </c>
      <c r="N42" s="11">
        <v>36</v>
      </c>
      <c r="O42" s="11">
        <v>3</v>
      </c>
      <c r="P42" s="11">
        <v>2</v>
      </c>
      <c r="Q42" s="11">
        <v>3</v>
      </c>
      <c r="R42" s="11">
        <v>2</v>
      </c>
      <c r="S42" s="11">
        <v>2</v>
      </c>
      <c r="T42" s="11">
        <v>5</v>
      </c>
      <c r="U42" s="11">
        <v>10</v>
      </c>
      <c r="V42" s="11">
        <v>2</v>
      </c>
      <c r="W42" s="11">
        <v>7</v>
      </c>
      <c r="X42" s="11">
        <v>15</v>
      </c>
      <c r="Y42" s="11">
        <v>3</v>
      </c>
      <c r="Z42" s="11">
        <v>2</v>
      </c>
      <c r="AA42" s="11">
        <v>3</v>
      </c>
      <c r="AB42" s="11">
        <v>2</v>
      </c>
      <c r="AC42" s="11">
        <v>2</v>
      </c>
      <c r="AD42" s="11">
        <v>5</v>
      </c>
      <c r="AE42" s="11">
        <v>10</v>
      </c>
      <c r="AF42" s="11">
        <v>2</v>
      </c>
      <c r="AG42" s="11">
        <v>7</v>
      </c>
      <c r="AH42" s="11">
        <v>15</v>
      </c>
      <c r="AI42" s="11">
        <v>3</v>
      </c>
      <c r="AJ42" s="11" t="s">
        <v>130</v>
      </c>
      <c r="AK42" s="11" t="s">
        <v>131</v>
      </c>
      <c r="AL42" s="11" t="s">
        <v>132</v>
      </c>
    </row>
    <row r="43" spans="1:38" x14ac:dyDescent="0.25">
      <c r="A43" s="11">
        <v>40</v>
      </c>
      <c r="B43" s="11" t="s">
        <v>133</v>
      </c>
      <c r="C43" s="11">
        <v>30</v>
      </c>
      <c r="D43" s="11" t="s">
        <v>20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12</v>
      </c>
      <c r="K43" s="11">
        <v>2</v>
      </c>
      <c r="L43" s="11">
        <v>1</v>
      </c>
      <c r="M43" s="11">
        <v>2</v>
      </c>
      <c r="N43" s="11">
        <v>6</v>
      </c>
      <c r="O43" s="11">
        <v>1</v>
      </c>
      <c r="P43" s="11">
        <v>1</v>
      </c>
      <c r="Q43" s="11">
        <v>1</v>
      </c>
      <c r="R43" s="11">
        <v>1</v>
      </c>
      <c r="S43" s="11">
        <v>1</v>
      </c>
      <c r="T43" s="11">
        <v>11</v>
      </c>
      <c r="U43" s="11">
        <v>2</v>
      </c>
      <c r="V43" s="11">
        <v>1</v>
      </c>
      <c r="W43" s="11">
        <v>2</v>
      </c>
      <c r="X43" s="11">
        <v>5</v>
      </c>
      <c r="Y43" s="11">
        <v>1</v>
      </c>
      <c r="Z43" s="11">
        <v>1</v>
      </c>
      <c r="AA43" s="11">
        <v>1</v>
      </c>
      <c r="AB43" s="11">
        <v>1</v>
      </c>
      <c r="AC43" s="11">
        <v>1</v>
      </c>
      <c r="AD43" s="11">
        <v>11</v>
      </c>
      <c r="AE43" s="11">
        <v>2</v>
      </c>
      <c r="AF43" s="11">
        <v>1</v>
      </c>
      <c r="AG43" s="11">
        <v>2</v>
      </c>
      <c r="AH43" s="11">
        <v>5</v>
      </c>
      <c r="AI43" s="11">
        <v>2</v>
      </c>
      <c r="AJ43" s="11" t="s">
        <v>37</v>
      </c>
      <c r="AK43" s="11" t="s">
        <v>134</v>
      </c>
      <c r="AL43" s="11" t="s">
        <v>135</v>
      </c>
    </row>
    <row r="49" spans="6:28" x14ac:dyDescent="0.25">
      <c r="F49" s="2"/>
      <c r="G49" s="2"/>
      <c r="P49" s="2"/>
      <c r="Q49" s="2"/>
      <c r="Z49" s="2"/>
      <c r="AA49" s="2"/>
    </row>
    <row r="50" spans="6:28" x14ac:dyDescent="0.25">
      <c r="F50" s="2"/>
      <c r="G50" s="2"/>
      <c r="P50" s="2"/>
      <c r="Q50" s="2"/>
      <c r="Z50" s="2"/>
      <c r="AA50" s="2"/>
    </row>
    <row r="51" spans="6:28" x14ac:dyDescent="0.25">
      <c r="F51" s="2"/>
      <c r="G51" s="2"/>
      <c r="P51" s="2"/>
      <c r="Q51" s="2"/>
      <c r="Z51" s="2"/>
      <c r="AA51" s="2"/>
    </row>
    <row r="53" spans="6:28" x14ac:dyDescent="0.25">
      <c r="F53" s="2"/>
      <c r="G53" s="2"/>
      <c r="P53" s="2"/>
      <c r="Q53" s="2"/>
      <c r="Z53" s="2"/>
      <c r="AA53" s="2"/>
    </row>
    <row r="54" spans="6:28" x14ac:dyDescent="0.25">
      <c r="F54" s="2"/>
      <c r="G54" s="2"/>
      <c r="P54" s="2"/>
      <c r="Q54" s="2"/>
      <c r="Z54" s="2"/>
      <c r="AA54" s="2"/>
    </row>
    <row r="55" spans="6:28" x14ac:dyDescent="0.25">
      <c r="F55" s="2"/>
      <c r="G55" s="2"/>
      <c r="P55" s="2"/>
      <c r="Q55" s="2"/>
      <c r="Z55" s="2"/>
      <c r="AA55" s="2"/>
    </row>
    <row r="57" spans="6:28" x14ac:dyDescent="0.25">
      <c r="F57" s="2"/>
      <c r="G57" s="2"/>
      <c r="H57" s="2"/>
      <c r="P57" s="2"/>
      <c r="Q57" s="2"/>
      <c r="R57" s="2"/>
      <c r="Z57" s="2"/>
      <c r="AA57" s="2"/>
      <c r="AB57" s="2"/>
    </row>
    <row r="59" spans="6:28" x14ac:dyDescent="0.25">
      <c r="F59" s="2"/>
      <c r="G59" s="2"/>
      <c r="H59" s="2"/>
    </row>
    <row r="60" spans="6:28" x14ac:dyDescent="0.25">
      <c r="F60" s="2"/>
      <c r="G60" s="2"/>
      <c r="H60" s="2"/>
    </row>
    <row r="61" spans="6:28" x14ac:dyDescent="0.25">
      <c r="F61" s="2"/>
      <c r="G61" s="2"/>
      <c r="H61" s="2"/>
    </row>
    <row r="63" spans="6:28" x14ac:dyDescent="0.25">
      <c r="F63" s="2"/>
      <c r="G63" s="2"/>
      <c r="H63" s="2"/>
    </row>
    <row r="64" spans="6:28" x14ac:dyDescent="0.25">
      <c r="F64" s="2"/>
      <c r="G64" s="2"/>
      <c r="H64" s="2"/>
    </row>
    <row r="65" spans="6:8" x14ac:dyDescent="0.25">
      <c r="F65" s="2"/>
      <c r="G65" s="2"/>
      <c r="H65" s="2"/>
    </row>
    <row r="67" spans="6:8" x14ac:dyDescent="0.25">
      <c r="F67" s="2"/>
      <c r="G67" s="2"/>
      <c r="H67" s="2"/>
    </row>
  </sheetData>
  <mergeCells count="36">
    <mergeCell ref="F67:H67"/>
    <mergeCell ref="F60:H60"/>
    <mergeCell ref="F61:H61"/>
    <mergeCell ref="F63:H63"/>
    <mergeCell ref="F64:H64"/>
    <mergeCell ref="F65:H65"/>
    <mergeCell ref="Z55:AA55"/>
    <mergeCell ref="F57:H57"/>
    <mergeCell ref="P57:R57"/>
    <mergeCell ref="Z57:AB57"/>
    <mergeCell ref="F59:H59"/>
    <mergeCell ref="Z49:AA49"/>
    <mergeCell ref="Z50:AA50"/>
    <mergeCell ref="Z51:AA51"/>
    <mergeCell ref="Z53:AA53"/>
    <mergeCell ref="Z54:AA54"/>
    <mergeCell ref="F55:G55"/>
    <mergeCell ref="P49:Q49"/>
    <mergeCell ref="P50:Q50"/>
    <mergeCell ref="P51:Q51"/>
    <mergeCell ref="P53:Q53"/>
    <mergeCell ref="P54:Q54"/>
    <mergeCell ref="P55:Q55"/>
    <mergeCell ref="F49:G49"/>
    <mergeCell ref="F50:G50"/>
    <mergeCell ref="F51:G51"/>
    <mergeCell ref="F53:G53"/>
    <mergeCell ref="F54:G54"/>
    <mergeCell ref="O1:X1"/>
    <mergeCell ref="Y1:AH1"/>
    <mergeCell ref="AI1:AL2"/>
    <mergeCell ref="E1:N1"/>
    <mergeCell ref="A1:A3"/>
    <mergeCell ref="B1:B3"/>
    <mergeCell ref="C1:C3"/>
    <mergeCell ref="D1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0"/>
  <sheetViews>
    <sheetView tabSelected="1" workbookViewId="0">
      <selection activeCell="M175" sqref="M175"/>
    </sheetView>
  </sheetViews>
  <sheetFormatPr defaultRowHeight="15" x14ac:dyDescent="0.25"/>
  <cols>
    <col min="7" max="7" width="9.140625" customWidth="1"/>
  </cols>
  <sheetData>
    <row r="1" spans="1:15" x14ac:dyDescent="0.25">
      <c r="A1" s="10" t="s">
        <v>3</v>
      </c>
      <c r="B1" s="10" t="s">
        <v>0</v>
      </c>
      <c r="C1" s="10" t="s">
        <v>1</v>
      </c>
      <c r="D1" s="10" t="s">
        <v>2</v>
      </c>
      <c r="E1" s="10" t="s">
        <v>23</v>
      </c>
      <c r="F1" s="10"/>
      <c r="G1" s="10"/>
      <c r="H1" s="10"/>
      <c r="I1" s="10"/>
      <c r="J1" s="10"/>
      <c r="K1" s="10"/>
      <c r="L1" s="10"/>
      <c r="M1" s="10"/>
      <c r="N1" s="10"/>
      <c r="O1" s="12" t="s">
        <v>152</v>
      </c>
    </row>
    <row r="2" spans="1:15" x14ac:dyDescent="0.25">
      <c r="A2" s="10"/>
      <c r="B2" s="10"/>
      <c r="C2" s="10"/>
      <c r="D2" s="10"/>
      <c r="E2" s="11">
        <v>1</v>
      </c>
      <c r="F2" s="11">
        <v>2</v>
      </c>
      <c r="G2" s="11">
        <v>3</v>
      </c>
      <c r="H2" s="11">
        <v>4</v>
      </c>
      <c r="I2" s="11">
        <v>5</v>
      </c>
      <c r="J2" s="11">
        <v>6</v>
      </c>
      <c r="K2" s="11">
        <v>7</v>
      </c>
      <c r="L2" s="11">
        <v>8</v>
      </c>
      <c r="M2" s="11">
        <v>9</v>
      </c>
      <c r="N2" s="11">
        <v>10</v>
      </c>
      <c r="O2" s="12"/>
    </row>
    <row r="3" spans="1:15" x14ac:dyDescent="0.25">
      <c r="A3" s="10"/>
      <c r="B3" s="10"/>
      <c r="C3" s="10"/>
      <c r="D3" s="10"/>
      <c r="E3" s="11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 t="s">
        <v>10</v>
      </c>
      <c r="L3" s="11" t="s">
        <v>11</v>
      </c>
      <c r="M3" s="11" t="s">
        <v>12</v>
      </c>
      <c r="N3" s="11" t="s">
        <v>13</v>
      </c>
      <c r="O3" s="12"/>
    </row>
    <row r="4" spans="1:15" x14ac:dyDescent="0.25">
      <c r="A4" s="11">
        <v>1</v>
      </c>
      <c r="B4" s="11" t="s">
        <v>19</v>
      </c>
      <c r="C4" s="11">
        <v>20</v>
      </c>
      <c r="D4" s="11" t="s">
        <v>20</v>
      </c>
      <c r="E4" s="11">
        <v>4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4</v>
      </c>
      <c r="O4" s="13">
        <f>AVERAGE(E4:N4)</f>
        <v>1.6</v>
      </c>
    </row>
    <row r="5" spans="1:15" x14ac:dyDescent="0.25">
      <c r="A5" s="11">
        <v>2</v>
      </c>
      <c r="B5" s="11" t="s">
        <v>26</v>
      </c>
      <c r="C5" s="11">
        <v>20</v>
      </c>
      <c r="D5" s="11" t="s">
        <v>20</v>
      </c>
      <c r="E5" s="11">
        <v>2</v>
      </c>
      <c r="F5" s="11">
        <v>1</v>
      </c>
      <c r="G5" s="11">
        <v>1</v>
      </c>
      <c r="H5" s="11">
        <v>1</v>
      </c>
      <c r="I5" s="11">
        <v>1</v>
      </c>
      <c r="J5" s="11">
        <v>12</v>
      </c>
      <c r="K5" s="11">
        <v>2</v>
      </c>
      <c r="L5" s="11">
        <v>2</v>
      </c>
      <c r="M5" s="11">
        <v>7</v>
      </c>
      <c r="N5" s="11">
        <v>8</v>
      </c>
      <c r="O5" s="13">
        <f t="shared" ref="O5:O43" si="0">AVERAGE(E5:N5)</f>
        <v>3.7</v>
      </c>
    </row>
    <row r="6" spans="1:15" x14ac:dyDescent="0.25">
      <c r="A6" s="11">
        <v>3</v>
      </c>
      <c r="B6" s="11" t="s">
        <v>29</v>
      </c>
      <c r="C6" s="11">
        <v>16</v>
      </c>
      <c r="D6" s="11" t="s">
        <v>30</v>
      </c>
      <c r="E6" s="11">
        <v>4</v>
      </c>
      <c r="F6" s="11">
        <v>8</v>
      </c>
      <c r="G6" s="11">
        <v>7</v>
      </c>
      <c r="H6" s="11">
        <v>8</v>
      </c>
      <c r="I6" s="11">
        <v>9</v>
      </c>
      <c r="J6" s="11">
        <v>12</v>
      </c>
      <c r="K6" s="11">
        <v>14</v>
      </c>
      <c r="L6" s="11">
        <v>10</v>
      </c>
      <c r="M6" s="11">
        <v>21</v>
      </c>
      <c r="N6" s="11">
        <v>35</v>
      </c>
      <c r="O6" s="13">
        <f t="shared" si="0"/>
        <v>12.8</v>
      </c>
    </row>
    <row r="7" spans="1:15" x14ac:dyDescent="0.25">
      <c r="A7" s="11">
        <v>4</v>
      </c>
      <c r="B7" s="11" t="s">
        <v>33</v>
      </c>
      <c r="C7" s="11">
        <v>21</v>
      </c>
      <c r="D7" s="11" t="s">
        <v>20</v>
      </c>
      <c r="E7" s="11">
        <v>1</v>
      </c>
      <c r="F7" s="11">
        <v>1</v>
      </c>
      <c r="G7" s="11">
        <v>2</v>
      </c>
      <c r="H7" s="11">
        <v>2</v>
      </c>
      <c r="I7" s="11">
        <v>1</v>
      </c>
      <c r="J7" s="11">
        <v>5</v>
      </c>
      <c r="K7" s="11">
        <v>5</v>
      </c>
      <c r="L7" s="11">
        <v>6</v>
      </c>
      <c r="M7" s="11">
        <v>10</v>
      </c>
      <c r="N7" s="11">
        <v>10</v>
      </c>
      <c r="O7" s="13">
        <f t="shared" si="0"/>
        <v>4.3</v>
      </c>
    </row>
    <row r="8" spans="1:15" x14ac:dyDescent="0.25">
      <c r="A8" s="11">
        <v>5</v>
      </c>
      <c r="B8" s="11" t="s">
        <v>36</v>
      </c>
      <c r="C8" s="11">
        <v>19</v>
      </c>
      <c r="D8" s="11" t="s">
        <v>30</v>
      </c>
      <c r="E8" s="11">
        <v>4</v>
      </c>
      <c r="F8" s="11">
        <v>1</v>
      </c>
      <c r="G8" s="11">
        <v>1</v>
      </c>
      <c r="H8" s="11">
        <v>1</v>
      </c>
      <c r="I8" s="11">
        <v>1</v>
      </c>
      <c r="J8" s="11">
        <v>8</v>
      </c>
      <c r="K8" s="11">
        <v>5</v>
      </c>
      <c r="L8" s="11">
        <v>3</v>
      </c>
      <c r="M8" s="11">
        <v>10</v>
      </c>
      <c r="N8" s="11">
        <v>5</v>
      </c>
      <c r="O8" s="13">
        <f t="shared" si="0"/>
        <v>3.9</v>
      </c>
    </row>
    <row r="9" spans="1:15" x14ac:dyDescent="0.25">
      <c r="A9" s="11">
        <v>6</v>
      </c>
      <c r="B9" s="11" t="s">
        <v>39</v>
      </c>
      <c r="C9" s="11">
        <v>19</v>
      </c>
      <c r="D9" s="11" t="s">
        <v>30</v>
      </c>
      <c r="E9" s="11">
        <v>5</v>
      </c>
      <c r="F9" s="11">
        <v>5</v>
      </c>
      <c r="G9" s="11">
        <v>3</v>
      </c>
      <c r="H9" s="11">
        <v>5</v>
      </c>
      <c r="I9" s="11">
        <v>2</v>
      </c>
      <c r="J9" s="11">
        <v>4</v>
      </c>
      <c r="K9" s="11">
        <v>6</v>
      </c>
      <c r="L9" s="11">
        <v>8</v>
      </c>
      <c r="M9" s="11">
        <v>3</v>
      </c>
      <c r="N9" s="11">
        <v>10</v>
      </c>
      <c r="O9" s="13">
        <f t="shared" si="0"/>
        <v>5.0999999999999996</v>
      </c>
    </row>
    <row r="10" spans="1:15" x14ac:dyDescent="0.25">
      <c r="A10" s="11">
        <v>7</v>
      </c>
      <c r="B10" s="11" t="s">
        <v>41</v>
      </c>
      <c r="C10" s="11">
        <v>20</v>
      </c>
      <c r="D10" s="11" t="s">
        <v>20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5</v>
      </c>
      <c r="K10" s="11">
        <v>1</v>
      </c>
      <c r="L10" s="11">
        <v>1</v>
      </c>
      <c r="M10" s="11">
        <v>2</v>
      </c>
      <c r="N10" s="11">
        <v>5</v>
      </c>
      <c r="O10" s="13">
        <f t="shared" si="0"/>
        <v>1.9</v>
      </c>
    </row>
    <row r="11" spans="1:15" x14ac:dyDescent="0.25">
      <c r="A11" s="11">
        <v>8</v>
      </c>
      <c r="B11" s="11" t="s">
        <v>44</v>
      </c>
      <c r="C11" s="11">
        <v>20</v>
      </c>
      <c r="D11" s="11" t="s">
        <v>20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11</v>
      </c>
      <c r="K11" s="11">
        <v>4</v>
      </c>
      <c r="L11" s="11">
        <v>1</v>
      </c>
      <c r="M11" s="11">
        <v>6</v>
      </c>
      <c r="N11" s="11">
        <v>6</v>
      </c>
      <c r="O11" s="13">
        <f t="shared" si="0"/>
        <v>3.3</v>
      </c>
    </row>
    <row r="12" spans="1:15" x14ac:dyDescent="0.25">
      <c r="A12" s="11">
        <v>9</v>
      </c>
      <c r="B12" s="11" t="s">
        <v>47</v>
      </c>
      <c r="C12" s="11">
        <v>19</v>
      </c>
      <c r="D12" s="11" t="s">
        <v>20</v>
      </c>
      <c r="E12" s="11">
        <v>3</v>
      </c>
      <c r="F12" s="11">
        <v>1</v>
      </c>
      <c r="G12" s="11">
        <v>1</v>
      </c>
      <c r="H12" s="11">
        <v>1</v>
      </c>
      <c r="I12" s="11">
        <v>1</v>
      </c>
      <c r="J12" s="11">
        <v>10</v>
      </c>
      <c r="K12" s="11">
        <v>3</v>
      </c>
      <c r="L12" s="11">
        <v>1</v>
      </c>
      <c r="M12" s="11">
        <v>5</v>
      </c>
      <c r="N12" s="11">
        <v>7</v>
      </c>
      <c r="O12" s="13">
        <f t="shared" si="0"/>
        <v>3.3</v>
      </c>
    </row>
    <row r="13" spans="1:15" x14ac:dyDescent="0.25">
      <c r="A13" s="11">
        <v>10</v>
      </c>
      <c r="B13" s="11" t="s">
        <v>50</v>
      </c>
      <c r="C13" s="11">
        <v>22</v>
      </c>
      <c r="D13" s="11" t="s">
        <v>20</v>
      </c>
      <c r="E13" s="11">
        <v>4</v>
      </c>
      <c r="F13" s="11">
        <v>2</v>
      </c>
      <c r="G13" s="11">
        <v>1</v>
      </c>
      <c r="H13" s="11">
        <v>1</v>
      </c>
      <c r="I13" s="11">
        <v>2</v>
      </c>
      <c r="J13" s="11">
        <v>10</v>
      </c>
      <c r="K13" s="11">
        <v>5</v>
      </c>
      <c r="L13" s="11">
        <v>3</v>
      </c>
      <c r="M13" s="11">
        <v>7</v>
      </c>
      <c r="N13" s="11">
        <v>2</v>
      </c>
      <c r="O13" s="13">
        <f t="shared" si="0"/>
        <v>3.7</v>
      </c>
    </row>
    <row r="14" spans="1:15" x14ac:dyDescent="0.25">
      <c r="A14" s="11">
        <v>11</v>
      </c>
      <c r="B14" s="11" t="s">
        <v>53</v>
      </c>
      <c r="C14" s="11">
        <v>10</v>
      </c>
      <c r="D14" s="11" t="s">
        <v>30</v>
      </c>
      <c r="E14" s="11">
        <v>3</v>
      </c>
      <c r="F14" s="11">
        <v>1</v>
      </c>
      <c r="G14" s="11">
        <v>2</v>
      </c>
      <c r="H14" s="11">
        <v>2</v>
      </c>
      <c r="I14" s="11">
        <v>3</v>
      </c>
      <c r="J14" s="11">
        <v>7</v>
      </c>
      <c r="K14" s="11">
        <v>2</v>
      </c>
      <c r="L14" s="11">
        <v>2</v>
      </c>
      <c r="M14" s="11">
        <v>4</v>
      </c>
      <c r="N14" s="11">
        <v>10</v>
      </c>
      <c r="O14" s="13">
        <f t="shared" si="0"/>
        <v>3.6</v>
      </c>
    </row>
    <row r="15" spans="1:15" x14ac:dyDescent="0.25">
      <c r="A15" s="11">
        <v>12</v>
      </c>
      <c r="B15" s="11" t="s">
        <v>56</v>
      </c>
      <c r="C15" s="11">
        <v>23</v>
      </c>
      <c r="D15" s="11" t="s">
        <v>20</v>
      </c>
      <c r="E15" s="11">
        <v>3</v>
      </c>
      <c r="F15" s="11">
        <v>1</v>
      </c>
      <c r="G15" s="11">
        <v>1</v>
      </c>
      <c r="H15" s="11">
        <v>1</v>
      </c>
      <c r="I15" s="11">
        <v>1</v>
      </c>
      <c r="J15" s="11">
        <v>10</v>
      </c>
      <c r="K15" s="11">
        <v>2</v>
      </c>
      <c r="L15" s="11">
        <v>2</v>
      </c>
      <c r="M15" s="11">
        <v>1</v>
      </c>
      <c r="N15" s="11">
        <v>20</v>
      </c>
      <c r="O15" s="13">
        <f t="shared" si="0"/>
        <v>4.2</v>
      </c>
    </row>
    <row r="16" spans="1:15" x14ac:dyDescent="0.25">
      <c r="A16" s="11">
        <v>13</v>
      </c>
      <c r="B16" s="11" t="s">
        <v>59</v>
      </c>
      <c r="C16" s="11">
        <v>21</v>
      </c>
      <c r="D16" s="11" t="s">
        <v>20</v>
      </c>
      <c r="E16" s="11">
        <v>3</v>
      </c>
      <c r="F16" s="11">
        <v>3</v>
      </c>
      <c r="G16" s="11">
        <v>1</v>
      </c>
      <c r="H16" s="11">
        <v>2</v>
      </c>
      <c r="I16" s="11">
        <v>2</v>
      </c>
      <c r="J16" s="11">
        <v>10</v>
      </c>
      <c r="K16" s="11">
        <v>1</v>
      </c>
      <c r="L16" s="11">
        <v>2</v>
      </c>
      <c r="M16" s="11">
        <v>4</v>
      </c>
      <c r="N16" s="11">
        <v>15</v>
      </c>
      <c r="O16" s="13">
        <f t="shared" si="0"/>
        <v>4.3</v>
      </c>
    </row>
    <row r="17" spans="1:15" x14ac:dyDescent="0.25">
      <c r="A17" s="11">
        <v>14</v>
      </c>
      <c r="B17" s="11" t="s">
        <v>47</v>
      </c>
      <c r="C17" s="11">
        <v>22</v>
      </c>
      <c r="D17" s="11" t="s">
        <v>20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5</v>
      </c>
      <c r="K17" s="11">
        <v>3</v>
      </c>
      <c r="L17" s="11">
        <v>1</v>
      </c>
      <c r="M17" s="11">
        <v>10</v>
      </c>
      <c r="N17" s="11">
        <v>12</v>
      </c>
      <c r="O17" s="13">
        <f t="shared" si="0"/>
        <v>3.6</v>
      </c>
    </row>
    <row r="18" spans="1:15" x14ac:dyDescent="0.25">
      <c r="A18" s="11">
        <v>15</v>
      </c>
      <c r="B18" s="11" t="s">
        <v>50</v>
      </c>
      <c r="C18" s="11">
        <v>15</v>
      </c>
      <c r="D18" s="11" t="s">
        <v>30</v>
      </c>
      <c r="E18" s="11">
        <v>6</v>
      </c>
      <c r="F18" s="11">
        <v>5</v>
      </c>
      <c r="G18" s="11">
        <v>5</v>
      </c>
      <c r="H18" s="11">
        <v>7</v>
      </c>
      <c r="I18" s="11">
        <v>6</v>
      </c>
      <c r="J18" s="11">
        <v>14</v>
      </c>
      <c r="K18" s="11">
        <v>5</v>
      </c>
      <c r="L18" s="11">
        <v>3</v>
      </c>
      <c r="M18" s="11">
        <v>11</v>
      </c>
      <c r="N18" s="11">
        <v>49</v>
      </c>
      <c r="O18" s="13">
        <f t="shared" si="0"/>
        <v>11.1</v>
      </c>
    </row>
    <row r="19" spans="1:15" x14ac:dyDescent="0.25">
      <c r="A19" s="11">
        <v>16</v>
      </c>
      <c r="B19" s="11" t="s">
        <v>66</v>
      </c>
      <c r="C19" s="11">
        <v>20</v>
      </c>
      <c r="D19" s="11" t="s">
        <v>30</v>
      </c>
      <c r="E19" s="11">
        <v>5</v>
      </c>
      <c r="F19" s="11">
        <v>3</v>
      </c>
      <c r="G19" s="11">
        <v>3</v>
      </c>
      <c r="H19" s="11">
        <v>4</v>
      </c>
      <c r="I19" s="11">
        <v>4</v>
      </c>
      <c r="J19" s="11">
        <v>20</v>
      </c>
      <c r="K19" s="11">
        <v>5</v>
      </c>
      <c r="L19" s="11">
        <v>3</v>
      </c>
      <c r="M19" s="11">
        <v>10</v>
      </c>
      <c r="N19" s="11">
        <v>45</v>
      </c>
      <c r="O19" s="13">
        <f t="shared" si="0"/>
        <v>10.199999999999999</v>
      </c>
    </row>
    <row r="20" spans="1:15" x14ac:dyDescent="0.25">
      <c r="A20" s="11">
        <v>17</v>
      </c>
      <c r="B20" s="11" t="s">
        <v>70</v>
      </c>
      <c r="C20" s="11">
        <v>21</v>
      </c>
      <c r="D20" s="11" t="s">
        <v>71</v>
      </c>
      <c r="E20" s="11">
        <v>4</v>
      </c>
      <c r="F20" s="11">
        <v>3</v>
      </c>
      <c r="G20" s="11">
        <v>3</v>
      </c>
      <c r="H20" s="11">
        <v>4</v>
      </c>
      <c r="I20" s="11">
        <v>4</v>
      </c>
      <c r="J20" s="11">
        <v>20</v>
      </c>
      <c r="K20" s="11">
        <v>5</v>
      </c>
      <c r="L20" s="11">
        <v>4</v>
      </c>
      <c r="M20" s="11">
        <v>10</v>
      </c>
      <c r="N20" s="11">
        <v>60</v>
      </c>
      <c r="O20" s="13">
        <f t="shared" si="0"/>
        <v>11.7</v>
      </c>
    </row>
    <row r="21" spans="1:15" x14ac:dyDescent="0.25">
      <c r="A21" s="11">
        <v>18</v>
      </c>
      <c r="B21" s="11" t="s">
        <v>74</v>
      </c>
      <c r="C21" s="11">
        <v>25</v>
      </c>
      <c r="D21" s="11" t="s">
        <v>20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11</v>
      </c>
      <c r="K21" s="11">
        <v>4</v>
      </c>
      <c r="L21" s="11">
        <v>1</v>
      </c>
      <c r="M21" s="11">
        <v>6</v>
      </c>
      <c r="N21" s="11">
        <v>6</v>
      </c>
      <c r="O21" s="13">
        <f t="shared" si="0"/>
        <v>3.3</v>
      </c>
    </row>
    <row r="22" spans="1:15" x14ac:dyDescent="0.25">
      <c r="A22" s="11">
        <v>19</v>
      </c>
      <c r="B22" s="11" t="s">
        <v>75</v>
      </c>
      <c r="C22" s="11">
        <v>30</v>
      </c>
      <c r="D22" s="11" t="s">
        <v>20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10</v>
      </c>
      <c r="K22" s="11">
        <v>4</v>
      </c>
      <c r="L22" s="11">
        <v>1</v>
      </c>
      <c r="M22" s="11">
        <v>4</v>
      </c>
      <c r="N22" s="11">
        <v>4</v>
      </c>
      <c r="O22" s="13">
        <f t="shared" si="0"/>
        <v>2.8</v>
      </c>
    </row>
    <row r="23" spans="1:15" x14ac:dyDescent="0.25">
      <c r="A23" s="11">
        <v>20</v>
      </c>
      <c r="B23" s="11" t="s">
        <v>77</v>
      </c>
      <c r="C23" s="11">
        <v>19</v>
      </c>
      <c r="D23" s="11" t="s">
        <v>20</v>
      </c>
      <c r="E23" s="11">
        <v>2</v>
      </c>
      <c r="F23" s="11">
        <v>1</v>
      </c>
      <c r="G23" s="11">
        <v>1</v>
      </c>
      <c r="H23" s="11">
        <v>1</v>
      </c>
      <c r="I23" s="11">
        <v>1</v>
      </c>
      <c r="J23" s="11">
        <v>11</v>
      </c>
      <c r="K23" s="11">
        <v>3</v>
      </c>
      <c r="L23" s="11">
        <v>1</v>
      </c>
      <c r="M23" s="11">
        <v>5</v>
      </c>
      <c r="N23" s="11">
        <v>3</v>
      </c>
      <c r="O23" s="13">
        <f t="shared" si="0"/>
        <v>2.9</v>
      </c>
    </row>
    <row r="24" spans="1:15" x14ac:dyDescent="0.25">
      <c r="A24" s="11">
        <v>21</v>
      </c>
      <c r="B24" s="11" t="s">
        <v>80</v>
      </c>
      <c r="C24" s="11">
        <v>19</v>
      </c>
      <c r="D24" s="11" t="s">
        <v>20</v>
      </c>
      <c r="E24" s="11">
        <v>3</v>
      </c>
      <c r="F24" s="11">
        <v>1</v>
      </c>
      <c r="G24" s="11">
        <v>1</v>
      </c>
      <c r="H24" s="11">
        <v>1</v>
      </c>
      <c r="I24" s="11">
        <v>1</v>
      </c>
      <c r="J24" s="11">
        <v>3</v>
      </c>
      <c r="K24" s="11">
        <v>6</v>
      </c>
      <c r="L24" s="11">
        <v>1</v>
      </c>
      <c r="M24" s="11">
        <v>4</v>
      </c>
      <c r="N24" s="11">
        <v>3</v>
      </c>
      <c r="O24" s="13">
        <f t="shared" si="0"/>
        <v>2.4</v>
      </c>
    </row>
    <row r="25" spans="1:15" x14ac:dyDescent="0.25">
      <c r="A25" s="11">
        <v>22</v>
      </c>
      <c r="B25" s="11" t="s">
        <v>83</v>
      </c>
      <c r="C25" s="11">
        <v>25</v>
      </c>
      <c r="D25" s="11" t="s">
        <v>30</v>
      </c>
      <c r="E25" s="11">
        <v>8</v>
      </c>
      <c r="F25" s="11">
        <v>3</v>
      </c>
      <c r="G25" s="11">
        <v>2</v>
      </c>
      <c r="H25" s="11">
        <v>2</v>
      </c>
      <c r="I25" s="11">
        <v>2</v>
      </c>
      <c r="J25" s="11">
        <v>12</v>
      </c>
      <c r="K25" s="11">
        <v>2</v>
      </c>
      <c r="L25" s="11">
        <v>2</v>
      </c>
      <c r="M25" s="11">
        <v>10</v>
      </c>
      <c r="N25" s="11">
        <v>14</v>
      </c>
      <c r="O25" s="13">
        <f t="shared" si="0"/>
        <v>5.7</v>
      </c>
    </row>
    <row r="26" spans="1:15" x14ac:dyDescent="0.25">
      <c r="A26" s="11">
        <v>23</v>
      </c>
      <c r="B26" s="11" t="s">
        <v>86</v>
      </c>
      <c r="C26" s="11">
        <v>18</v>
      </c>
      <c r="D26" s="11" t="s">
        <v>20</v>
      </c>
      <c r="E26" s="11">
        <v>2</v>
      </c>
      <c r="F26" s="11">
        <v>1</v>
      </c>
      <c r="G26" s="11">
        <v>1</v>
      </c>
      <c r="H26" s="11">
        <v>1</v>
      </c>
      <c r="I26" s="11">
        <v>1</v>
      </c>
      <c r="J26" s="11">
        <v>24</v>
      </c>
      <c r="K26" s="11">
        <v>3</v>
      </c>
      <c r="L26" s="11">
        <v>2</v>
      </c>
      <c r="M26" s="11">
        <v>5</v>
      </c>
      <c r="N26" s="11">
        <v>4</v>
      </c>
      <c r="O26" s="13">
        <f t="shared" si="0"/>
        <v>4.4000000000000004</v>
      </c>
    </row>
    <row r="27" spans="1:15" x14ac:dyDescent="0.25">
      <c r="A27" s="11">
        <v>24</v>
      </c>
      <c r="B27" s="11" t="s">
        <v>89</v>
      </c>
      <c r="C27" s="11">
        <v>10</v>
      </c>
      <c r="D27" s="11" t="s">
        <v>30</v>
      </c>
      <c r="E27" s="11">
        <v>10</v>
      </c>
      <c r="F27" s="11">
        <v>10</v>
      </c>
      <c r="G27" s="11">
        <v>11</v>
      </c>
      <c r="H27" s="11">
        <v>10</v>
      </c>
      <c r="I27" s="11">
        <v>10</v>
      </c>
      <c r="J27" s="11">
        <v>21</v>
      </c>
      <c r="K27" s="11">
        <v>12</v>
      </c>
      <c r="L27" s="11">
        <v>10</v>
      </c>
      <c r="M27" s="11">
        <v>20</v>
      </c>
      <c r="N27" s="11">
        <v>120</v>
      </c>
      <c r="O27" s="13">
        <f t="shared" si="0"/>
        <v>23.4</v>
      </c>
    </row>
    <row r="28" spans="1:15" x14ac:dyDescent="0.25">
      <c r="A28" s="11">
        <v>25</v>
      </c>
      <c r="B28" s="11" t="s">
        <v>91</v>
      </c>
      <c r="C28" s="11">
        <v>20</v>
      </c>
      <c r="D28" s="11" t="s">
        <v>30</v>
      </c>
      <c r="E28" s="11">
        <v>6</v>
      </c>
      <c r="F28" s="11">
        <v>5</v>
      </c>
      <c r="G28" s="11">
        <v>6</v>
      </c>
      <c r="H28" s="11">
        <v>4</v>
      </c>
      <c r="I28" s="11">
        <v>4</v>
      </c>
      <c r="J28" s="11">
        <v>18</v>
      </c>
      <c r="K28" s="11">
        <v>9</v>
      </c>
      <c r="L28" s="11">
        <v>3</v>
      </c>
      <c r="M28" s="11">
        <v>14</v>
      </c>
      <c r="N28" s="11">
        <v>17</v>
      </c>
      <c r="O28" s="13">
        <f t="shared" si="0"/>
        <v>8.6</v>
      </c>
    </row>
    <row r="29" spans="1:15" x14ac:dyDescent="0.25">
      <c r="A29" s="11">
        <v>26</v>
      </c>
      <c r="B29" s="11" t="s">
        <v>94</v>
      </c>
      <c r="C29" s="11">
        <v>32</v>
      </c>
      <c r="D29" s="11" t="s">
        <v>30</v>
      </c>
      <c r="E29" s="11">
        <v>8</v>
      </c>
      <c r="F29" s="11">
        <v>6</v>
      </c>
      <c r="G29" s="11">
        <v>5</v>
      </c>
      <c r="H29" s="11">
        <v>5</v>
      </c>
      <c r="I29" s="11">
        <v>5</v>
      </c>
      <c r="J29" s="11">
        <v>20</v>
      </c>
      <c r="K29" s="11">
        <v>10</v>
      </c>
      <c r="L29" s="11">
        <v>5</v>
      </c>
      <c r="M29" s="11">
        <v>15</v>
      </c>
      <c r="N29" s="11">
        <v>32</v>
      </c>
      <c r="O29" s="13">
        <f t="shared" si="0"/>
        <v>11.1</v>
      </c>
    </row>
    <row r="30" spans="1:15" x14ac:dyDescent="0.25">
      <c r="A30" s="11">
        <v>27</v>
      </c>
      <c r="B30" s="11" t="s">
        <v>97</v>
      </c>
      <c r="C30" s="11">
        <v>20</v>
      </c>
      <c r="D30" s="11" t="s">
        <v>20</v>
      </c>
      <c r="E30" s="11">
        <v>1</v>
      </c>
      <c r="F30" s="11">
        <v>2</v>
      </c>
      <c r="G30" s="11">
        <v>2</v>
      </c>
      <c r="H30" s="11">
        <v>2</v>
      </c>
      <c r="I30" s="11">
        <v>2</v>
      </c>
      <c r="J30" s="11">
        <v>15</v>
      </c>
      <c r="K30" s="11">
        <v>2</v>
      </c>
      <c r="L30" s="11">
        <v>5</v>
      </c>
      <c r="M30" s="11">
        <v>6</v>
      </c>
      <c r="N30" s="11">
        <v>20</v>
      </c>
      <c r="O30" s="13">
        <f t="shared" si="0"/>
        <v>5.7</v>
      </c>
    </row>
    <row r="31" spans="1:15" x14ac:dyDescent="0.25">
      <c r="A31" s="11">
        <v>28</v>
      </c>
      <c r="B31" s="11" t="s">
        <v>100</v>
      </c>
      <c r="C31" s="11">
        <v>23</v>
      </c>
      <c r="D31" s="11" t="s">
        <v>20</v>
      </c>
      <c r="E31" s="11">
        <v>1</v>
      </c>
      <c r="F31" s="11">
        <v>1</v>
      </c>
      <c r="G31" s="11">
        <v>1</v>
      </c>
      <c r="H31" s="11">
        <v>1</v>
      </c>
      <c r="I31" s="11">
        <v>1</v>
      </c>
      <c r="J31" s="11">
        <v>15</v>
      </c>
      <c r="K31" s="11">
        <v>2</v>
      </c>
      <c r="L31" s="11">
        <v>1</v>
      </c>
      <c r="M31" s="11">
        <v>2</v>
      </c>
      <c r="N31" s="11">
        <v>9</v>
      </c>
      <c r="O31" s="13">
        <f t="shared" si="0"/>
        <v>3.4</v>
      </c>
    </row>
    <row r="32" spans="1:15" x14ac:dyDescent="0.25">
      <c r="A32" s="11">
        <v>29</v>
      </c>
      <c r="B32" s="11" t="s">
        <v>103</v>
      </c>
      <c r="C32" s="11">
        <v>20</v>
      </c>
      <c r="D32" s="11" t="s">
        <v>30</v>
      </c>
      <c r="E32" s="11">
        <v>4</v>
      </c>
      <c r="F32" s="11">
        <v>1</v>
      </c>
      <c r="G32" s="11">
        <v>1</v>
      </c>
      <c r="H32" s="11">
        <v>1</v>
      </c>
      <c r="I32" s="11">
        <v>1</v>
      </c>
      <c r="J32" s="11">
        <v>8</v>
      </c>
      <c r="K32" s="11">
        <v>2</v>
      </c>
      <c r="L32" s="11">
        <v>1</v>
      </c>
      <c r="M32" s="11">
        <v>6</v>
      </c>
      <c r="N32" s="11">
        <v>5</v>
      </c>
      <c r="O32" s="13">
        <f t="shared" si="0"/>
        <v>3</v>
      </c>
    </row>
    <row r="33" spans="1:20" x14ac:dyDescent="0.25">
      <c r="A33" s="11">
        <v>30</v>
      </c>
      <c r="B33" s="11" t="s">
        <v>106</v>
      </c>
      <c r="C33" s="11">
        <v>50</v>
      </c>
      <c r="D33" s="11" t="s">
        <v>30</v>
      </c>
      <c r="E33" s="11">
        <v>15</v>
      </c>
      <c r="F33" s="11">
        <v>10</v>
      </c>
      <c r="G33" s="11">
        <v>12</v>
      </c>
      <c r="H33" s="11">
        <v>15</v>
      </c>
      <c r="I33" s="11">
        <v>14</v>
      </c>
      <c r="J33" s="11">
        <v>60</v>
      </c>
      <c r="K33" s="11">
        <v>12</v>
      </c>
      <c r="L33" s="11">
        <v>6</v>
      </c>
      <c r="M33" s="11">
        <v>18</v>
      </c>
      <c r="N33" s="11">
        <v>150</v>
      </c>
      <c r="O33" s="13">
        <f t="shared" si="0"/>
        <v>31.2</v>
      </c>
    </row>
    <row r="34" spans="1:20" x14ac:dyDescent="0.25">
      <c r="A34" s="11">
        <v>31</v>
      </c>
      <c r="B34" s="11" t="s">
        <v>109</v>
      </c>
      <c r="C34" s="11">
        <v>18</v>
      </c>
      <c r="D34" s="11" t="s">
        <v>30</v>
      </c>
      <c r="E34" s="11">
        <v>8</v>
      </c>
      <c r="F34" s="11">
        <v>6</v>
      </c>
      <c r="G34" s="11">
        <v>5</v>
      </c>
      <c r="H34" s="11">
        <v>5</v>
      </c>
      <c r="I34" s="11">
        <v>5</v>
      </c>
      <c r="J34" s="11">
        <v>20</v>
      </c>
      <c r="K34" s="11">
        <v>10</v>
      </c>
      <c r="L34" s="11">
        <v>5</v>
      </c>
      <c r="M34" s="11">
        <v>15</v>
      </c>
      <c r="N34" s="11">
        <v>32</v>
      </c>
      <c r="O34" s="13">
        <f t="shared" si="0"/>
        <v>11.1</v>
      </c>
    </row>
    <row r="35" spans="1:20" x14ac:dyDescent="0.25">
      <c r="A35" s="11">
        <v>32</v>
      </c>
      <c r="B35" s="11" t="s">
        <v>112</v>
      </c>
      <c r="C35" s="11">
        <v>19</v>
      </c>
      <c r="D35" s="11" t="s">
        <v>30</v>
      </c>
      <c r="E35" s="11">
        <v>10</v>
      </c>
      <c r="F35" s="11">
        <v>8</v>
      </c>
      <c r="G35" s="11">
        <v>9</v>
      </c>
      <c r="H35" s="11">
        <v>8</v>
      </c>
      <c r="I35" s="11">
        <v>7</v>
      </c>
      <c r="J35" s="11">
        <v>22</v>
      </c>
      <c r="K35" s="11">
        <v>6</v>
      </c>
      <c r="L35" s="11">
        <v>4</v>
      </c>
      <c r="M35" s="11">
        <v>8</v>
      </c>
      <c r="N35" s="11">
        <v>52</v>
      </c>
      <c r="O35" s="13">
        <f t="shared" si="0"/>
        <v>13.4</v>
      </c>
    </row>
    <row r="36" spans="1:20" x14ac:dyDescent="0.25">
      <c r="A36" s="11">
        <v>33</v>
      </c>
      <c r="B36" s="11" t="s">
        <v>114</v>
      </c>
      <c r="C36" s="11">
        <v>20</v>
      </c>
      <c r="D36" s="11" t="s">
        <v>30</v>
      </c>
      <c r="E36" s="11">
        <v>5</v>
      </c>
      <c r="F36" s="11">
        <v>3</v>
      </c>
      <c r="G36" s="11">
        <v>2</v>
      </c>
      <c r="H36" s="11">
        <v>1</v>
      </c>
      <c r="I36" s="11">
        <v>2</v>
      </c>
      <c r="J36" s="11">
        <v>8</v>
      </c>
      <c r="K36" s="11">
        <v>6</v>
      </c>
      <c r="L36" s="11">
        <v>1</v>
      </c>
      <c r="M36" s="11">
        <v>6</v>
      </c>
      <c r="N36" s="11">
        <v>4</v>
      </c>
      <c r="O36" s="13">
        <f t="shared" si="0"/>
        <v>3.8</v>
      </c>
      <c r="R36" t="s">
        <v>146</v>
      </c>
      <c r="S36">
        <f>SUM(E44:O44)</f>
        <v>45147.565000000002</v>
      </c>
    </row>
    <row r="37" spans="1:20" x14ac:dyDescent="0.25">
      <c r="A37" s="11">
        <v>34</v>
      </c>
      <c r="B37" s="11" t="s">
        <v>116</v>
      </c>
      <c r="C37" s="11">
        <v>29</v>
      </c>
      <c r="D37" s="11" t="s">
        <v>30</v>
      </c>
      <c r="E37" s="11">
        <v>1</v>
      </c>
      <c r="F37" s="11">
        <v>1</v>
      </c>
      <c r="G37" s="11">
        <v>1</v>
      </c>
      <c r="H37" s="11">
        <v>1</v>
      </c>
      <c r="I37" s="11">
        <v>1</v>
      </c>
      <c r="J37" s="11">
        <v>14</v>
      </c>
      <c r="K37" s="11">
        <v>4</v>
      </c>
      <c r="L37" s="11">
        <v>1</v>
      </c>
      <c r="M37" s="11">
        <v>2</v>
      </c>
      <c r="N37" s="11">
        <v>10</v>
      </c>
      <c r="O37" s="13">
        <f t="shared" si="0"/>
        <v>3.6</v>
      </c>
      <c r="R37" t="s">
        <v>145</v>
      </c>
      <c r="S37">
        <f>DEVSQ(E4:N43)</f>
        <v>57999.750000000051</v>
      </c>
    </row>
    <row r="38" spans="1:20" x14ac:dyDescent="0.25">
      <c r="A38" s="11">
        <v>35</v>
      </c>
      <c r="B38" s="11" t="s">
        <v>119</v>
      </c>
      <c r="C38" s="11">
        <v>18</v>
      </c>
      <c r="D38" s="11" t="s">
        <v>20</v>
      </c>
      <c r="E38" s="11">
        <v>1</v>
      </c>
      <c r="F38" s="11">
        <v>1</v>
      </c>
      <c r="G38" s="11">
        <v>1</v>
      </c>
      <c r="H38" s="11">
        <v>1</v>
      </c>
      <c r="I38" s="11">
        <v>1</v>
      </c>
      <c r="J38" s="11">
        <v>14</v>
      </c>
      <c r="K38" s="11">
        <v>3</v>
      </c>
      <c r="L38" s="11">
        <v>1</v>
      </c>
      <c r="M38" s="11">
        <v>2</v>
      </c>
      <c r="N38" s="11">
        <v>10</v>
      </c>
      <c r="O38" s="13">
        <f t="shared" si="0"/>
        <v>3.5</v>
      </c>
      <c r="R38" t="s">
        <v>153</v>
      </c>
      <c r="S38">
        <f>S37-S36</f>
        <v>12852.185000000049</v>
      </c>
    </row>
    <row r="39" spans="1:20" x14ac:dyDescent="0.25">
      <c r="A39" s="11">
        <v>36</v>
      </c>
      <c r="B39" s="11" t="s">
        <v>122</v>
      </c>
      <c r="C39" s="11">
        <v>19</v>
      </c>
      <c r="D39" s="11" t="s">
        <v>20</v>
      </c>
      <c r="E39" s="11">
        <v>1</v>
      </c>
      <c r="F39" s="11">
        <v>1</v>
      </c>
      <c r="G39" s="11">
        <v>1</v>
      </c>
      <c r="H39" s="11">
        <v>1</v>
      </c>
      <c r="I39" s="11">
        <v>1</v>
      </c>
      <c r="J39" s="11">
        <v>16</v>
      </c>
      <c r="K39" s="11">
        <v>4</v>
      </c>
      <c r="L39" s="11">
        <v>1</v>
      </c>
      <c r="M39" s="11">
        <v>6</v>
      </c>
      <c r="N39" s="11">
        <v>5</v>
      </c>
      <c r="O39" s="13">
        <f t="shared" si="0"/>
        <v>3.7</v>
      </c>
    </row>
    <row r="40" spans="1:20" x14ac:dyDescent="0.25">
      <c r="A40" s="11">
        <v>37</v>
      </c>
      <c r="B40" s="11" t="s">
        <v>124</v>
      </c>
      <c r="C40" s="11">
        <v>60</v>
      </c>
      <c r="D40" s="11" t="s">
        <v>30</v>
      </c>
      <c r="E40" s="11">
        <v>4</v>
      </c>
      <c r="F40" s="11">
        <v>1</v>
      </c>
      <c r="G40" s="11">
        <v>1</v>
      </c>
      <c r="H40" s="11">
        <v>1</v>
      </c>
      <c r="I40" s="11">
        <v>1</v>
      </c>
      <c r="J40" s="11">
        <v>35</v>
      </c>
      <c r="K40" s="11">
        <v>8</v>
      </c>
      <c r="L40" s="11">
        <v>2</v>
      </c>
      <c r="M40" s="11">
        <v>8</v>
      </c>
      <c r="N40" s="11">
        <v>7</v>
      </c>
      <c r="O40" s="13">
        <f t="shared" si="0"/>
        <v>6.8</v>
      </c>
      <c r="R40" t="s">
        <v>155</v>
      </c>
      <c r="S40">
        <v>9</v>
      </c>
      <c r="T40">
        <f>S38/S40</f>
        <v>1428.020555555561</v>
      </c>
    </row>
    <row r="41" spans="1:20" x14ac:dyDescent="0.25">
      <c r="A41" s="11">
        <v>38</v>
      </c>
      <c r="B41" s="11" t="s">
        <v>126</v>
      </c>
      <c r="C41" s="11">
        <v>19</v>
      </c>
      <c r="D41" s="11" t="s">
        <v>30</v>
      </c>
      <c r="E41" s="11">
        <v>5</v>
      </c>
      <c r="F41" s="11">
        <v>1</v>
      </c>
      <c r="G41" s="11">
        <v>1</v>
      </c>
      <c r="H41" s="11">
        <v>1</v>
      </c>
      <c r="I41" s="11">
        <v>1</v>
      </c>
      <c r="J41" s="11">
        <v>10</v>
      </c>
      <c r="K41" s="11">
        <v>6</v>
      </c>
      <c r="L41" s="11">
        <v>2</v>
      </c>
      <c r="M41" s="11">
        <v>9</v>
      </c>
      <c r="N41" s="11">
        <v>5</v>
      </c>
      <c r="O41" s="13">
        <f t="shared" si="0"/>
        <v>4.0999999999999996</v>
      </c>
      <c r="R41" t="s">
        <v>156</v>
      </c>
      <c r="S41">
        <v>290</v>
      </c>
      <c r="T41">
        <f>S36/S41</f>
        <v>155.68125862068968</v>
      </c>
    </row>
    <row r="42" spans="1:20" x14ac:dyDescent="0.25">
      <c r="A42" s="11">
        <v>39</v>
      </c>
      <c r="B42" s="11" t="s">
        <v>129</v>
      </c>
      <c r="C42" s="11">
        <v>19</v>
      </c>
      <c r="D42" s="11" t="s">
        <v>30</v>
      </c>
      <c r="E42" s="11">
        <v>5</v>
      </c>
      <c r="F42" s="11">
        <v>5</v>
      </c>
      <c r="G42" s="11">
        <v>2</v>
      </c>
      <c r="H42" s="11">
        <v>4</v>
      </c>
      <c r="I42" s="11">
        <v>5</v>
      </c>
      <c r="J42" s="11">
        <v>5</v>
      </c>
      <c r="K42" s="11">
        <v>5</v>
      </c>
      <c r="L42" s="11">
        <v>6</v>
      </c>
      <c r="M42" s="11">
        <v>7</v>
      </c>
      <c r="N42" s="11">
        <v>36</v>
      </c>
      <c r="O42" s="13">
        <f t="shared" si="0"/>
        <v>8</v>
      </c>
      <c r="R42" t="s">
        <v>154</v>
      </c>
      <c r="S42">
        <f>T40/T41</f>
        <v>9.1727197493621784</v>
      </c>
    </row>
    <row r="43" spans="1:20" x14ac:dyDescent="0.25">
      <c r="A43" s="11">
        <v>40</v>
      </c>
      <c r="B43" s="11" t="s">
        <v>133</v>
      </c>
      <c r="C43" s="11">
        <v>30</v>
      </c>
      <c r="D43" s="11" t="s">
        <v>20</v>
      </c>
      <c r="E43" s="11">
        <v>1</v>
      </c>
      <c r="F43" s="11">
        <v>1</v>
      </c>
      <c r="G43" s="11">
        <v>1</v>
      </c>
      <c r="H43" s="11">
        <v>1</v>
      </c>
      <c r="I43" s="11">
        <v>1</v>
      </c>
      <c r="J43" s="11">
        <v>12</v>
      </c>
      <c r="K43" s="11">
        <v>2</v>
      </c>
      <c r="L43" s="11">
        <v>1</v>
      </c>
      <c r="M43" s="11">
        <v>2</v>
      </c>
      <c r="N43" s="11">
        <v>6</v>
      </c>
      <c r="O43" s="13">
        <f t="shared" si="0"/>
        <v>2.8</v>
      </c>
    </row>
    <row r="44" spans="1:20" x14ac:dyDescent="0.25">
      <c r="D44" s="18" t="s">
        <v>161</v>
      </c>
      <c r="E44" s="13">
        <f>DEVSQ(E4:E43)</f>
        <v>378.77499999999998</v>
      </c>
      <c r="F44" s="13">
        <f t="shared" ref="F44:O44" si="1">DEVSQ(F4:F43)</f>
        <v>273.5</v>
      </c>
      <c r="G44" s="13">
        <f t="shared" si="1"/>
        <v>309.60000000000008</v>
      </c>
      <c r="H44" s="13">
        <f t="shared" si="1"/>
        <v>370.40000000000003</v>
      </c>
      <c r="I44" s="13">
        <f t="shared" si="1"/>
        <v>337.5</v>
      </c>
      <c r="J44" s="13">
        <f t="shared" si="1"/>
        <v>3942.3999999999996</v>
      </c>
      <c r="K44" s="13">
        <f t="shared" si="1"/>
        <v>403.09999999999997</v>
      </c>
      <c r="L44" s="13">
        <f t="shared" si="1"/>
        <v>235.60000000000014</v>
      </c>
      <c r="M44" s="13">
        <f t="shared" si="1"/>
        <v>993.90000000000009</v>
      </c>
      <c r="N44" s="13">
        <f t="shared" si="1"/>
        <v>36553.775000000001</v>
      </c>
      <c r="O44" s="13">
        <f t="shared" si="1"/>
        <v>1349.0149999999994</v>
      </c>
      <c r="R44" t="s">
        <v>163</v>
      </c>
      <c r="S44">
        <v>1.92</v>
      </c>
    </row>
    <row r="46" spans="1:20" x14ac:dyDescent="0.25">
      <c r="A46" s="10" t="s">
        <v>3</v>
      </c>
      <c r="B46" s="10" t="s">
        <v>0</v>
      </c>
      <c r="C46" s="10" t="s">
        <v>1</v>
      </c>
      <c r="D46" s="10" t="s">
        <v>2</v>
      </c>
      <c r="E46" s="10" t="s">
        <v>24</v>
      </c>
      <c r="F46" s="10"/>
      <c r="G46" s="10"/>
      <c r="H46" s="10"/>
      <c r="I46" s="10"/>
      <c r="J46" s="10"/>
      <c r="K46" s="10"/>
      <c r="L46" s="10"/>
      <c r="M46" s="10"/>
      <c r="N46" s="10"/>
      <c r="O46" s="12" t="s">
        <v>152</v>
      </c>
    </row>
    <row r="47" spans="1:20" x14ac:dyDescent="0.25">
      <c r="A47" s="10"/>
      <c r="B47" s="10"/>
      <c r="C47" s="10"/>
      <c r="D47" s="10"/>
      <c r="E47" s="11">
        <v>1</v>
      </c>
      <c r="F47" s="11">
        <v>2</v>
      </c>
      <c r="G47" s="11">
        <v>3</v>
      </c>
      <c r="H47" s="11">
        <v>4</v>
      </c>
      <c r="I47" s="11">
        <v>5</v>
      </c>
      <c r="J47" s="11">
        <v>6</v>
      </c>
      <c r="K47" s="11">
        <v>7</v>
      </c>
      <c r="L47" s="11">
        <v>8</v>
      </c>
      <c r="M47" s="11">
        <v>9</v>
      </c>
      <c r="N47" s="11">
        <v>10</v>
      </c>
      <c r="O47" s="12"/>
    </row>
    <row r="48" spans="1:20" x14ac:dyDescent="0.25">
      <c r="A48" s="10"/>
      <c r="B48" s="10"/>
      <c r="C48" s="10"/>
      <c r="D48" s="10"/>
      <c r="E48" s="11" t="s">
        <v>4</v>
      </c>
      <c r="F48" s="11" t="s">
        <v>5</v>
      </c>
      <c r="G48" s="11" t="s">
        <v>6</v>
      </c>
      <c r="H48" s="11" t="s">
        <v>7</v>
      </c>
      <c r="I48" s="11" t="s">
        <v>8</v>
      </c>
      <c r="J48" s="11" t="s">
        <v>9</v>
      </c>
      <c r="K48" s="11" t="s">
        <v>10</v>
      </c>
      <c r="L48" s="11" t="s">
        <v>11</v>
      </c>
      <c r="M48" s="11" t="s">
        <v>12</v>
      </c>
      <c r="N48" s="11" t="s">
        <v>13</v>
      </c>
      <c r="O48" s="12"/>
    </row>
    <row r="49" spans="1:15" x14ac:dyDescent="0.25">
      <c r="A49" s="11">
        <v>1</v>
      </c>
      <c r="B49" s="11" t="s">
        <v>19</v>
      </c>
      <c r="C49" s="11">
        <v>20</v>
      </c>
      <c r="D49" s="11" t="s">
        <v>20</v>
      </c>
      <c r="E49" s="11">
        <v>1</v>
      </c>
      <c r="F49" s="11">
        <v>1</v>
      </c>
      <c r="G49" s="11">
        <v>1</v>
      </c>
      <c r="H49" s="11">
        <v>1</v>
      </c>
      <c r="I49" s="11">
        <v>1</v>
      </c>
      <c r="J49" s="11">
        <v>2</v>
      </c>
      <c r="K49" s="11">
        <v>1</v>
      </c>
      <c r="L49" s="11">
        <v>1</v>
      </c>
      <c r="M49" s="11">
        <v>1</v>
      </c>
      <c r="N49" s="11">
        <v>3</v>
      </c>
      <c r="O49" s="13">
        <f>AVERAGE(E49:N49)</f>
        <v>1.3</v>
      </c>
    </row>
    <row r="50" spans="1:15" x14ac:dyDescent="0.25">
      <c r="A50" s="11">
        <v>2</v>
      </c>
      <c r="B50" s="11" t="s">
        <v>26</v>
      </c>
      <c r="C50" s="11">
        <v>20</v>
      </c>
      <c r="D50" s="11" t="s">
        <v>20</v>
      </c>
      <c r="E50" s="11">
        <v>4</v>
      </c>
      <c r="F50" s="11">
        <v>1</v>
      </c>
      <c r="G50" s="11">
        <v>1</v>
      </c>
      <c r="H50" s="11">
        <v>2</v>
      </c>
      <c r="I50" s="11">
        <v>1</v>
      </c>
      <c r="J50" s="11">
        <v>10</v>
      </c>
      <c r="K50" s="11">
        <v>2</v>
      </c>
      <c r="L50" s="11">
        <v>1</v>
      </c>
      <c r="M50" s="11">
        <v>3</v>
      </c>
      <c r="N50" s="11">
        <v>7</v>
      </c>
      <c r="O50" s="13">
        <f t="shared" ref="O50:O88" si="2">AVERAGE(E50:N50)</f>
        <v>3.2</v>
      </c>
    </row>
    <row r="51" spans="1:15" x14ac:dyDescent="0.25">
      <c r="A51" s="11">
        <v>3</v>
      </c>
      <c r="B51" s="11" t="s">
        <v>29</v>
      </c>
      <c r="C51" s="11">
        <v>16</v>
      </c>
      <c r="D51" s="11" t="s">
        <v>30</v>
      </c>
      <c r="E51" s="11">
        <v>3</v>
      </c>
      <c r="F51" s="11">
        <v>2</v>
      </c>
      <c r="G51" s="11">
        <v>2</v>
      </c>
      <c r="H51" s="11">
        <v>2</v>
      </c>
      <c r="I51" s="11">
        <v>2</v>
      </c>
      <c r="J51" s="11">
        <v>4</v>
      </c>
      <c r="K51" s="11">
        <v>8</v>
      </c>
      <c r="L51" s="11">
        <v>3</v>
      </c>
      <c r="M51" s="11">
        <v>10</v>
      </c>
      <c r="N51" s="11">
        <v>14</v>
      </c>
      <c r="O51" s="13">
        <f t="shared" si="2"/>
        <v>5</v>
      </c>
    </row>
    <row r="52" spans="1:15" x14ac:dyDescent="0.25">
      <c r="A52" s="11">
        <v>4</v>
      </c>
      <c r="B52" s="11" t="s">
        <v>33</v>
      </c>
      <c r="C52" s="11">
        <v>21</v>
      </c>
      <c r="D52" s="11" t="s">
        <v>20</v>
      </c>
      <c r="E52" s="11">
        <v>1</v>
      </c>
      <c r="F52" s="11">
        <v>1</v>
      </c>
      <c r="G52" s="11">
        <v>1</v>
      </c>
      <c r="H52" s="11">
        <v>1</v>
      </c>
      <c r="I52" s="11">
        <v>1</v>
      </c>
      <c r="J52" s="11">
        <v>5</v>
      </c>
      <c r="K52" s="11">
        <v>1</v>
      </c>
      <c r="L52" s="11">
        <v>1</v>
      </c>
      <c r="M52" s="11">
        <v>1</v>
      </c>
      <c r="N52" s="11">
        <v>10</v>
      </c>
      <c r="O52" s="13">
        <f t="shared" si="2"/>
        <v>2.2999999999999998</v>
      </c>
    </row>
    <row r="53" spans="1:15" x14ac:dyDescent="0.25">
      <c r="A53" s="11">
        <v>5</v>
      </c>
      <c r="B53" s="11" t="s">
        <v>36</v>
      </c>
      <c r="C53" s="11">
        <v>19</v>
      </c>
      <c r="D53" s="11" t="s">
        <v>30</v>
      </c>
      <c r="E53" s="11">
        <v>1</v>
      </c>
      <c r="F53" s="11">
        <v>2</v>
      </c>
      <c r="G53" s="11">
        <v>1</v>
      </c>
      <c r="H53" s="11">
        <v>1</v>
      </c>
      <c r="I53" s="11">
        <v>2</v>
      </c>
      <c r="J53" s="11">
        <v>8</v>
      </c>
      <c r="K53" s="11">
        <v>3</v>
      </c>
      <c r="L53" s="11">
        <v>2</v>
      </c>
      <c r="M53" s="11">
        <v>6</v>
      </c>
      <c r="N53" s="11">
        <v>6</v>
      </c>
      <c r="O53" s="13">
        <f t="shared" si="2"/>
        <v>3.2</v>
      </c>
    </row>
    <row r="54" spans="1:15" x14ac:dyDescent="0.25">
      <c r="A54" s="11">
        <v>6</v>
      </c>
      <c r="B54" s="11" t="s">
        <v>39</v>
      </c>
      <c r="C54" s="11">
        <v>19</v>
      </c>
      <c r="D54" s="11" t="s">
        <v>30</v>
      </c>
      <c r="E54" s="11">
        <v>1</v>
      </c>
      <c r="F54" s="11">
        <v>2</v>
      </c>
      <c r="G54" s="11">
        <v>1</v>
      </c>
      <c r="H54" s="11">
        <v>1</v>
      </c>
      <c r="I54" s="11">
        <v>1</v>
      </c>
      <c r="J54" s="11">
        <v>3</v>
      </c>
      <c r="K54" s="11">
        <v>2</v>
      </c>
      <c r="L54" s="11">
        <v>1</v>
      </c>
      <c r="M54" s="11">
        <v>3</v>
      </c>
      <c r="N54" s="11">
        <v>7</v>
      </c>
      <c r="O54" s="13">
        <f t="shared" si="2"/>
        <v>2.2000000000000002</v>
      </c>
    </row>
    <row r="55" spans="1:15" x14ac:dyDescent="0.25">
      <c r="A55" s="11">
        <v>7</v>
      </c>
      <c r="B55" s="11" t="s">
        <v>41</v>
      </c>
      <c r="C55" s="11">
        <v>20</v>
      </c>
      <c r="D55" s="11" t="s">
        <v>20</v>
      </c>
      <c r="E55" s="11">
        <v>1</v>
      </c>
      <c r="F55" s="11">
        <v>1</v>
      </c>
      <c r="G55" s="11">
        <v>1</v>
      </c>
      <c r="H55" s="11">
        <v>1</v>
      </c>
      <c r="I55" s="11">
        <v>1</v>
      </c>
      <c r="J55" s="11">
        <v>5</v>
      </c>
      <c r="K55" s="11">
        <v>3</v>
      </c>
      <c r="L55" s="11">
        <v>2</v>
      </c>
      <c r="M55" s="11">
        <v>1</v>
      </c>
      <c r="N55" s="11">
        <v>4</v>
      </c>
      <c r="O55" s="13">
        <f t="shared" si="2"/>
        <v>2</v>
      </c>
    </row>
    <row r="56" spans="1:15" x14ac:dyDescent="0.25">
      <c r="A56" s="11">
        <v>8</v>
      </c>
      <c r="B56" s="11" t="s">
        <v>44</v>
      </c>
      <c r="C56" s="11">
        <v>20</v>
      </c>
      <c r="D56" s="11" t="s">
        <v>20</v>
      </c>
      <c r="E56" s="11">
        <v>1</v>
      </c>
      <c r="F56" s="11">
        <v>1</v>
      </c>
      <c r="G56" s="11">
        <v>1</v>
      </c>
      <c r="H56" s="11">
        <v>1</v>
      </c>
      <c r="I56" s="11">
        <v>1</v>
      </c>
      <c r="J56" s="11">
        <v>9</v>
      </c>
      <c r="K56" s="11">
        <v>4</v>
      </c>
      <c r="L56" s="11">
        <v>1</v>
      </c>
      <c r="M56" s="11">
        <v>4</v>
      </c>
      <c r="N56" s="11">
        <v>6</v>
      </c>
      <c r="O56" s="13">
        <f t="shared" si="2"/>
        <v>2.9</v>
      </c>
    </row>
    <row r="57" spans="1:15" x14ac:dyDescent="0.25">
      <c r="A57" s="11">
        <v>9</v>
      </c>
      <c r="B57" s="11" t="s">
        <v>47</v>
      </c>
      <c r="C57" s="11">
        <v>19</v>
      </c>
      <c r="D57" s="11" t="s">
        <v>20</v>
      </c>
      <c r="E57" s="11">
        <v>1</v>
      </c>
      <c r="F57" s="11">
        <v>1</v>
      </c>
      <c r="G57" s="11">
        <v>1</v>
      </c>
      <c r="H57" s="11">
        <v>1</v>
      </c>
      <c r="I57" s="11">
        <v>1</v>
      </c>
      <c r="J57" s="11">
        <v>7</v>
      </c>
      <c r="K57" s="11">
        <v>2</v>
      </c>
      <c r="L57" s="11">
        <v>1</v>
      </c>
      <c r="M57" s="11">
        <v>3</v>
      </c>
      <c r="N57" s="11">
        <v>4</v>
      </c>
      <c r="O57" s="13">
        <f t="shared" si="2"/>
        <v>2.2000000000000002</v>
      </c>
    </row>
    <row r="58" spans="1:15" x14ac:dyDescent="0.25">
      <c r="A58" s="11">
        <v>10</v>
      </c>
      <c r="B58" s="11" t="s">
        <v>50</v>
      </c>
      <c r="C58" s="11">
        <v>22</v>
      </c>
      <c r="D58" s="11" t="s">
        <v>20</v>
      </c>
      <c r="E58" s="11">
        <v>1</v>
      </c>
      <c r="F58" s="11">
        <v>1</v>
      </c>
      <c r="G58" s="11">
        <v>1</v>
      </c>
      <c r="H58" s="11">
        <v>1</v>
      </c>
      <c r="I58" s="11">
        <v>1</v>
      </c>
      <c r="J58" s="11">
        <v>10</v>
      </c>
      <c r="K58" s="11">
        <v>1</v>
      </c>
      <c r="L58" s="11">
        <v>1</v>
      </c>
      <c r="M58" s="11">
        <v>1</v>
      </c>
      <c r="N58" s="11">
        <v>2</v>
      </c>
      <c r="O58" s="13">
        <f t="shared" si="2"/>
        <v>2</v>
      </c>
    </row>
    <row r="59" spans="1:15" x14ac:dyDescent="0.25">
      <c r="A59" s="11">
        <v>11</v>
      </c>
      <c r="B59" s="11" t="s">
        <v>53</v>
      </c>
      <c r="C59" s="11">
        <v>10</v>
      </c>
      <c r="D59" s="11" t="s">
        <v>30</v>
      </c>
      <c r="E59" s="11">
        <v>1</v>
      </c>
      <c r="F59" s="11">
        <v>1</v>
      </c>
      <c r="G59" s="11">
        <v>2</v>
      </c>
      <c r="H59" s="11">
        <v>1</v>
      </c>
      <c r="I59" s="11">
        <v>1</v>
      </c>
      <c r="J59" s="11">
        <v>6</v>
      </c>
      <c r="K59" s="11">
        <v>1</v>
      </c>
      <c r="L59" s="11">
        <v>1</v>
      </c>
      <c r="M59" s="11">
        <v>3</v>
      </c>
      <c r="N59" s="11">
        <v>8</v>
      </c>
      <c r="O59" s="13">
        <f t="shared" si="2"/>
        <v>2.5</v>
      </c>
    </row>
    <row r="60" spans="1:15" x14ac:dyDescent="0.25">
      <c r="A60" s="11">
        <v>12</v>
      </c>
      <c r="B60" s="11" t="s">
        <v>56</v>
      </c>
      <c r="C60" s="11">
        <v>23</v>
      </c>
      <c r="D60" s="11" t="s">
        <v>20</v>
      </c>
      <c r="E60" s="11">
        <v>1</v>
      </c>
      <c r="F60" s="11">
        <v>1</v>
      </c>
      <c r="G60" s="11">
        <v>1</v>
      </c>
      <c r="H60" s="11">
        <v>1</v>
      </c>
      <c r="I60" s="11">
        <v>1</v>
      </c>
      <c r="J60" s="11">
        <v>3</v>
      </c>
      <c r="K60" s="11">
        <v>1</v>
      </c>
      <c r="L60" s="11">
        <v>1</v>
      </c>
      <c r="M60" s="11">
        <v>4</v>
      </c>
      <c r="N60" s="11">
        <v>10</v>
      </c>
      <c r="O60" s="13">
        <f t="shared" si="2"/>
        <v>2.4</v>
      </c>
    </row>
    <row r="61" spans="1:15" x14ac:dyDescent="0.25">
      <c r="A61" s="11">
        <v>13</v>
      </c>
      <c r="B61" s="11" t="s">
        <v>59</v>
      </c>
      <c r="C61" s="11">
        <v>21</v>
      </c>
      <c r="D61" s="11" t="s">
        <v>20</v>
      </c>
      <c r="E61" s="11">
        <v>1</v>
      </c>
      <c r="F61" s="11">
        <v>1</v>
      </c>
      <c r="G61" s="11">
        <v>1</v>
      </c>
      <c r="H61" s="11">
        <v>1</v>
      </c>
      <c r="I61" s="11">
        <v>1</v>
      </c>
      <c r="J61" s="11">
        <v>4</v>
      </c>
      <c r="K61" s="11">
        <v>1</v>
      </c>
      <c r="L61" s="11">
        <v>1</v>
      </c>
      <c r="M61" s="11">
        <v>3</v>
      </c>
      <c r="N61" s="11">
        <v>5</v>
      </c>
      <c r="O61" s="13">
        <f t="shared" si="2"/>
        <v>1.9</v>
      </c>
    </row>
    <row r="62" spans="1:15" x14ac:dyDescent="0.25">
      <c r="A62" s="11">
        <v>14</v>
      </c>
      <c r="B62" s="11" t="s">
        <v>47</v>
      </c>
      <c r="C62" s="11">
        <v>22</v>
      </c>
      <c r="D62" s="11" t="s">
        <v>20</v>
      </c>
      <c r="E62" s="11">
        <v>1</v>
      </c>
      <c r="F62" s="11">
        <v>1</v>
      </c>
      <c r="G62" s="11">
        <v>1</v>
      </c>
      <c r="H62" s="11">
        <v>1</v>
      </c>
      <c r="I62" s="11">
        <v>1</v>
      </c>
      <c r="J62" s="11">
        <v>3</v>
      </c>
      <c r="K62" s="11">
        <v>2</v>
      </c>
      <c r="L62" s="11">
        <v>1</v>
      </c>
      <c r="M62" s="11">
        <v>10</v>
      </c>
      <c r="N62" s="11">
        <v>8</v>
      </c>
      <c r="O62" s="13">
        <f t="shared" si="2"/>
        <v>2.9</v>
      </c>
    </row>
    <row r="63" spans="1:15" x14ac:dyDescent="0.25">
      <c r="A63" s="11">
        <v>15</v>
      </c>
      <c r="B63" s="11" t="s">
        <v>50</v>
      </c>
      <c r="C63" s="11">
        <v>15</v>
      </c>
      <c r="D63" s="11" t="s">
        <v>30</v>
      </c>
      <c r="E63" s="11">
        <v>4</v>
      </c>
      <c r="F63" s="11">
        <v>4</v>
      </c>
      <c r="G63" s="11">
        <v>3</v>
      </c>
      <c r="H63" s="11">
        <v>5</v>
      </c>
      <c r="I63" s="11">
        <v>5</v>
      </c>
      <c r="J63" s="11">
        <v>10</v>
      </c>
      <c r="K63" s="11">
        <v>4</v>
      </c>
      <c r="L63" s="11">
        <v>2</v>
      </c>
      <c r="M63" s="11">
        <v>10</v>
      </c>
      <c r="N63" s="11">
        <v>38</v>
      </c>
      <c r="O63" s="13">
        <f t="shared" si="2"/>
        <v>8.5</v>
      </c>
    </row>
    <row r="64" spans="1:15" x14ac:dyDescent="0.25">
      <c r="A64" s="11">
        <v>16</v>
      </c>
      <c r="B64" s="11" t="s">
        <v>66</v>
      </c>
      <c r="C64" s="11">
        <v>20</v>
      </c>
      <c r="D64" s="11" t="s">
        <v>30</v>
      </c>
      <c r="E64" s="11">
        <v>3</v>
      </c>
      <c r="F64" s="11">
        <v>2</v>
      </c>
      <c r="G64" s="11">
        <v>1</v>
      </c>
      <c r="H64" s="11">
        <v>2</v>
      </c>
      <c r="I64" s="11">
        <v>2</v>
      </c>
      <c r="J64" s="11">
        <v>12</v>
      </c>
      <c r="K64" s="11">
        <v>4</v>
      </c>
      <c r="L64" s="11">
        <v>1</v>
      </c>
      <c r="M64" s="11">
        <v>5</v>
      </c>
      <c r="N64" s="11">
        <v>20</v>
      </c>
      <c r="O64" s="13">
        <f t="shared" si="2"/>
        <v>5.2</v>
      </c>
    </row>
    <row r="65" spans="1:15" x14ac:dyDescent="0.25">
      <c r="A65" s="11">
        <v>17</v>
      </c>
      <c r="B65" s="11" t="s">
        <v>70</v>
      </c>
      <c r="C65" s="11">
        <v>21</v>
      </c>
      <c r="D65" s="11" t="s">
        <v>71</v>
      </c>
      <c r="E65" s="11">
        <v>2</v>
      </c>
      <c r="F65" s="11">
        <v>2</v>
      </c>
      <c r="G65" s="11">
        <v>1</v>
      </c>
      <c r="H65" s="11">
        <v>2</v>
      </c>
      <c r="I65" s="11">
        <v>2</v>
      </c>
      <c r="J65" s="11">
        <v>14</v>
      </c>
      <c r="K65" s="11">
        <v>2</v>
      </c>
      <c r="L65" s="11">
        <v>1</v>
      </c>
      <c r="M65" s="11">
        <v>6</v>
      </c>
      <c r="N65" s="11">
        <v>30</v>
      </c>
      <c r="O65" s="13">
        <f t="shared" si="2"/>
        <v>6.2</v>
      </c>
    </row>
    <row r="66" spans="1:15" x14ac:dyDescent="0.25">
      <c r="A66" s="11">
        <v>18</v>
      </c>
      <c r="B66" s="11" t="s">
        <v>74</v>
      </c>
      <c r="C66" s="11">
        <v>25</v>
      </c>
      <c r="D66" s="11" t="s">
        <v>20</v>
      </c>
      <c r="E66" s="11">
        <v>1</v>
      </c>
      <c r="F66" s="11">
        <v>1</v>
      </c>
      <c r="G66" s="11">
        <v>1</v>
      </c>
      <c r="H66" s="11">
        <v>1</v>
      </c>
      <c r="I66" s="11">
        <v>1</v>
      </c>
      <c r="J66" s="11">
        <v>9</v>
      </c>
      <c r="K66" s="11">
        <v>4</v>
      </c>
      <c r="L66" s="11">
        <v>1</v>
      </c>
      <c r="M66" s="11">
        <v>4</v>
      </c>
      <c r="N66" s="11">
        <v>6</v>
      </c>
      <c r="O66" s="13">
        <f t="shared" si="2"/>
        <v>2.9</v>
      </c>
    </row>
    <row r="67" spans="1:15" x14ac:dyDescent="0.25">
      <c r="A67" s="11">
        <v>19</v>
      </c>
      <c r="B67" s="11" t="s">
        <v>75</v>
      </c>
      <c r="C67" s="11">
        <v>30</v>
      </c>
      <c r="D67" s="11" t="s">
        <v>20</v>
      </c>
      <c r="E67" s="11">
        <v>1</v>
      </c>
      <c r="F67" s="11">
        <v>1</v>
      </c>
      <c r="G67" s="11">
        <v>1</v>
      </c>
      <c r="H67" s="11">
        <v>1</v>
      </c>
      <c r="I67" s="11">
        <v>1</v>
      </c>
      <c r="J67" s="11">
        <v>8</v>
      </c>
      <c r="K67" s="11">
        <v>4</v>
      </c>
      <c r="L67" s="11">
        <v>1</v>
      </c>
      <c r="M67" s="11">
        <v>3</v>
      </c>
      <c r="N67" s="11">
        <v>5</v>
      </c>
      <c r="O67" s="13">
        <f t="shared" si="2"/>
        <v>2.6</v>
      </c>
    </row>
    <row r="68" spans="1:15" x14ac:dyDescent="0.25">
      <c r="A68" s="11">
        <v>20</v>
      </c>
      <c r="B68" s="11" t="s">
        <v>77</v>
      </c>
      <c r="C68" s="11">
        <v>19</v>
      </c>
      <c r="D68" s="11" t="s">
        <v>20</v>
      </c>
      <c r="E68" s="11">
        <v>1</v>
      </c>
      <c r="F68" s="11">
        <v>1</v>
      </c>
      <c r="G68" s="11">
        <v>1</v>
      </c>
      <c r="H68" s="11">
        <v>1</v>
      </c>
      <c r="I68" s="11">
        <v>1</v>
      </c>
      <c r="J68" s="11">
        <v>9</v>
      </c>
      <c r="K68" s="11">
        <v>2</v>
      </c>
      <c r="L68" s="11">
        <v>1</v>
      </c>
      <c r="M68" s="11">
        <v>3</v>
      </c>
      <c r="N68" s="11">
        <v>2</v>
      </c>
      <c r="O68" s="13">
        <f t="shared" si="2"/>
        <v>2.2000000000000002</v>
      </c>
    </row>
    <row r="69" spans="1:15" x14ac:dyDescent="0.25">
      <c r="A69" s="11">
        <v>21</v>
      </c>
      <c r="B69" s="11" t="s">
        <v>80</v>
      </c>
      <c r="C69" s="11">
        <v>19</v>
      </c>
      <c r="D69" s="11" t="s">
        <v>20</v>
      </c>
      <c r="E69" s="11">
        <v>2</v>
      </c>
      <c r="F69" s="11">
        <v>1</v>
      </c>
      <c r="G69" s="11">
        <v>1</v>
      </c>
      <c r="H69" s="11">
        <v>1</v>
      </c>
      <c r="I69" s="11">
        <v>1</v>
      </c>
      <c r="J69" s="11">
        <v>20</v>
      </c>
      <c r="K69" s="11">
        <v>4</v>
      </c>
      <c r="L69" s="11">
        <v>1</v>
      </c>
      <c r="M69" s="11">
        <v>5</v>
      </c>
      <c r="N69" s="11">
        <v>3</v>
      </c>
      <c r="O69" s="13">
        <f t="shared" si="2"/>
        <v>3.9</v>
      </c>
    </row>
    <row r="70" spans="1:15" x14ac:dyDescent="0.25">
      <c r="A70" s="11">
        <v>22</v>
      </c>
      <c r="B70" s="11" t="s">
        <v>83</v>
      </c>
      <c r="C70" s="11">
        <v>25</v>
      </c>
      <c r="D70" s="11" t="s">
        <v>30</v>
      </c>
      <c r="E70" s="11">
        <v>5</v>
      </c>
      <c r="F70" s="11">
        <v>2</v>
      </c>
      <c r="G70" s="11">
        <v>2</v>
      </c>
      <c r="H70" s="11">
        <v>2</v>
      </c>
      <c r="I70" s="11">
        <v>2</v>
      </c>
      <c r="J70" s="11">
        <v>10</v>
      </c>
      <c r="K70" s="11">
        <v>2</v>
      </c>
      <c r="L70" s="11">
        <v>2</v>
      </c>
      <c r="M70" s="11">
        <v>8</v>
      </c>
      <c r="N70" s="11">
        <v>8</v>
      </c>
      <c r="O70" s="13">
        <f t="shared" si="2"/>
        <v>4.3</v>
      </c>
    </row>
    <row r="71" spans="1:15" x14ac:dyDescent="0.25">
      <c r="A71" s="11">
        <v>23</v>
      </c>
      <c r="B71" s="11" t="s">
        <v>86</v>
      </c>
      <c r="C71" s="11">
        <v>18</v>
      </c>
      <c r="D71" s="11" t="s">
        <v>20</v>
      </c>
      <c r="E71" s="11">
        <v>1</v>
      </c>
      <c r="F71" s="11">
        <v>1</v>
      </c>
      <c r="G71" s="11">
        <v>1</v>
      </c>
      <c r="H71" s="11">
        <v>1</v>
      </c>
      <c r="I71" s="11">
        <v>1</v>
      </c>
      <c r="J71" s="11">
        <v>10</v>
      </c>
      <c r="K71" s="11">
        <v>2</v>
      </c>
      <c r="L71" s="11">
        <v>1</v>
      </c>
      <c r="M71" s="11">
        <v>3</v>
      </c>
      <c r="N71" s="11">
        <v>4</v>
      </c>
      <c r="O71" s="13">
        <f t="shared" si="2"/>
        <v>2.5</v>
      </c>
    </row>
    <row r="72" spans="1:15" x14ac:dyDescent="0.25">
      <c r="A72" s="11">
        <v>24</v>
      </c>
      <c r="B72" s="11" t="s">
        <v>89</v>
      </c>
      <c r="C72" s="11">
        <v>10</v>
      </c>
      <c r="D72" s="11" t="s">
        <v>30</v>
      </c>
      <c r="E72" s="11">
        <v>5</v>
      </c>
      <c r="F72" s="11">
        <v>6</v>
      </c>
      <c r="G72" s="11">
        <v>5</v>
      </c>
      <c r="H72" s="11">
        <v>5</v>
      </c>
      <c r="I72" s="11">
        <v>5</v>
      </c>
      <c r="J72" s="11">
        <v>16</v>
      </c>
      <c r="K72" s="11">
        <v>10</v>
      </c>
      <c r="L72" s="11">
        <v>8</v>
      </c>
      <c r="M72" s="11">
        <v>18</v>
      </c>
      <c r="N72" s="11">
        <v>96</v>
      </c>
      <c r="O72" s="13">
        <f t="shared" si="2"/>
        <v>17.399999999999999</v>
      </c>
    </row>
    <row r="73" spans="1:15" x14ac:dyDescent="0.25">
      <c r="A73" s="11">
        <v>25</v>
      </c>
      <c r="B73" s="11" t="s">
        <v>91</v>
      </c>
      <c r="C73" s="11">
        <v>20</v>
      </c>
      <c r="D73" s="11" t="s">
        <v>30</v>
      </c>
      <c r="E73" s="11">
        <v>4</v>
      </c>
      <c r="F73" s="11">
        <v>1</v>
      </c>
      <c r="G73" s="11">
        <v>1</v>
      </c>
      <c r="H73" s="11">
        <v>1</v>
      </c>
      <c r="I73" s="11">
        <v>1</v>
      </c>
      <c r="J73" s="11">
        <v>6</v>
      </c>
      <c r="K73" s="11">
        <v>3</v>
      </c>
      <c r="L73" s="11">
        <v>1</v>
      </c>
      <c r="M73" s="11">
        <v>7</v>
      </c>
      <c r="N73" s="11">
        <v>8</v>
      </c>
      <c r="O73" s="13">
        <f t="shared" si="2"/>
        <v>3.3</v>
      </c>
    </row>
    <row r="74" spans="1:15" x14ac:dyDescent="0.25">
      <c r="A74" s="11">
        <v>26</v>
      </c>
      <c r="B74" s="11" t="s">
        <v>94</v>
      </c>
      <c r="C74" s="11">
        <v>32</v>
      </c>
      <c r="D74" s="11" t="s">
        <v>30</v>
      </c>
      <c r="E74" s="11">
        <v>5</v>
      </c>
      <c r="F74" s="11">
        <v>4</v>
      </c>
      <c r="G74" s="11">
        <v>4</v>
      </c>
      <c r="H74" s="11">
        <v>3</v>
      </c>
      <c r="I74" s="11">
        <v>3</v>
      </c>
      <c r="J74" s="11">
        <v>15</v>
      </c>
      <c r="K74" s="11">
        <v>7</v>
      </c>
      <c r="L74" s="11">
        <v>5</v>
      </c>
      <c r="M74" s="11">
        <v>13</v>
      </c>
      <c r="N74" s="11">
        <v>20</v>
      </c>
      <c r="O74" s="13">
        <f t="shared" si="2"/>
        <v>7.9</v>
      </c>
    </row>
    <row r="75" spans="1:15" x14ac:dyDescent="0.25">
      <c r="A75" s="11">
        <v>27</v>
      </c>
      <c r="B75" s="11" t="s">
        <v>97</v>
      </c>
      <c r="C75" s="11">
        <v>20</v>
      </c>
      <c r="D75" s="11" t="s">
        <v>20</v>
      </c>
      <c r="E75" s="11">
        <v>1</v>
      </c>
      <c r="F75" s="11">
        <v>1</v>
      </c>
      <c r="G75" s="11">
        <v>1</v>
      </c>
      <c r="H75" s="11">
        <v>1</v>
      </c>
      <c r="I75" s="11">
        <v>1</v>
      </c>
      <c r="J75" s="11">
        <v>5</v>
      </c>
      <c r="K75" s="11">
        <v>1</v>
      </c>
      <c r="L75" s="11">
        <v>1</v>
      </c>
      <c r="M75" s="11">
        <v>5</v>
      </c>
      <c r="N75" s="11">
        <v>10</v>
      </c>
      <c r="O75" s="13">
        <f t="shared" si="2"/>
        <v>2.7</v>
      </c>
    </row>
    <row r="76" spans="1:15" x14ac:dyDescent="0.25">
      <c r="A76" s="11">
        <v>28</v>
      </c>
      <c r="B76" s="11" t="s">
        <v>100</v>
      </c>
      <c r="C76" s="11">
        <v>23</v>
      </c>
      <c r="D76" s="11" t="s">
        <v>20</v>
      </c>
      <c r="E76" s="11">
        <v>1</v>
      </c>
      <c r="F76" s="11">
        <v>1</v>
      </c>
      <c r="G76" s="11">
        <v>1</v>
      </c>
      <c r="H76" s="11">
        <v>1</v>
      </c>
      <c r="I76" s="11">
        <v>1</v>
      </c>
      <c r="J76" s="11">
        <v>11</v>
      </c>
      <c r="K76" s="11">
        <v>2</v>
      </c>
      <c r="L76" s="11">
        <v>1</v>
      </c>
      <c r="M76" s="11">
        <v>1</v>
      </c>
      <c r="N76" s="11">
        <v>6</v>
      </c>
      <c r="O76" s="13">
        <f t="shared" si="2"/>
        <v>2.6</v>
      </c>
    </row>
    <row r="77" spans="1:15" x14ac:dyDescent="0.25">
      <c r="A77" s="11">
        <v>29</v>
      </c>
      <c r="B77" s="11" t="s">
        <v>103</v>
      </c>
      <c r="C77" s="11">
        <v>20</v>
      </c>
      <c r="D77" s="11" t="s">
        <v>30</v>
      </c>
      <c r="E77" s="11">
        <v>2</v>
      </c>
      <c r="F77" s="11">
        <v>1</v>
      </c>
      <c r="G77" s="11">
        <v>1</v>
      </c>
      <c r="H77" s="11">
        <v>1</v>
      </c>
      <c r="I77" s="11">
        <v>1</v>
      </c>
      <c r="J77" s="11">
        <v>5</v>
      </c>
      <c r="K77" s="11">
        <v>1</v>
      </c>
      <c r="L77" s="11">
        <v>1</v>
      </c>
      <c r="M77" s="11">
        <v>4</v>
      </c>
      <c r="N77" s="11">
        <v>3</v>
      </c>
      <c r="O77" s="13">
        <f t="shared" si="2"/>
        <v>2</v>
      </c>
    </row>
    <row r="78" spans="1:15" x14ac:dyDescent="0.25">
      <c r="A78" s="11">
        <v>30</v>
      </c>
      <c r="B78" s="11" t="s">
        <v>106</v>
      </c>
      <c r="C78" s="11">
        <v>50</v>
      </c>
      <c r="D78" s="11" t="s">
        <v>30</v>
      </c>
      <c r="E78" s="11">
        <v>10</v>
      </c>
      <c r="F78" s="11">
        <v>8</v>
      </c>
      <c r="G78" s="11">
        <v>7</v>
      </c>
      <c r="H78" s="11">
        <v>8</v>
      </c>
      <c r="I78" s="11">
        <v>8</v>
      </c>
      <c r="J78" s="11">
        <v>48</v>
      </c>
      <c r="K78" s="11">
        <v>10</v>
      </c>
      <c r="L78" s="11">
        <v>4</v>
      </c>
      <c r="M78" s="11">
        <v>13</v>
      </c>
      <c r="N78" s="11">
        <v>60</v>
      </c>
      <c r="O78" s="13">
        <f t="shared" si="2"/>
        <v>17.600000000000001</v>
      </c>
    </row>
    <row r="79" spans="1:15" x14ac:dyDescent="0.25">
      <c r="A79" s="11">
        <v>31</v>
      </c>
      <c r="B79" s="11" t="s">
        <v>109</v>
      </c>
      <c r="C79" s="11">
        <v>18</v>
      </c>
      <c r="D79" s="11" t="s">
        <v>30</v>
      </c>
      <c r="E79" s="11">
        <v>5</v>
      </c>
      <c r="F79" s="11">
        <v>4</v>
      </c>
      <c r="G79" s="11">
        <v>4</v>
      </c>
      <c r="H79" s="11">
        <v>3</v>
      </c>
      <c r="I79" s="11">
        <v>3</v>
      </c>
      <c r="J79" s="11">
        <v>15</v>
      </c>
      <c r="K79" s="11">
        <v>7</v>
      </c>
      <c r="L79" s="11">
        <v>5</v>
      </c>
      <c r="M79" s="11">
        <v>13</v>
      </c>
      <c r="N79" s="11">
        <v>20</v>
      </c>
      <c r="O79" s="13">
        <f t="shared" si="2"/>
        <v>7.9</v>
      </c>
    </row>
    <row r="80" spans="1:15" x14ac:dyDescent="0.25">
      <c r="A80" s="11">
        <v>32</v>
      </c>
      <c r="B80" s="11" t="s">
        <v>112</v>
      </c>
      <c r="C80" s="11">
        <v>19</v>
      </c>
      <c r="D80" s="11" t="s">
        <v>30</v>
      </c>
      <c r="E80" s="11">
        <v>3</v>
      </c>
      <c r="F80" s="11">
        <v>2</v>
      </c>
      <c r="G80" s="11">
        <v>2</v>
      </c>
      <c r="H80" s="11">
        <v>1</v>
      </c>
      <c r="I80" s="11">
        <v>2</v>
      </c>
      <c r="J80" s="11">
        <v>10</v>
      </c>
      <c r="K80" s="11">
        <v>4</v>
      </c>
      <c r="L80" s="11">
        <v>2</v>
      </c>
      <c r="M80" s="11">
        <v>7</v>
      </c>
      <c r="N80" s="11">
        <v>30</v>
      </c>
      <c r="O80" s="13">
        <f t="shared" si="2"/>
        <v>6.3</v>
      </c>
    </row>
    <row r="81" spans="1:20" x14ac:dyDescent="0.25">
      <c r="A81" s="11">
        <v>33</v>
      </c>
      <c r="B81" s="11" t="s">
        <v>114</v>
      </c>
      <c r="C81" s="11">
        <v>20</v>
      </c>
      <c r="D81" s="11" t="s">
        <v>30</v>
      </c>
      <c r="E81" s="11">
        <v>1</v>
      </c>
      <c r="F81" s="11">
        <v>1</v>
      </c>
      <c r="G81" s="11">
        <v>1</v>
      </c>
      <c r="H81" s="11">
        <v>1</v>
      </c>
      <c r="I81" s="11">
        <v>1</v>
      </c>
      <c r="J81" s="11">
        <v>7</v>
      </c>
      <c r="K81" s="11">
        <v>2</v>
      </c>
      <c r="L81" s="11">
        <v>1</v>
      </c>
      <c r="M81" s="11">
        <v>3</v>
      </c>
      <c r="N81" s="11">
        <v>2</v>
      </c>
      <c r="O81" s="13">
        <f t="shared" si="2"/>
        <v>2</v>
      </c>
      <c r="R81" t="s">
        <v>146</v>
      </c>
      <c r="S81">
        <f>SUM(E89:O89)</f>
        <v>16250.474749999998</v>
      </c>
    </row>
    <row r="82" spans="1:20" x14ac:dyDescent="0.25">
      <c r="A82" s="11">
        <v>34</v>
      </c>
      <c r="B82" s="11" t="s">
        <v>116</v>
      </c>
      <c r="C82" s="11">
        <v>29</v>
      </c>
      <c r="D82" s="11" t="s">
        <v>30</v>
      </c>
      <c r="E82" s="11">
        <v>1</v>
      </c>
      <c r="F82" s="11">
        <v>1</v>
      </c>
      <c r="G82" s="11">
        <v>1</v>
      </c>
      <c r="H82" s="11">
        <v>1</v>
      </c>
      <c r="I82" s="11">
        <v>1</v>
      </c>
      <c r="J82" s="11">
        <v>10</v>
      </c>
      <c r="K82" s="11">
        <v>2</v>
      </c>
      <c r="L82" s="11">
        <v>1</v>
      </c>
      <c r="M82" s="11">
        <v>2</v>
      </c>
      <c r="N82" s="11">
        <v>4</v>
      </c>
      <c r="O82" s="13">
        <f t="shared" si="2"/>
        <v>2.4</v>
      </c>
      <c r="R82" t="s">
        <v>145</v>
      </c>
      <c r="S82">
        <f>DEVSQ(E49:N88)</f>
        <v>21415.697499999958</v>
      </c>
    </row>
    <row r="83" spans="1:20" x14ac:dyDescent="0.25">
      <c r="A83" s="11">
        <v>35</v>
      </c>
      <c r="B83" s="11" t="s">
        <v>119</v>
      </c>
      <c r="C83" s="11">
        <v>18</v>
      </c>
      <c r="D83" s="11" t="s">
        <v>20</v>
      </c>
      <c r="E83" s="11">
        <v>1</v>
      </c>
      <c r="F83" s="11">
        <v>1</v>
      </c>
      <c r="G83" s="11">
        <v>1</v>
      </c>
      <c r="H83" s="11">
        <v>1</v>
      </c>
      <c r="I83" s="11">
        <v>1</v>
      </c>
      <c r="J83" s="11">
        <v>8</v>
      </c>
      <c r="K83" s="11">
        <v>2</v>
      </c>
      <c r="L83" s="11">
        <v>1</v>
      </c>
      <c r="M83" s="11">
        <v>3</v>
      </c>
      <c r="N83" s="11">
        <v>6</v>
      </c>
      <c r="O83" s="13">
        <f t="shared" si="2"/>
        <v>2.5</v>
      </c>
      <c r="R83" t="s">
        <v>153</v>
      </c>
      <c r="S83">
        <f>S82-S81</f>
        <v>5165.2227499999608</v>
      </c>
    </row>
    <row r="84" spans="1:20" x14ac:dyDescent="0.25">
      <c r="A84" s="11">
        <v>36</v>
      </c>
      <c r="B84" s="11" t="s">
        <v>122</v>
      </c>
      <c r="C84" s="11">
        <v>19</v>
      </c>
      <c r="D84" s="11" t="s">
        <v>20</v>
      </c>
      <c r="E84" s="11">
        <v>1</v>
      </c>
      <c r="F84" s="11">
        <v>1</v>
      </c>
      <c r="G84" s="11">
        <v>1</v>
      </c>
      <c r="H84" s="11">
        <v>1</v>
      </c>
      <c r="I84" s="11">
        <v>1</v>
      </c>
      <c r="J84" s="11">
        <v>8</v>
      </c>
      <c r="K84" s="11">
        <v>4</v>
      </c>
      <c r="L84" s="11">
        <v>1</v>
      </c>
      <c r="M84" s="11">
        <v>2</v>
      </c>
      <c r="N84" s="11">
        <v>4</v>
      </c>
      <c r="O84" s="13">
        <f t="shared" si="2"/>
        <v>2.4</v>
      </c>
    </row>
    <row r="85" spans="1:20" x14ac:dyDescent="0.25">
      <c r="A85" s="11">
        <v>37</v>
      </c>
      <c r="B85" s="11" t="s">
        <v>124</v>
      </c>
      <c r="C85" s="11">
        <v>60</v>
      </c>
      <c r="D85" s="11" t="s">
        <v>30</v>
      </c>
      <c r="E85" s="11">
        <v>1</v>
      </c>
      <c r="F85" s="11">
        <v>1</v>
      </c>
      <c r="G85" s="11">
        <v>1</v>
      </c>
      <c r="H85" s="11">
        <v>1</v>
      </c>
      <c r="I85" s="11">
        <v>1</v>
      </c>
      <c r="J85" s="11">
        <v>12</v>
      </c>
      <c r="K85" s="11">
        <v>6</v>
      </c>
      <c r="L85" s="11">
        <v>1</v>
      </c>
      <c r="M85" s="11">
        <v>6</v>
      </c>
      <c r="N85" s="11">
        <v>9</v>
      </c>
      <c r="O85" s="13">
        <f t="shared" si="2"/>
        <v>3.9</v>
      </c>
      <c r="R85" t="s">
        <v>155</v>
      </c>
      <c r="S85">
        <v>9</v>
      </c>
      <c r="T85">
        <f>S83/S85</f>
        <v>573.91363888888452</v>
      </c>
    </row>
    <row r="86" spans="1:20" x14ac:dyDescent="0.25">
      <c r="A86" s="11">
        <v>38</v>
      </c>
      <c r="B86" s="11" t="s">
        <v>126</v>
      </c>
      <c r="C86" s="11">
        <v>19</v>
      </c>
      <c r="D86" s="11" t="s">
        <v>30</v>
      </c>
      <c r="E86" s="11">
        <v>1</v>
      </c>
      <c r="F86" s="11">
        <v>2</v>
      </c>
      <c r="G86" s="11">
        <v>1</v>
      </c>
      <c r="H86" s="11">
        <v>1</v>
      </c>
      <c r="I86" s="11">
        <v>1</v>
      </c>
      <c r="J86" s="11">
        <v>8</v>
      </c>
      <c r="K86" s="11">
        <v>4</v>
      </c>
      <c r="L86" s="11">
        <v>2</v>
      </c>
      <c r="M86" s="11">
        <v>6</v>
      </c>
      <c r="N86" s="11">
        <v>6</v>
      </c>
      <c r="O86" s="13">
        <f t="shared" si="2"/>
        <v>3.2</v>
      </c>
      <c r="R86" t="s">
        <v>156</v>
      </c>
      <c r="S86">
        <v>290</v>
      </c>
      <c r="T86">
        <f>S81/S86</f>
        <v>56.036119827586198</v>
      </c>
    </row>
    <row r="87" spans="1:20" x14ac:dyDescent="0.25">
      <c r="A87" s="11">
        <v>39</v>
      </c>
      <c r="B87" s="11" t="s">
        <v>129</v>
      </c>
      <c r="C87" s="11">
        <v>19</v>
      </c>
      <c r="D87" s="11" t="s">
        <v>30</v>
      </c>
      <c r="E87" s="11">
        <v>3</v>
      </c>
      <c r="F87" s="11">
        <v>2</v>
      </c>
      <c r="G87" s="11">
        <v>3</v>
      </c>
      <c r="H87" s="11">
        <v>2</v>
      </c>
      <c r="I87" s="11">
        <v>2</v>
      </c>
      <c r="J87" s="11">
        <v>5</v>
      </c>
      <c r="K87" s="11">
        <v>10</v>
      </c>
      <c r="L87" s="11">
        <v>2</v>
      </c>
      <c r="M87" s="11">
        <v>7</v>
      </c>
      <c r="N87" s="11">
        <v>15</v>
      </c>
      <c r="O87" s="13">
        <f t="shared" si="2"/>
        <v>5.0999999999999996</v>
      </c>
      <c r="R87" t="s">
        <v>154</v>
      </c>
      <c r="S87">
        <f>T85/T86</f>
        <v>10.241851874375334</v>
      </c>
    </row>
    <row r="88" spans="1:20" x14ac:dyDescent="0.25">
      <c r="A88" s="11">
        <v>40</v>
      </c>
      <c r="B88" s="11" t="s">
        <v>133</v>
      </c>
      <c r="C88" s="11">
        <v>30</v>
      </c>
      <c r="D88" s="11" t="s">
        <v>20</v>
      </c>
      <c r="E88" s="11">
        <v>1</v>
      </c>
      <c r="F88" s="11">
        <v>1</v>
      </c>
      <c r="G88" s="11">
        <v>1</v>
      </c>
      <c r="H88" s="11">
        <v>1</v>
      </c>
      <c r="I88" s="11">
        <v>1</v>
      </c>
      <c r="J88" s="11">
        <v>11</v>
      </c>
      <c r="K88" s="11">
        <v>2</v>
      </c>
      <c r="L88" s="11">
        <v>1</v>
      </c>
      <c r="M88" s="11">
        <v>2</v>
      </c>
      <c r="N88" s="11">
        <v>5</v>
      </c>
      <c r="O88" s="13">
        <f t="shared" si="2"/>
        <v>2.6</v>
      </c>
    </row>
    <row r="89" spans="1:20" x14ac:dyDescent="0.25">
      <c r="D89" s="18" t="s">
        <v>161</v>
      </c>
      <c r="E89" s="13">
        <f>DEVSQ(E49:E88)</f>
        <v>140.375</v>
      </c>
      <c r="F89" s="13">
        <f t="shared" ref="F89" si="3">DEVSQ(F49:F88)</f>
        <v>87.5</v>
      </c>
      <c r="G89" s="13">
        <f t="shared" ref="G89" si="4">DEVSQ(G49:G88)</f>
        <v>67.599999999999994</v>
      </c>
      <c r="H89" s="13">
        <f t="shared" ref="H89" si="5">DEVSQ(H49:H88)</f>
        <v>79.375</v>
      </c>
      <c r="I89" s="13">
        <f t="shared" ref="I89" si="6">DEVSQ(I49:I88)</f>
        <v>79.099999999999994</v>
      </c>
      <c r="J89" s="13">
        <f t="shared" ref="J89" si="7">DEVSQ(J49:J88)</f>
        <v>2127.9750000000004</v>
      </c>
      <c r="K89" s="13">
        <f t="shared" ref="K89" si="8">DEVSQ(K49:K88)</f>
        <v>259.77499999999998</v>
      </c>
      <c r="L89" s="13">
        <f t="shared" ref="L89" si="9">DEVSQ(L49:L88)</f>
        <v>82.774999999999991</v>
      </c>
      <c r="M89" s="13">
        <f t="shared" ref="M89" si="10">DEVSQ(M49:M88)</f>
        <v>608.39999999999986</v>
      </c>
      <c r="N89" s="13">
        <f t="shared" ref="N89" si="11">DEVSQ(N49:N88)</f>
        <v>12221.099999999999</v>
      </c>
      <c r="O89" s="13">
        <f t="shared" ref="O89" si="12">DEVSQ(O49:O88)</f>
        <v>496.49974999999984</v>
      </c>
      <c r="R89" t="s">
        <v>163</v>
      </c>
      <c r="S89">
        <v>1.92</v>
      </c>
    </row>
    <row r="91" spans="1:20" x14ac:dyDescent="0.25">
      <c r="A91" s="10" t="s">
        <v>3</v>
      </c>
      <c r="B91" s="10" t="s">
        <v>0</v>
      </c>
      <c r="C91" s="10" t="s">
        <v>1</v>
      </c>
      <c r="D91" s="10" t="s">
        <v>2</v>
      </c>
      <c r="E91" s="10" t="s">
        <v>25</v>
      </c>
      <c r="F91" s="10"/>
      <c r="G91" s="10"/>
      <c r="H91" s="10"/>
      <c r="I91" s="10"/>
      <c r="J91" s="10"/>
      <c r="K91" s="10"/>
      <c r="L91" s="10"/>
      <c r="M91" s="10"/>
      <c r="N91" s="10"/>
      <c r="O91" s="12" t="s">
        <v>152</v>
      </c>
    </row>
    <row r="92" spans="1:20" x14ac:dyDescent="0.25">
      <c r="A92" s="10"/>
      <c r="B92" s="10"/>
      <c r="C92" s="10"/>
      <c r="D92" s="10"/>
      <c r="E92" s="11">
        <v>1</v>
      </c>
      <c r="F92" s="11">
        <v>2</v>
      </c>
      <c r="G92" s="11">
        <v>3</v>
      </c>
      <c r="H92" s="11">
        <v>4</v>
      </c>
      <c r="I92" s="11">
        <v>5</v>
      </c>
      <c r="J92" s="11">
        <v>6</v>
      </c>
      <c r="K92" s="11">
        <v>7</v>
      </c>
      <c r="L92" s="11">
        <v>8</v>
      </c>
      <c r="M92" s="11">
        <v>9</v>
      </c>
      <c r="N92" s="11">
        <v>10</v>
      </c>
      <c r="O92" s="12"/>
    </row>
    <row r="93" spans="1:20" x14ac:dyDescent="0.25">
      <c r="A93" s="10"/>
      <c r="B93" s="10"/>
      <c r="C93" s="10"/>
      <c r="D93" s="10"/>
      <c r="E93" s="11" t="s">
        <v>4</v>
      </c>
      <c r="F93" s="11" t="s">
        <v>5</v>
      </c>
      <c r="G93" s="11" t="s">
        <v>6</v>
      </c>
      <c r="H93" s="11" t="s">
        <v>7</v>
      </c>
      <c r="I93" s="11" t="s">
        <v>8</v>
      </c>
      <c r="J93" s="11" t="s">
        <v>9</v>
      </c>
      <c r="K93" s="11" t="s">
        <v>10</v>
      </c>
      <c r="L93" s="11" t="s">
        <v>11</v>
      </c>
      <c r="M93" s="11" t="s">
        <v>12</v>
      </c>
      <c r="N93" s="11" t="s">
        <v>13</v>
      </c>
      <c r="O93" s="12"/>
    </row>
    <row r="94" spans="1:20" x14ac:dyDescent="0.25">
      <c r="A94" s="11">
        <v>1</v>
      </c>
      <c r="B94" s="11" t="s">
        <v>19</v>
      </c>
      <c r="C94" s="11">
        <v>20</v>
      </c>
      <c r="D94" s="11" t="s">
        <v>20</v>
      </c>
      <c r="E94" s="11">
        <v>1</v>
      </c>
      <c r="F94" s="11">
        <v>1</v>
      </c>
      <c r="G94" s="11">
        <v>1</v>
      </c>
      <c r="H94" s="11">
        <v>1</v>
      </c>
      <c r="I94" s="11">
        <v>1</v>
      </c>
      <c r="J94" s="11">
        <v>1</v>
      </c>
      <c r="K94" s="11">
        <v>1</v>
      </c>
      <c r="L94" s="11">
        <v>1</v>
      </c>
      <c r="M94" s="11">
        <v>1</v>
      </c>
      <c r="N94" s="11">
        <v>3</v>
      </c>
      <c r="O94" s="13">
        <f>AVERAGE(E94:N94)</f>
        <v>1.2</v>
      </c>
    </row>
    <row r="95" spans="1:20" x14ac:dyDescent="0.25">
      <c r="A95" s="11">
        <v>2</v>
      </c>
      <c r="B95" s="11" t="s">
        <v>26</v>
      </c>
      <c r="C95" s="11">
        <v>20</v>
      </c>
      <c r="D95" s="11" t="s">
        <v>20</v>
      </c>
      <c r="E95" s="11">
        <v>2</v>
      </c>
      <c r="F95" s="11">
        <v>1</v>
      </c>
      <c r="G95" s="11">
        <v>1</v>
      </c>
      <c r="H95" s="11">
        <v>1</v>
      </c>
      <c r="I95" s="11">
        <v>1</v>
      </c>
      <c r="J95" s="11">
        <v>7</v>
      </c>
      <c r="K95" s="11">
        <v>2</v>
      </c>
      <c r="L95" s="11">
        <v>1</v>
      </c>
      <c r="M95" s="11">
        <v>2</v>
      </c>
      <c r="N95" s="11">
        <v>7</v>
      </c>
      <c r="O95" s="13">
        <f t="shared" ref="O95:O133" si="13">AVERAGE(E95:N95)</f>
        <v>2.5</v>
      </c>
    </row>
    <row r="96" spans="1:20" x14ac:dyDescent="0.25">
      <c r="A96" s="11">
        <v>3</v>
      </c>
      <c r="B96" s="11" t="s">
        <v>29</v>
      </c>
      <c r="C96" s="11">
        <v>16</v>
      </c>
      <c r="D96" s="11" t="s">
        <v>30</v>
      </c>
      <c r="E96" s="11">
        <v>3</v>
      </c>
      <c r="F96" s="11">
        <v>2</v>
      </c>
      <c r="G96" s="11">
        <v>2</v>
      </c>
      <c r="H96" s="11">
        <v>2</v>
      </c>
      <c r="I96" s="11">
        <v>2</v>
      </c>
      <c r="J96" s="11">
        <v>4</v>
      </c>
      <c r="K96" s="11">
        <v>8</v>
      </c>
      <c r="L96" s="11">
        <v>3</v>
      </c>
      <c r="M96" s="11">
        <v>10</v>
      </c>
      <c r="N96" s="11">
        <v>14</v>
      </c>
      <c r="O96" s="13">
        <f t="shared" si="13"/>
        <v>5</v>
      </c>
    </row>
    <row r="97" spans="1:15" x14ac:dyDescent="0.25">
      <c r="A97" s="11">
        <v>4</v>
      </c>
      <c r="B97" s="11" t="s">
        <v>33</v>
      </c>
      <c r="C97" s="11">
        <v>21</v>
      </c>
      <c r="D97" s="11" t="s">
        <v>20</v>
      </c>
      <c r="E97" s="11">
        <v>1</v>
      </c>
      <c r="F97" s="11">
        <v>1</v>
      </c>
      <c r="G97" s="11">
        <v>1</v>
      </c>
      <c r="H97" s="11">
        <v>1</v>
      </c>
      <c r="I97" s="11">
        <v>1</v>
      </c>
      <c r="J97" s="11">
        <v>5</v>
      </c>
      <c r="K97" s="11">
        <v>1</v>
      </c>
      <c r="L97" s="11">
        <v>1</v>
      </c>
      <c r="M97" s="11">
        <v>1</v>
      </c>
      <c r="N97" s="11">
        <v>10</v>
      </c>
      <c r="O97" s="13">
        <f t="shared" si="13"/>
        <v>2.2999999999999998</v>
      </c>
    </row>
    <row r="98" spans="1:15" x14ac:dyDescent="0.25">
      <c r="A98" s="11">
        <v>5</v>
      </c>
      <c r="B98" s="11" t="s">
        <v>36</v>
      </c>
      <c r="C98" s="11">
        <v>19</v>
      </c>
      <c r="D98" s="11" t="s">
        <v>30</v>
      </c>
      <c r="E98" s="11">
        <v>2</v>
      </c>
      <c r="F98" s="11">
        <v>2</v>
      </c>
      <c r="G98" s="11">
        <v>1</v>
      </c>
      <c r="H98" s="11">
        <v>1</v>
      </c>
      <c r="I98" s="11">
        <v>2</v>
      </c>
      <c r="J98" s="11">
        <v>6</v>
      </c>
      <c r="K98" s="11">
        <v>4</v>
      </c>
      <c r="L98" s="11">
        <v>2</v>
      </c>
      <c r="M98" s="11">
        <v>3</v>
      </c>
      <c r="N98" s="11">
        <v>5</v>
      </c>
      <c r="O98" s="13">
        <f t="shared" si="13"/>
        <v>2.8</v>
      </c>
    </row>
    <row r="99" spans="1:15" x14ac:dyDescent="0.25">
      <c r="A99" s="11">
        <v>6</v>
      </c>
      <c r="B99" s="11" t="s">
        <v>39</v>
      </c>
      <c r="C99" s="11">
        <v>19</v>
      </c>
      <c r="D99" s="11" t="s">
        <v>30</v>
      </c>
      <c r="E99" s="11">
        <v>1</v>
      </c>
      <c r="F99" s="11">
        <v>2</v>
      </c>
      <c r="G99" s="11">
        <v>1</v>
      </c>
      <c r="H99" s="11">
        <v>1</v>
      </c>
      <c r="I99" s="11">
        <v>1</v>
      </c>
      <c r="J99" s="11">
        <v>3</v>
      </c>
      <c r="K99" s="11">
        <v>2</v>
      </c>
      <c r="L99" s="11">
        <v>1</v>
      </c>
      <c r="M99" s="11">
        <v>3</v>
      </c>
      <c r="N99" s="11">
        <v>7</v>
      </c>
      <c r="O99" s="13">
        <f t="shared" si="13"/>
        <v>2.2000000000000002</v>
      </c>
    </row>
    <row r="100" spans="1:15" x14ac:dyDescent="0.25">
      <c r="A100" s="11">
        <v>7</v>
      </c>
      <c r="B100" s="11" t="s">
        <v>41</v>
      </c>
      <c r="C100" s="11">
        <v>20</v>
      </c>
      <c r="D100" s="11" t="s">
        <v>20</v>
      </c>
      <c r="E100" s="11">
        <v>1</v>
      </c>
      <c r="F100" s="11">
        <v>1</v>
      </c>
      <c r="G100" s="11">
        <v>1</v>
      </c>
      <c r="H100" s="11">
        <v>1</v>
      </c>
      <c r="I100" s="11">
        <v>1</v>
      </c>
      <c r="J100" s="11">
        <v>3</v>
      </c>
      <c r="K100" s="11">
        <v>1</v>
      </c>
      <c r="L100" s="11">
        <v>1</v>
      </c>
      <c r="M100" s="11">
        <v>2</v>
      </c>
      <c r="N100" s="11">
        <v>4</v>
      </c>
      <c r="O100" s="13">
        <f t="shared" si="13"/>
        <v>1.6</v>
      </c>
    </row>
    <row r="101" spans="1:15" x14ac:dyDescent="0.25">
      <c r="A101" s="11">
        <v>8</v>
      </c>
      <c r="B101" s="11" t="s">
        <v>44</v>
      </c>
      <c r="C101" s="11">
        <v>20</v>
      </c>
      <c r="D101" s="11" t="s">
        <v>20</v>
      </c>
      <c r="E101" s="11">
        <v>1</v>
      </c>
      <c r="F101" s="11">
        <v>1</v>
      </c>
      <c r="G101" s="11">
        <v>1</v>
      </c>
      <c r="H101" s="11">
        <v>1</v>
      </c>
      <c r="I101" s="11">
        <v>1</v>
      </c>
      <c r="J101" s="11">
        <v>8</v>
      </c>
      <c r="K101" s="11">
        <v>3</v>
      </c>
      <c r="L101" s="11">
        <v>1</v>
      </c>
      <c r="M101" s="11">
        <v>3</v>
      </c>
      <c r="N101" s="11">
        <v>5</v>
      </c>
      <c r="O101" s="13">
        <f t="shared" si="13"/>
        <v>2.5</v>
      </c>
    </row>
    <row r="102" spans="1:15" x14ac:dyDescent="0.25">
      <c r="A102" s="11">
        <v>9</v>
      </c>
      <c r="B102" s="11" t="s">
        <v>47</v>
      </c>
      <c r="C102" s="11">
        <v>19</v>
      </c>
      <c r="D102" s="11" t="s">
        <v>20</v>
      </c>
      <c r="E102" s="11">
        <v>1</v>
      </c>
      <c r="F102" s="11">
        <v>1</v>
      </c>
      <c r="G102" s="11">
        <v>1</v>
      </c>
      <c r="H102" s="11">
        <v>1</v>
      </c>
      <c r="I102" s="11">
        <v>1</v>
      </c>
      <c r="J102" s="11">
        <v>6</v>
      </c>
      <c r="K102" s="11">
        <v>2</v>
      </c>
      <c r="L102" s="11">
        <v>1</v>
      </c>
      <c r="M102" s="11">
        <v>3</v>
      </c>
      <c r="N102" s="11">
        <v>4</v>
      </c>
      <c r="O102" s="13">
        <f t="shared" si="13"/>
        <v>2.1</v>
      </c>
    </row>
    <row r="103" spans="1:15" x14ac:dyDescent="0.25">
      <c r="A103" s="11">
        <v>10</v>
      </c>
      <c r="B103" s="11" t="s">
        <v>50</v>
      </c>
      <c r="C103" s="11">
        <v>22</v>
      </c>
      <c r="D103" s="11" t="s">
        <v>20</v>
      </c>
      <c r="E103" s="11">
        <v>1</v>
      </c>
      <c r="F103" s="11">
        <v>1</v>
      </c>
      <c r="G103" s="11">
        <v>1</v>
      </c>
      <c r="H103" s="11">
        <v>1</v>
      </c>
      <c r="I103" s="11">
        <v>1</v>
      </c>
      <c r="J103" s="11">
        <v>9</v>
      </c>
      <c r="K103" s="11">
        <v>1</v>
      </c>
      <c r="L103" s="11">
        <v>1</v>
      </c>
      <c r="M103" s="11">
        <v>1</v>
      </c>
      <c r="N103" s="11">
        <v>2</v>
      </c>
      <c r="O103" s="13">
        <f t="shared" si="13"/>
        <v>1.9</v>
      </c>
    </row>
    <row r="104" spans="1:15" x14ac:dyDescent="0.25">
      <c r="A104" s="11">
        <v>11</v>
      </c>
      <c r="B104" s="11" t="s">
        <v>53</v>
      </c>
      <c r="C104" s="11">
        <v>10</v>
      </c>
      <c r="D104" s="11" t="s">
        <v>30</v>
      </c>
      <c r="E104" s="11">
        <v>1</v>
      </c>
      <c r="F104" s="11">
        <v>1</v>
      </c>
      <c r="G104" s="11">
        <v>1</v>
      </c>
      <c r="H104" s="11">
        <v>1</v>
      </c>
      <c r="I104" s="11">
        <v>1</v>
      </c>
      <c r="J104" s="11">
        <v>5</v>
      </c>
      <c r="K104" s="11">
        <v>1</v>
      </c>
      <c r="L104" s="11">
        <v>1</v>
      </c>
      <c r="M104" s="11">
        <v>3</v>
      </c>
      <c r="N104" s="11">
        <v>7</v>
      </c>
      <c r="O104" s="13">
        <f t="shared" si="13"/>
        <v>2.2000000000000002</v>
      </c>
    </row>
    <row r="105" spans="1:15" x14ac:dyDescent="0.25">
      <c r="A105" s="11">
        <v>12</v>
      </c>
      <c r="B105" s="11" t="s">
        <v>56</v>
      </c>
      <c r="C105" s="11">
        <v>23</v>
      </c>
      <c r="D105" s="11" t="s">
        <v>20</v>
      </c>
      <c r="E105" s="11">
        <v>1</v>
      </c>
      <c r="F105" s="11">
        <v>1</v>
      </c>
      <c r="G105" s="11">
        <v>1</v>
      </c>
      <c r="H105" s="11">
        <v>1</v>
      </c>
      <c r="I105" s="11">
        <v>1</v>
      </c>
      <c r="J105" s="11">
        <v>3</v>
      </c>
      <c r="K105" s="11">
        <v>1</v>
      </c>
      <c r="L105" s="11">
        <v>1</v>
      </c>
      <c r="M105" s="11">
        <v>2</v>
      </c>
      <c r="N105" s="11">
        <v>8</v>
      </c>
      <c r="O105" s="13">
        <f t="shared" si="13"/>
        <v>2</v>
      </c>
    </row>
    <row r="106" spans="1:15" x14ac:dyDescent="0.25">
      <c r="A106" s="11">
        <v>13</v>
      </c>
      <c r="B106" s="11" t="s">
        <v>59</v>
      </c>
      <c r="C106" s="11">
        <v>21</v>
      </c>
      <c r="D106" s="11" t="s">
        <v>20</v>
      </c>
      <c r="E106" s="11">
        <v>1</v>
      </c>
      <c r="F106" s="11">
        <v>1</v>
      </c>
      <c r="G106" s="11">
        <v>1</v>
      </c>
      <c r="H106" s="11">
        <v>1</v>
      </c>
      <c r="I106" s="11">
        <v>1</v>
      </c>
      <c r="J106" s="11">
        <v>4</v>
      </c>
      <c r="K106" s="11">
        <v>2</v>
      </c>
      <c r="L106" s="11">
        <v>1</v>
      </c>
      <c r="M106" s="11">
        <v>2</v>
      </c>
      <c r="N106" s="11">
        <v>4</v>
      </c>
      <c r="O106" s="13">
        <f t="shared" si="13"/>
        <v>1.8</v>
      </c>
    </row>
    <row r="107" spans="1:15" x14ac:dyDescent="0.25">
      <c r="A107" s="11">
        <v>14</v>
      </c>
      <c r="B107" s="11" t="s">
        <v>47</v>
      </c>
      <c r="C107" s="11">
        <v>22</v>
      </c>
      <c r="D107" s="11" t="s">
        <v>20</v>
      </c>
      <c r="E107" s="11">
        <v>1</v>
      </c>
      <c r="F107" s="11">
        <v>1</v>
      </c>
      <c r="G107" s="11">
        <v>1</v>
      </c>
      <c r="H107" s="11">
        <v>1</v>
      </c>
      <c r="I107" s="11">
        <v>1</v>
      </c>
      <c r="J107" s="11">
        <v>3</v>
      </c>
      <c r="K107" s="11">
        <v>2</v>
      </c>
      <c r="L107" s="11">
        <v>1</v>
      </c>
      <c r="M107" s="11">
        <v>10</v>
      </c>
      <c r="N107" s="11">
        <v>8</v>
      </c>
      <c r="O107" s="13">
        <f t="shared" si="13"/>
        <v>2.9</v>
      </c>
    </row>
    <row r="108" spans="1:15" x14ac:dyDescent="0.25">
      <c r="A108" s="11">
        <v>15</v>
      </c>
      <c r="B108" s="11" t="s">
        <v>50</v>
      </c>
      <c r="C108" s="11">
        <v>15</v>
      </c>
      <c r="D108" s="11" t="s">
        <v>30</v>
      </c>
      <c r="E108" s="11">
        <v>3</v>
      </c>
      <c r="F108" s="11">
        <v>3</v>
      </c>
      <c r="G108" s="11">
        <v>2</v>
      </c>
      <c r="H108" s="11">
        <v>4</v>
      </c>
      <c r="I108" s="11">
        <v>4</v>
      </c>
      <c r="J108" s="11">
        <v>10</v>
      </c>
      <c r="K108" s="11">
        <v>4</v>
      </c>
      <c r="L108" s="11">
        <v>3</v>
      </c>
      <c r="M108" s="11">
        <v>7</v>
      </c>
      <c r="N108" s="11">
        <v>33</v>
      </c>
      <c r="O108" s="13">
        <f t="shared" si="13"/>
        <v>7.3</v>
      </c>
    </row>
    <row r="109" spans="1:15" x14ac:dyDescent="0.25">
      <c r="A109" s="11">
        <v>16</v>
      </c>
      <c r="B109" s="11" t="s">
        <v>66</v>
      </c>
      <c r="C109" s="11">
        <v>20</v>
      </c>
      <c r="D109" s="11" t="s">
        <v>30</v>
      </c>
      <c r="E109" s="11">
        <v>3</v>
      </c>
      <c r="F109" s="11">
        <v>1</v>
      </c>
      <c r="G109" s="11">
        <v>1</v>
      </c>
      <c r="H109" s="11">
        <v>1</v>
      </c>
      <c r="I109" s="11">
        <v>1</v>
      </c>
      <c r="J109" s="11">
        <v>10</v>
      </c>
      <c r="K109" s="11">
        <v>3</v>
      </c>
      <c r="L109" s="11">
        <v>1</v>
      </c>
      <c r="M109" s="11">
        <v>3</v>
      </c>
      <c r="N109" s="11">
        <v>15</v>
      </c>
      <c r="O109" s="13">
        <f t="shared" si="13"/>
        <v>3.9</v>
      </c>
    </row>
    <row r="110" spans="1:15" x14ac:dyDescent="0.25">
      <c r="A110" s="11">
        <v>17</v>
      </c>
      <c r="B110" s="11" t="s">
        <v>70</v>
      </c>
      <c r="C110" s="11">
        <v>21</v>
      </c>
      <c r="D110" s="11" t="s">
        <v>71</v>
      </c>
      <c r="E110" s="11">
        <v>2</v>
      </c>
      <c r="F110" s="11">
        <v>1</v>
      </c>
      <c r="G110" s="11">
        <v>1</v>
      </c>
      <c r="H110" s="11">
        <v>2</v>
      </c>
      <c r="I110" s="11">
        <v>1</v>
      </c>
      <c r="J110" s="11">
        <v>12</v>
      </c>
      <c r="K110" s="11">
        <v>2</v>
      </c>
      <c r="L110" s="11">
        <v>1</v>
      </c>
      <c r="M110" s="11">
        <v>5</v>
      </c>
      <c r="N110" s="11">
        <v>25</v>
      </c>
      <c r="O110" s="13">
        <f t="shared" si="13"/>
        <v>5.2</v>
      </c>
    </row>
    <row r="111" spans="1:15" x14ac:dyDescent="0.25">
      <c r="A111" s="11">
        <v>18</v>
      </c>
      <c r="B111" s="11" t="s">
        <v>74</v>
      </c>
      <c r="C111" s="11">
        <v>25</v>
      </c>
      <c r="D111" s="11" t="s">
        <v>20</v>
      </c>
      <c r="E111" s="11">
        <v>1</v>
      </c>
      <c r="F111" s="11">
        <v>1</v>
      </c>
      <c r="G111" s="11">
        <v>1</v>
      </c>
      <c r="H111" s="11">
        <v>1</v>
      </c>
      <c r="I111" s="11">
        <v>1</v>
      </c>
      <c r="J111" s="11">
        <v>8</v>
      </c>
      <c r="K111" s="11">
        <v>3</v>
      </c>
      <c r="L111" s="11">
        <v>1</v>
      </c>
      <c r="M111" s="11">
        <v>3</v>
      </c>
      <c r="N111" s="11">
        <v>5</v>
      </c>
      <c r="O111" s="13">
        <f t="shared" si="13"/>
        <v>2.5</v>
      </c>
    </row>
    <row r="112" spans="1:15" x14ac:dyDescent="0.25">
      <c r="A112" s="11">
        <v>19</v>
      </c>
      <c r="B112" s="11" t="s">
        <v>75</v>
      </c>
      <c r="C112" s="11">
        <v>30</v>
      </c>
      <c r="D112" s="11" t="s">
        <v>20</v>
      </c>
      <c r="E112" s="11">
        <v>1</v>
      </c>
      <c r="F112" s="11">
        <v>1</v>
      </c>
      <c r="G112" s="11">
        <v>1</v>
      </c>
      <c r="H112" s="11">
        <v>1</v>
      </c>
      <c r="I112" s="11">
        <v>1</v>
      </c>
      <c r="J112" s="11">
        <v>8</v>
      </c>
      <c r="K112" s="11">
        <v>4</v>
      </c>
      <c r="L112" s="11">
        <v>1</v>
      </c>
      <c r="M112" s="11">
        <v>3</v>
      </c>
      <c r="N112" s="11">
        <v>4</v>
      </c>
      <c r="O112" s="13">
        <f t="shared" si="13"/>
        <v>2.5</v>
      </c>
    </row>
    <row r="113" spans="1:19" x14ac:dyDescent="0.25">
      <c r="A113" s="11">
        <v>20</v>
      </c>
      <c r="B113" s="11" t="s">
        <v>77</v>
      </c>
      <c r="C113" s="11">
        <v>19</v>
      </c>
      <c r="D113" s="11" t="s">
        <v>20</v>
      </c>
      <c r="E113" s="11">
        <v>1</v>
      </c>
      <c r="F113" s="11">
        <v>1</v>
      </c>
      <c r="G113" s="11">
        <v>1</v>
      </c>
      <c r="H113" s="11">
        <v>1</v>
      </c>
      <c r="I113" s="11">
        <v>1</v>
      </c>
      <c r="J113" s="11">
        <v>9</v>
      </c>
      <c r="K113" s="11">
        <v>2</v>
      </c>
      <c r="L113" s="11">
        <v>1</v>
      </c>
      <c r="M113" s="11">
        <v>3</v>
      </c>
      <c r="N113" s="11">
        <v>2</v>
      </c>
      <c r="O113" s="13">
        <f t="shared" si="13"/>
        <v>2.2000000000000002</v>
      </c>
    </row>
    <row r="114" spans="1:19" x14ac:dyDescent="0.25">
      <c r="A114" s="11">
        <v>21</v>
      </c>
      <c r="B114" s="11" t="s">
        <v>80</v>
      </c>
      <c r="C114" s="11">
        <v>19</v>
      </c>
      <c r="D114" s="11" t="s">
        <v>20</v>
      </c>
      <c r="E114" s="11">
        <v>2</v>
      </c>
      <c r="F114" s="11">
        <v>1</v>
      </c>
      <c r="G114" s="11">
        <v>1</v>
      </c>
      <c r="H114" s="11">
        <v>1</v>
      </c>
      <c r="I114" s="11">
        <v>1</v>
      </c>
      <c r="J114" s="11">
        <v>20</v>
      </c>
      <c r="K114" s="11">
        <v>4</v>
      </c>
      <c r="L114" s="11">
        <v>1</v>
      </c>
      <c r="M114" s="11">
        <v>5</v>
      </c>
      <c r="N114" s="11">
        <v>3</v>
      </c>
      <c r="O114" s="13">
        <f t="shared" si="13"/>
        <v>3.9</v>
      </c>
    </row>
    <row r="115" spans="1:19" x14ac:dyDescent="0.25">
      <c r="A115" s="11">
        <v>22</v>
      </c>
      <c r="B115" s="11" t="s">
        <v>83</v>
      </c>
      <c r="C115" s="11">
        <v>25</v>
      </c>
      <c r="D115" s="11" t="s">
        <v>30</v>
      </c>
      <c r="E115" s="11">
        <v>5</v>
      </c>
      <c r="F115" s="11">
        <v>2</v>
      </c>
      <c r="G115" s="11">
        <v>2</v>
      </c>
      <c r="H115" s="11">
        <v>2</v>
      </c>
      <c r="I115" s="11">
        <v>2</v>
      </c>
      <c r="J115" s="11">
        <v>10</v>
      </c>
      <c r="K115" s="11">
        <v>2</v>
      </c>
      <c r="L115" s="11">
        <v>2</v>
      </c>
      <c r="M115" s="11">
        <v>8</v>
      </c>
      <c r="N115" s="11">
        <v>8</v>
      </c>
      <c r="O115" s="13">
        <f t="shared" si="13"/>
        <v>4.3</v>
      </c>
    </row>
    <row r="116" spans="1:19" x14ac:dyDescent="0.25">
      <c r="A116" s="11">
        <v>23</v>
      </c>
      <c r="B116" s="11" t="s">
        <v>86</v>
      </c>
      <c r="C116" s="11">
        <v>18</v>
      </c>
      <c r="D116" s="11" t="s">
        <v>20</v>
      </c>
      <c r="E116" s="11">
        <v>1</v>
      </c>
      <c r="F116" s="11">
        <v>1</v>
      </c>
      <c r="G116" s="11">
        <v>1</v>
      </c>
      <c r="H116" s="11">
        <v>1</v>
      </c>
      <c r="I116" s="11">
        <v>1</v>
      </c>
      <c r="J116" s="11">
        <v>10</v>
      </c>
      <c r="K116" s="11">
        <v>2</v>
      </c>
      <c r="L116" s="11">
        <v>1</v>
      </c>
      <c r="M116" s="11">
        <v>3</v>
      </c>
      <c r="N116" s="11">
        <v>4</v>
      </c>
      <c r="O116" s="13">
        <f t="shared" si="13"/>
        <v>2.5</v>
      </c>
    </row>
    <row r="117" spans="1:19" x14ac:dyDescent="0.25">
      <c r="A117" s="11">
        <v>24</v>
      </c>
      <c r="B117" s="11" t="s">
        <v>89</v>
      </c>
      <c r="C117" s="11">
        <v>10</v>
      </c>
      <c r="D117" s="11" t="s">
        <v>30</v>
      </c>
      <c r="E117" s="11">
        <v>5</v>
      </c>
      <c r="F117" s="11">
        <v>6</v>
      </c>
      <c r="G117" s="11">
        <v>5</v>
      </c>
      <c r="H117" s="11">
        <v>5</v>
      </c>
      <c r="I117" s="11">
        <v>5</v>
      </c>
      <c r="J117" s="11">
        <v>15</v>
      </c>
      <c r="K117" s="11">
        <v>9</v>
      </c>
      <c r="L117" s="11">
        <v>7</v>
      </c>
      <c r="M117" s="11">
        <v>16</v>
      </c>
      <c r="N117" s="11">
        <v>90</v>
      </c>
      <c r="O117" s="13">
        <f t="shared" si="13"/>
        <v>16.3</v>
      </c>
    </row>
    <row r="118" spans="1:19" x14ac:dyDescent="0.25">
      <c r="A118" s="11">
        <v>25</v>
      </c>
      <c r="B118" s="11" t="s">
        <v>91</v>
      </c>
      <c r="C118" s="11">
        <v>20</v>
      </c>
      <c r="D118" s="11" t="s">
        <v>30</v>
      </c>
      <c r="E118" s="11">
        <v>3</v>
      </c>
      <c r="F118" s="11">
        <v>1</v>
      </c>
      <c r="G118" s="11">
        <v>1</v>
      </c>
      <c r="H118" s="11">
        <v>1</v>
      </c>
      <c r="I118" s="11">
        <v>1</v>
      </c>
      <c r="J118" s="11">
        <v>6</v>
      </c>
      <c r="K118" s="11">
        <v>2</v>
      </c>
      <c r="L118" s="11">
        <v>1</v>
      </c>
      <c r="M118" s="11">
        <v>6</v>
      </c>
      <c r="N118" s="11">
        <v>7</v>
      </c>
      <c r="O118" s="13">
        <f t="shared" si="13"/>
        <v>2.9</v>
      </c>
    </row>
    <row r="119" spans="1:19" x14ac:dyDescent="0.25">
      <c r="A119" s="11">
        <v>26</v>
      </c>
      <c r="B119" s="11" t="s">
        <v>94</v>
      </c>
      <c r="C119" s="11">
        <v>32</v>
      </c>
      <c r="D119" s="11" t="s">
        <v>30</v>
      </c>
      <c r="E119" s="11">
        <v>4</v>
      </c>
      <c r="F119" s="11">
        <v>3</v>
      </c>
      <c r="G119" s="11">
        <v>3</v>
      </c>
      <c r="H119" s="11">
        <v>3</v>
      </c>
      <c r="I119" s="11">
        <v>3</v>
      </c>
      <c r="J119" s="11">
        <v>13</v>
      </c>
      <c r="K119" s="11">
        <v>6</v>
      </c>
      <c r="L119" s="11">
        <v>5</v>
      </c>
      <c r="M119" s="11">
        <v>12</v>
      </c>
      <c r="N119" s="11">
        <v>18</v>
      </c>
      <c r="O119" s="13">
        <f t="shared" si="13"/>
        <v>7</v>
      </c>
    </row>
    <row r="120" spans="1:19" x14ac:dyDescent="0.25">
      <c r="A120" s="11">
        <v>27</v>
      </c>
      <c r="B120" s="11" t="s">
        <v>97</v>
      </c>
      <c r="C120" s="11">
        <v>20</v>
      </c>
      <c r="D120" s="11" t="s">
        <v>20</v>
      </c>
      <c r="E120" s="11">
        <v>1</v>
      </c>
      <c r="F120" s="11">
        <v>1</v>
      </c>
      <c r="G120" s="11">
        <v>1</v>
      </c>
      <c r="H120" s="11">
        <v>1</v>
      </c>
      <c r="I120" s="11">
        <v>1</v>
      </c>
      <c r="J120" s="11">
        <v>5</v>
      </c>
      <c r="K120" s="11">
        <v>1</v>
      </c>
      <c r="L120" s="11">
        <v>1</v>
      </c>
      <c r="M120" s="11">
        <v>5</v>
      </c>
      <c r="N120" s="11">
        <v>10</v>
      </c>
      <c r="O120" s="13">
        <f t="shared" si="13"/>
        <v>2.7</v>
      </c>
    </row>
    <row r="121" spans="1:19" x14ac:dyDescent="0.25">
      <c r="A121" s="11">
        <v>28</v>
      </c>
      <c r="B121" s="11" t="s">
        <v>100</v>
      </c>
      <c r="C121" s="11">
        <v>23</v>
      </c>
      <c r="D121" s="11" t="s">
        <v>20</v>
      </c>
      <c r="E121" s="11">
        <v>1</v>
      </c>
      <c r="F121" s="11">
        <v>1</v>
      </c>
      <c r="G121" s="11">
        <v>1</v>
      </c>
      <c r="H121" s="11">
        <v>1</v>
      </c>
      <c r="I121" s="11">
        <v>1</v>
      </c>
      <c r="J121" s="11">
        <v>11</v>
      </c>
      <c r="K121" s="11">
        <v>2</v>
      </c>
      <c r="L121" s="11">
        <v>1</v>
      </c>
      <c r="M121" s="11">
        <v>1</v>
      </c>
      <c r="N121" s="11">
        <v>6</v>
      </c>
      <c r="O121" s="13">
        <f t="shared" si="13"/>
        <v>2.6</v>
      </c>
    </row>
    <row r="122" spans="1:19" x14ac:dyDescent="0.25">
      <c r="A122" s="11">
        <v>29</v>
      </c>
      <c r="B122" s="11" t="s">
        <v>103</v>
      </c>
      <c r="C122" s="11">
        <v>20</v>
      </c>
      <c r="D122" s="11" t="s">
        <v>30</v>
      </c>
      <c r="E122" s="11">
        <v>2</v>
      </c>
      <c r="F122" s="11">
        <v>1</v>
      </c>
      <c r="G122" s="11">
        <v>1</v>
      </c>
      <c r="H122" s="11">
        <v>1</v>
      </c>
      <c r="I122" s="11">
        <v>1</v>
      </c>
      <c r="J122" s="11">
        <v>5</v>
      </c>
      <c r="K122" s="11">
        <v>1</v>
      </c>
      <c r="L122" s="11">
        <v>1</v>
      </c>
      <c r="M122" s="11">
        <v>4</v>
      </c>
      <c r="N122" s="11">
        <v>3</v>
      </c>
      <c r="O122" s="13">
        <f t="shared" si="13"/>
        <v>2</v>
      </c>
    </row>
    <row r="123" spans="1:19" x14ac:dyDescent="0.25">
      <c r="A123" s="11">
        <v>30</v>
      </c>
      <c r="B123" s="11" t="s">
        <v>106</v>
      </c>
      <c r="C123" s="11">
        <v>50</v>
      </c>
      <c r="D123" s="11" t="s">
        <v>30</v>
      </c>
      <c r="E123" s="11">
        <v>9</v>
      </c>
      <c r="F123" s="11">
        <v>7</v>
      </c>
      <c r="G123" s="11">
        <v>6</v>
      </c>
      <c r="H123" s="11">
        <v>8</v>
      </c>
      <c r="I123" s="11">
        <v>7</v>
      </c>
      <c r="J123" s="11">
        <v>45</v>
      </c>
      <c r="K123" s="11">
        <v>10</v>
      </c>
      <c r="L123" s="11">
        <v>3</v>
      </c>
      <c r="M123" s="11">
        <v>10</v>
      </c>
      <c r="N123" s="11">
        <v>48</v>
      </c>
      <c r="O123" s="13">
        <f t="shared" si="13"/>
        <v>15.3</v>
      </c>
    </row>
    <row r="124" spans="1:19" x14ac:dyDescent="0.25">
      <c r="A124" s="11">
        <v>31</v>
      </c>
      <c r="B124" s="11" t="s">
        <v>109</v>
      </c>
      <c r="C124" s="11">
        <v>18</v>
      </c>
      <c r="D124" s="11" t="s">
        <v>30</v>
      </c>
      <c r="E124" s="11">
        <v>4</v>
      </c>
      <c r="F124" s="11">
        <v>3</v>
      </c>
      <c r="G124" s="11">
        <v>3</v>
      </c>
      <c r="H124" s="11">
        <v>3</v>
      </c>
      <c r="I124" s="11">
        <v>3</v>
      </c>
      <c r="J124" s="11">
        <v>13</v>
      </c>
      <c r="K124" s="11">
        <v>6</v>
      </c>
      <c r="L124" s="11">
        <v>5</v>
      </c>
      <c r="M124" s="11">
        <v>12</v>
      </c>
      <c r="N124" s="11">
        <v>18</v>
      </c>
      <c r="O124" s="13">
        <f t="shared" si="13"/>
        <v>7</v>
      </c>
    </row>
    <row r="125" spans="1:19" x14ac:dyDescent="0.25">
      <c r="A125" s="11">
        <v>32</v>
      </c>
      <c r="B125" s="11" t="s">
        <v>112</v>
      </c>
      <c r="C125" s="11">
        <v>19</v>
      </c>
      <c r="D125" s="11" t="s">
        <v>30</v>
      </c>
      <c r="E125" s="11">
        <v>2</v>
      </c>
      <c r="F125" s="11">
        <v>1</v>
      </c>
      <c r="G125" s="11">
        <v>1</v>
      </c>
      <c r="H125" s="11">
        <v>1</v>
      </c>
      <c r="I125" s="11">
        <v>1</v>
      </c>
      <c r="J125" s="11">
        <v>8</v>
      </c>
      <c r="K125" s="11">
        <v>3</v>
      </c>
      <c r="L125" s="11">
        <v>2</v>
      </c>
      <c r="M125" s="11">
        <v>6</v>
      </c>
      <c r="N125" s="11">
        <v>28</v>
      </c>
      <c r="O125" s="13">
        <f t="shared" si="13"/>
        <v>5.3</v>
      </c>
    </row>
    <row r="126" spans="1:19" x14ac:dyDescent="0.25">
      <c r="A126" s="11">
        <v>33</v>
      </c>
      <c r="B126" s="11" t="s">
        <v>114</v>
      </c>
      <c r="C126" s="11">
        <v>20</v>
      </c>
      <c r="D126" s="11" t="s">
        <v>30</v>
      </c>
      <c r="E126" s="11">
        <v>1</v>
      </c>
      <c r="F126" s="11">
        <v>1</v>
      </c>
      <c r="G126" s="11">
        <v>1</v>
      </c>
      <c r="H126" s="11">
        <v>1</v>
      </c>
      <c r="I126" s="11">
        <v>1</v>
      </c>
      <c r="J126" s="11">
        <v>7</v>
      </c>
      <c r="K126" s="11">
        <v>2</v>
      </c>
      <c r="L126" s="11">
        <v>1</v>
      </c>
      <c r="M126" s="11">
        <v>3</v>
      </c>
      <c r="N126" s="11">
        <v>2</v>
      </c>
      <c r="O126" s="13">
        <f t="shared" si="13"/>
        <v>2</v>
      </c>
      <c r="R126" t="s">
        <v>146</v>
      </c>
      <c r="S126">
        <f>SUM(E134:O134)</f>
        <v>13313.339999999998</v>
      </c>
    </row>
    <row r="127" spans="1:19" x14ac:dyDescent="0.25">
      <c r="A127" s="11">
        <v>34</v>
      </c>
      <c r="B127" s="11" t="s">
        <v>116</v>
      </c>
      <c r="C127" s="11">
        <v>29</v>
      </c>
      <c r="D127" s="11" t="s">
        <v>30</v>
      </c>
      <c r="E127" s="11">
        <v>1</v>
      </c>
      <c r="F127" s="11">
        <v>1</v>
      </c>
      <c r="G127" s="11">
        <v>1</v>
      </c>
      <c r="H127" s="11">
        <v>1</v>
      </c>
      <c r="I127" s="11">
        <v>1</v>
      </c>
      <c r="J127" s="11">
        <v>10</v>
      </c>
      <c r="K127" s="11">
        <v>2</v>
      </c>
      <c r="L127" s="11">
        <v>1</v>
      </c>
      <c r="M127" s="11">
        <v>2</v>
      </c>
      <c r="N127" s="11">
        <v>4</v>
      </c>
      <c r="O127" s="13">
        <f t="shared" si="13"/>
        <v>2.4</v>
      </c>
      <c r="R127" t="s">
        <v>145</v>
      </c>
      <c r="S127">
        <f>DEVSQ(E94:N133)</f>
        <v>17554.000000000036</v>
      </c>
    </row>
    <row r="128" spans="1:19" x14ac:dyDescent="0.25">
      <c r="A128" s="11">
        <v>35</v>
      </c>
      <c r="B128" s="11" t="s">
        <v>119</v>
      </c>
      <c r="C128" s="11">
        <v>18</v>
      </c>
      <c r="D128" s="11" t="s">
        <v>20</v>
      </c>
      <c r="E128" s="11">
        <v>1</v>
      </c>
      <c r="F128" s="11">
        <v>1</v>
      </c>
      <c r="G128" s="11">
        <v>1</v>
      </c>
      <c r="H128" s="11">
        <v>1</v>
      </c>
      <c r="I128" s="11">
        <v>1</v>
      </c>
      <c r="J128" s="11">
        <v>8</v>
      </c>
      <c r="K128" s="11">
        <v>2</v>
      </c>
      <c r="L128" s="11">
        <v>1</v>
      </c>
      <c r="M128" s="11">
        <v>2</v>
      </c>
      <c r="N128" s="11">
        <v>6</v>
      </c>
      <c r="O128" s="13">
        <f t="shared" si="13"/>
        <v>2.4</v>
      </c>
      <c r="R128" t="s">
        <v>153</v>
      </c>
      <c r="S128">
        <f>S127-S126</f>
        <v>4240.6600000000381</v>
      </c>
    </row>
    <row r="129" spans="1:20" x14ac:dyDescent="0.25">
      <c r="A129" s="11">
        <v>36</v>
      </c>
      <c r="B129" s="11" t="s">
        <v>122</v>
      </c>
      <c r="C129" s="11">
        <v>19</v>
      </c>
      <c r="D129" s="11" t="s">
        <v>20</v>
      </c>
      <c r="E129" s="11">
        <v>1</v>
      </c>
      <c r="F129" s="11">
        <v>1</v>
      </c>
      <c r="G129" s="11">
        <v>1</v>
      </c>
      <c r="H129" s="11">
        <v>1</v>
      </c>
      <c r="I129" s="11">
        <v>1</v>
      </c>
      <c r="J129" s="11">
        <v>8</v>
      </c>
      <c r="K129" s="11">
        <v>4</v>
      </c>
      <c r="L129" s="11">
        <v>1</v>
      </c>
      <c r="M129" s="11">
        <v>2</v>
      </c>
      <c r="N129" s="11">
        <v>4</v>
      </c>
      <c r="O129" s="13">
        <f t="shared" si="13"/>
        <v>2.4</v>
      </c>
    </row>
    <row r="130" spans="1:20" x14ac:dyDescent="0.25">
      <c r="A130" s="11">
        <v>37</v>
      </c>
      <c r="B130" s="11" t="s">
        <v>124</v>
      </c>
      <c r="C130" s="11">
        <v>60</v>
      </c>
      <c r="D130" s="11" t="s">
        <v>30</v>
      </c>
      <c r="E130" s="11">
        <v>1</v>
      </c>
      <c r="F130" s="11">
        <v>1</v>
      </c>
      <c r="G130" s="11">
        <v>1</v>
      </c>
      <c r="H130" s="11">
        <v>1</v>
      </c>
      <c r="I130" s="11">
        <v>1</v>
      </c>
      <c r="J130" s="11">
        <v>16</v>
      </c>
      <c r="K130" s="11">
        <v>6</v>
      </c>
      <c r="L130" s="11">
        <v>1</v>
      </c>
      <c r="M130" s="11">
        <v>4</v>
      </c>
      <c r="N130" s="11">
        <v>7</v>
      </c>
      <c r="O130" s="13">
        <f t="shared" si="13"/>
        <v>3.9</v>
      </c>
      <c r="R130" t="s">
        <v>155</v>
      </c>
      <c r="S130">
        <v>9</v>
      </c>
      <c r="T130">
        <f>S128/S130</f>
        <v>471.18444444444867</v>
      </c>
    </row>
    <row r="131" spans="1:20" x14ac:dyDescent="0.25">
      <c r="A131" s="11">
        <v>38</v>
      </c>
      <c r="B131" s="11" t="s">
        <v>126</v>
      </c>
      <c r="C131" s="11">
        <v>19</v>
      </c>
      <c r="D131" s="11" t="s">
        <v>30</v>
      </c>
      <c r="E131" s="11">
        <v>2</v>
      </c>
      <c r="F131" s="11">
        <v>2</v>
      </c>
      <c r="G131" s="11">
        <v>2</v>
      </c>
      <c r="H131" s="11">
        <v>1</v>
      </c>
      <c r="I131" s="11">
        <v>1</v>
      </c>
      <c r="J131" s="11">
        <v>5</v>
      </c>
      <c r="K131" s="11">
        <v>4</v>
      </c>
      <c r="L131" s="11">
        <v>2</v>
      </c>
      <c r="M131" s="11">
        <v>4</v>
      </c>
      <c r="N131" s="11">
        <v>5</v>
      </c>
      <c r="O131" s="13">
        <f t="shared" si="13"/>
        <v>2.8</v>
      </c>
      <c r="R131" t="s">
        <v>156</v>
      </c>
      <c r="S131">
        <v>290</v>
      </c>
      <c r="T131">
        <f>S126/S131</f>
        <v>45.908068965517238</v>
      </c>
    </row>
    <row r="132" spans="1:20" x14ac:dyDescent="0.25">
      <c r="A132" s="11">
        <v>39</v>
      </c>
      <c r="B132" s="11" t="s">
        <v>129</v>
      </c>
      <c r="C132" s="11">
        <v>19</v>
      </c>
      <c r="D132" s="11" t="s">
        <v>30</v>
      </c>
      <c r="E132" s="11">
        <v>3</v>
      </c>
      <c r="F132" s="11">
        <v>2</v>
      </c>
      <c r="G132" s="11">
        <v>3</v>
      </c>
      <c r="H132" s="11">
        <v>2</v>
      </c>
      <c r="I132" s="11">
        <v>2</v>
      </c>
      <c r="J132" s="11">
        <v>5</v>
      </c>
      <c r="K132" s="11">
        <v>10</v>
      </c>
      <c r="L132" s="11">
        <v>2</v>
      </c>
      <c r="M132" s="11">
        <v>7</v>
      </c>
      <c r="N132" s="11">
        <v>15</v>
      </c>
      <c r="O132" s="13">
        <f t="shared" si="13"/>
        <v>5.0999999999999996</v>
      </c>
      <c r="R132" t="s">
        <v>154</v>
      </c>
      <c r="S132">
        <f>T130/T131</f>
        <v>10.263652012860042</v>
      </c>
    </row>
    <row r="133" spans="1:20" x14ac:dyDescent="0.25">
      <c r="A133" s="11">
        <v>40</v>
      </c>
      <c r="B133" s="11" t="s">
        <v>133</v>
      </c>
      <c r="C133" s="11">
        <v>30</v>
      </c>
      <c r="D133" s="11" t="s">
        <v>20</v>
      </c>
      <c r="E133" s="11">
        <v>1</v>
      </c>
      <c r="F133" s="11">
        <v>1</v>
      </c>
      <c r="G133" s="11">
        <v>1</v>
      </c>
      <c r="H133" s="11">
        <v>1</v>
      </c>
      <c r="I133" s="11">
        <v>1</v>
      </c>
      <c r="J133" s="11">
        <v>11</v>
      </c>
      <c r="K133" s="11">
        <v>2</v>
      </c>
      <c r="L133" s="11">
        <v>1</v>
      </c>
      <c r="M133" s="11">
        <v>2</v>
      </c>
      <c r="N133" s="11">
        <v>5</v>
      </c>
      <c r="O133" s="13">
        <f t="shared" si="13"/>
        <v>2.6</v>
      </c>
    </row>
    <row r="134" spans="1:20" x14ac:dyDescent="0.25">
      <c r="D134" s="18" t="s">
        <v>161</v>
      </c>
      <c r="E134" s="13">
        <f>DEVSQ(E94:E133)</f>
        <v>102.97500000000001</v>
      </c>
      <c r="F134" s="13">
        <f t="shared" ref="F134" si="14">DEVSQ(F94:F133)</f>
        <v>65.775000000000006</v>
      </c>
      <c r="G134" s="13">
        <f t="shared" ref="G134" si="15">DEVSQ(G94:G133)</f>
        <v>47.975000000000016</v>
      </c>
      <c r="H134" s="13">
        <f t="shared" ref="H134" si="16">DEVSQ(H94:H133)</f>
        <v>73.899999999999963</v>
      </c>
      <c r="I134" s="13">
        <f t="shared" ref="I134" si="17">DEVSQ(I94:I133)</f>
        <v>61.974999999999987</v>
      </c>
      <c r="J134" s="13">
        <f t="shared" ref="J134" si="18">DEVSQ(J94:J133)</f>
        <v>1950.375</v>
      </c>
      <c r="K134" s="13">
        <f t="shared" ref="K134" si="19">DEVSQ(K94:K133)</f>
        <v>236.97500000000008</v>
      </c>
      <c r="L134" s="13">
        <f t="shared" ref="L134" si="20">DEVSQ(L94:L133)</f>
        <v>69.375</v>
      </c>
      <c r="M134" s="13">
        <f t="shared" ref="M134" si="21">DEVSQ(M94:M133)</f>
        <v>489.59999999999997</v>
      </c>
      <c r="N134" s="13">
        <f t="shared" ref="N134" si="22">DEVSQ(N94:N133)</f>
        <v>9821.7749999999996</v>
      </c>
      <c r="O134" s="13">
        <f t="shared" ref="O134" si="23">DEVSQ(O94:O133)</f>
        <v>392.64000000000004</v>
      </c>
      <c r="R134" t="s">
        <v>163</v>
      </c>
      <c r="S134">
        <v>1.92</v>
      </c>
    </row>
    <row r="137" spans="1:20" x14ac:dyDescent="0.25">
      <c r="A137" s="10" t="s">
        <v>3</v>
      </c>
      <c r="B137" s="10" t="s">
        <v>0</v>
      </c>
      <c r="C137" s="10" t="s">
        <v>1</v>
      </c>
      <c r="D137" s="10" t="s">
        <v>2</v>
      </c>
      <c r="E137" s="12" t="s">
        <v>157</v>
      </c>
      <c r="F137" s="12"/>
      <c r="G137" s="12"/>
    </row>
    <row r="138" spans="1:20" x14ac:dyDescent="0.25">
      <c r="A138" s="10"/>
      <c r="B138" s="10"/>
      <c r="C138" s="10"/>
      <c r="D138" s="10"/>
      <c r="E138" s="12"/>
      <c r="F138" s="12"/>
      <c r="G138" s="12"/>
    </row>
    <row r="139" spans="1:20" x14ac:dyDescent="0.25">
      <c r="A139" s="10"/>
      <c r="B139" s="10"/>
      <c r="C139" s="10"/>
      <c r="D139" s="10"/>
      <c r="E139" s="13" t="s">
        <v>159</v>
      </c>
      <c r="F139" s="13" t="s">
        <v>158</v>
      </c>
      <c r="G139" s="13" t="s">
        <v>160</v>
      </c>
    </row>
    <row r="140" spans="1:20" x14ac:dyDescent="0.25">
      <c r="A140" s="11">
        <v>1</v>
      </c>
      <c r="B140" s="11" t="s">
        <v>19</v>
      </c>
      <c r="C140" s="11">
        <v>20</v>
      </c>
      <c r="D140" s="11" t="s">
        <v>20</v>
      </c>
      <c r="E140" s="13">
        <f>O4</f>
        <v>1.6</v>
      </c>
      <c r="F140" s="13">
        <f>O49</f>
        <v>1.3</v>
      </c>
      <c r="G140" s="13">
        <f>O94</f>
        <v>1.2</v>
      </c>
    </row>
    <row r="141" spans="1:20" x14ac:dyDescent="0.25">
      <c r="A141" s="11">
        <v>2</v>
      </c>
      <c r="B141" s="11" t="s">
        <v>26</v>
      </c>
      <c r="C141" s="11">
        <v>20</v>
      </c>
      <c r="D141" s="11" t="s">
        <v>20</v>
      </c>
      <c r="E141" s="13">
        <f>O5</f>
        <v>3.7</v>
      </c>
      <c r="F141" s="13">
        <f>O50</f>
        <v>3.2</v>
      </c>
      <c r="G141" s="13">
        <f>O95</f>
        <v>2.5</v>
      </c>
    </row>
    <row r="142" spans="1:20" x14ac:dyDescent="0.25">
      <c r="A142" s="11">
        <v>3</v>
      </c>
      <c r="B142" s="11" t="s">
        <v>29</v>
      </c>
      <c r="C142" s="11">
        <v>16</v>
      </c>
      <c r="D142" s="11" t="s">
        <v>30</v>
      </c>
      <c r="E142" s="13">
        <f>O6</f>
        <v>12.8</v>
      </c>
      <c r="F142" s="13">
        <f>O51</f>
        <v>5</v>
      </c>
      <c r="G142" s="13">
        <f>O96</f>
        <v>5</v>
      </c>
    </row>
    <row r="143" spans="1:20" x14ac:dyDescent="0.25">
      <c r="A143" s="11">
        <v>4</v>
      </c>
      <c r="B143" s="11" t="s">
        <v>33</v>
      </c>
      <c r="C143" s="11">
        <v>21</v>
      </c>
      <c r="D143" s="11" t="s">
        <v>20</v>
      </c>
      <c r="E143" s="13">
        <f>O7</f>
        <v>4.3</v>
      </c>
      <c r="F143" s="13">
        <f>O52</f>
        <v>2.2999999999999998</v>
      </c>
      <c r="G143" s="13">
        <f>O97</f>
        <v>2.2999999999999998</v>
      </c>
    </row>
    <row r="144" spans="1:20" x14ac:dyDescent="0.25">
      <c r="A144" s="11">
        <v>5</v>
      </c>
      <c r="B144" s="11" t="s">
        <v>36</v>
      </c>
      <c r="C144" s="11">
        <v>19</v>
      </c>
      <c r="D144" s="11" t="s">
        <v>30</v>
      </c>
      <c r="E144" s="13">
        <f>O8</f>
        <v>3.9</v>
      </c>
      <c r="F144" s="13">
        <f>O53</f>
        <v>3.2</v>
      </c>
      <c r="G144" s="13">
        <f>O98</f>
        <v>2.8</v>
      </c>
    </row>
    <row r="145" spans="1:7" x14ac:dyDescent="0.25">
      <c r="A145" s="11">
        <v>6</v>
      </c>
      <c r="B145" s="11" t="s">
        <v>39</v>
      </c>
      <c r="C145" s="11">
        <v>19</v>
      </c>
      <c r="D145" s="11" t="s">
        <v>30</v>
      </c>
      <c r="E145" s="13">
        <f>O9</f>
        <v>5.0999999999999996</v>
      </c>
      <c r="F145" s="13">
        <f>O54</f>
        <v>2.2000000000000002</v>
      </c>
      <c r="G145" s="13">
        <f>O99</f>
        <v>2.2000000000000002</v>
      </c>
    </row>
    <row r="146" spans="1:7" x14ac:dyDescent="0.25">
      <c r="A146" s="11">
        <v>7</v>
      </c>
      <c r="B146" s="11" t="s">
        <v>41</v>
      </c>
      <c r="C146" s="11">
        <v>20</v>
      </c>
      <c r="D146" s="11" t="s">
        <v>20</v>
      </c>
      <c r="E146" s="13">
        <f>O10</f>
        <v>1.9</v>
      </c>
      <c r="F146" s="13">
        <f>O55</f>
        <v>2</v>
      </c>
      <c r="G146" s="13">
        <f>O100</f>
        <v>1.6</v>
      </c>
    </row>
    <row r="147" spans="1:7" x14ac:dyDescent="0.25">
      <c r="A147" s="11">
        <v>8</v>
      </c>
      <c r="B147" s="11" t="s">
        <v>44</v>
      </c>
      <c r="C147" s="11">
        <v>20</v>
      </c>
      <c r="D147" s="11" t="s">
        <v>20</v>
      </c>
      <c r="E147" s="13">
        <f>O11</f>
        <v>3.3</v>
      </c>
      <c r="F147" s="13">
        <f>O56</f>
        <v>2.9</v>
      </c>
      <c r="G147" s="13">
        <f>O101</f>
        <v>2.5</v>
      </c>
    </row>
    <row r="148" spans="1:7" x14ac:dyDescent="0.25">
      <c r="A148" s="11">
        <v>9</v>
      </c>
      <c r="B148" s="11" t="s">
        <v>47</v>
      </c>
      <c r="C148" s="11">
        <v>19</v>
      </c>
      <c r="D148" s="11" t="s">
        <v>20</v>
      </c>
      <c r="E148" s="13">
        <f>O12</f>
        <v>3.3</v>
      </c>
      <c r="F148" s="13">
        <f>O57</f>
        <v>2.2000000000000002</v>
      </c>
      <c r="G148" s="13">
        <f>O102</f>
        <v>2.1</v>
      </c>
    </row>
    <row r="149" spans="1:7" x14ac:dyDescent="0.25">
      <c r="A149" s="11">
        <v>10</v>
      </c>
      <c r="B149" s="11" t="s">
        <v>50</v>
      </c>
      <c r="C149" s="11">
        <v>22</v>
      </c>
      <c r="D149" s="11" t="s">
        <v>20</v>
      </c>
      <c r="E149" s="13">
        <f>O13</f>
        <v>3.7</v>
      </c>
      <c r="F149" s="13">
        <f>O58</f>
        <v>2</v>
      </c>
      <c r="G149" s="13">
        <f>O103</f>
        <v>1.9</v>
      </c>
    </row>
    <row r="150" spans="1:7" x14ac:dyDescent="0.25">
      <c r="A150" s="11">
        <v>11</v>
      </c>
      <c r="B150" s="11" t="s">
        <v>53</v>
      </c>
      <c r="C150" s="11">
        <v>10</v>
      </c>
      <c r="D150" s="11" t="s">
        <v>30</v>
      </c>
      <c r="E150" s="13">
        <f>O14</f>
        <v>3.6</v>
      </c>
      <c r="F150" s="13">
        <f>O59</f>
        <v>2.5</v>
      </c>
      <c r="G150" s="13">
        <f>O104</f>
        <v>2.2000000000000002</v>
      </c>
    </row>
    <row r="151" spans="1:7" x14ac:dyDescent="0.25">
      <c r="A151" s="11">
        <v>12</v>
      </c>
      <c r="B151" s="11" t="s">
        <v>56</v>
      </c>
      <c r="C151" s="11">
        <v>23</v>
      </c>
      <c r="D151" s="11" t="s">
        <v>20</v>
      </c>
      <c r="E151" s="13">
        <f>O15</f>
        <v>4.2</v>
      </c>
      <c r="F151" s="13">
        <f>O60</f>
        <v>2.4</v>
      </c>
      <c r="G151" s="13">
        <f>O105</f>
        <v>2</v>
      </c>
    </row>
    <row r="152" spans="1:7" x14ac:dyDescent="0.25">
      <c r="A152" s="11">
        <v>13</v>
      </c>
      <c r="B152" s="11" t="s">
        <v>59</v>
      </c>
      <c r="C152" s="11">
        <v>21</v>
      </c>
      <c r="D152" s="11" t="s">
        <v>20</v>
      </c>
      <c r="E152" s="13">
        <f>O16</f>
        <v>4.3</v>
      </c>
      <c r="F152" s="13">
        <f>O61</f>
        <v>1.9</v>
      </c>
      <c r="G152" s="13">
        <f>O106</f>
        <v>1.8</v>
      </c>
    </row>
    <row r="153" spans="1:7" x14ac:dyDescent="0.25">
      <c r="A153" s="11">
        <v>14</v>
      </c>
      <c r="B153" s="11" t="s">
        <v>47</v>
      </c>
      <c r="C153" s="11">
        <v>22</v>
      </c>
      <c r="D153" s="11" t="s">
        <v>20</v>
      </c>
      <c r="E153" s="13">
        <f>O17</f>
        <v>3.6</v>
      </c>
      <c r="F153" s="13">
        <f>O62</f>
        <v>2.9</v>
      </c>
      <c r="G153" s="13">
        <f>O107</f>
        <v>2.9</v>
      </c>
    </row>
    <row r="154" spans="1:7" x14ac:dyDescent="0.25">
      <c r="A154" s="11">
        <v>15</v>
      </c>
      <c r="B154" s="11" t="s">
        <v>50</v>
      </c>
      <c r="C154" s="11">
        <v>15</v>
      </c>
      <c r="D154" s="11" t="s">
        <v>30</v>
      </c>
      <c r="E154" s="13">
        <f>O18</f>
        <v>11.1</v>
      </c>
      <c r="F154" s="13">
        <f>O63</f>
        <v>8.5</v>
      </c>
      <c r="G154" s="13">
        <f>O108</f>
        <v>7.3</v>
      </c>
    </row>
    <row r="155" spans="1:7" x14ac:dyDescent="0.25">
      <c r="A155" s="11">
        <v>16</v>
      </c>
      <c r="B155" s="11" t="s">
        <v>66</v>
      </c>
      <c r="C155" s="11">
        <v>20</v>
      </c>
      <c r="D155" s="11" t="s">
        <v>30</v>
      </c>
      <c r="E155" s="13">
        <f>O19</f>
        <v>10.199999999999999</v>
      </c>
      <c r="F155" s="13">
        <f>O64</f>
        <v>5.2</v>
      </c>
      <c r="G155" s="13">
        <f>O109</f>
        <v>3.9</v>
      </c>
    </row>
    <row r="156" spans="1:7" x14ac:dyDescent="0.25">
      <c r="A156" s="11">
        <v>17</v>
      </c>
      <c r="B156" s="11" t="s">
        <v>70</v>
      </c>
      <c r="C156" s="11">
        <v>21</v>
      </c>
      <c r="D156" s="11" t="s">
        <v>71</v>
      </c>
      <c r="E156" s="13">
        <f>O20</f>
        <v>11.7</v>
      </c>
      <c r="F156" s="13">
        <f>O65</f>
        <v>6.2</v>
      </c>
      <c r="G156" s="13">
        <f>O110</f>
        <v>5.2</v>
      </c>
    </row>
    <row r="157" spans="1:7" x14ac:dyDescent="0.25">
      <c r="A157" s="11">
        <v>18</v>
      </c>
      <c r="B157" s="11" t="s">
        <v>74</v>
      </c>
      <c r="C157" s="11">
        <v>25</v>
      </c>
      <c r="D157" s="11" t="s">
        <v>20</v>
      </c>
      <c r="E157" s="13">
        <f>O21</f>
        <v>3.3</v>
      </c>
      <c r="F157" s="13">
        <f>O66</f>
        <v>2.9</v>
      </c>
      <c r="G157" s="13">
        <f>O111</f>
        <v>2.5</v>
      </c>
    </row>
    <row r="158" spans="1:7" x14ac:dyDescent="0.25">
      <c r="A158" s="11">
        <v>19</v>
      </c>
      <c r="B158" s="11" t="s">
        <v>75</v>
      </c>
      <c r="C158" s="11">
        <v>30</v>
      </c>
      <c r="D158" s="11" t="s">
        <v>20</v>
      </c>
      <c r="E158" s="13">
        <f>O22</f>
        <v>2.8</v>
      </c>
      <c r="F158" s="13">
        <f>O67</f>
        <v>2.6</v>
      </c>
      <c r="G158" s="13">
        <f>O112</f>
        <v>2.5</v>
      </c>
    </row>
    <row r="159" spans="1:7" x14ac:dyDescent="0.25">
      <c r="A159" s="11">
        <v>20</v>
      </c>
      <c r="B159" s="11" t="s">
        <v>77</v>
      </c>
      <c r="C159" s="11">
        <v>19</v>
      </c>
      <c r="D159" s="11" t="s">
        <v>20</v>
      </c>
      <c r="E159" s="13">
        <f>O23</f>
        <v>2.9</v>
      </c>
      <c r="F159" s="13">
        <f>O68</f>
        <v>2.2000000000000002</v>
      </c>
      <c r="G159" s="13">
        <f>O113</f>
        <v>2.2000000000000002</v>
      </c>
    </row>
    <row r="160" spans="1:7" x14ac:dyDescent="0.25">
      <c r="A160" s="11">
        <v>21</v>
      </c>
      <c r="B160" s="11" t="s">
        <v>80</v>
      </c>
      <c r="C160" s="11">
        <v>19</v>
      </c>
      <c r="D160" s="11" t="s">
        <v>20</v>
      </c>
      <c r="E160" s="13">
        <f>O24</f>
        <v>2.4</v>
      </c>
      <c r="F160" s="13">
        <f>O69</f>
        <v>3.9</v>
      </c>
      <c r="G160" s="13">
        <f>O114</f>
        <v>3.9</v>
      </c>
    </row>
    <row r="161" spans="1:12" x14ac:dyDescent="0.25">
      <c r="A161" s="11">
        <v>22</v>
      </c>
      <c r="B161" s="11" t="s">
        <v>83</v>
      </c>
      <c r="C161" s="11">
        <v>25</v>
      </c>
      <c r="D161" s="11" t="s">
        <v>30</v>
      </c>
      <c r="E161" s="13">
        <f>O25</f>
        <v>5.7</v>
      </c>
      <c r="F161" s="13">
        <f>O70</f>
        <v>4.3</v>
      </c>
      <c r="G161" s="13">
        <f>O115</f>
        <v>4.3</v>
      </c>
    </row>
    <row r="162" spans="1:12" x14ac:dyDescent="0.25">
      <c r="A162" s="11">
        <v>23</v>
      </c>
      <c r="B162" s="11" t="s">
        <v>86</v>
      </c>
      <c r="C162" s="11">
        <v>18</v>
      </c>
      <c r="D162" s="11" t="s">
        <v>20</v>
      </c>
      <c r="E162" s="13">
        <f>O26</f>
        <v>4.4000000000000004</v>
      </c>
      <c r="F162" s="13">
        <f>O71</f>
        <v>2.5</v>
      </c>
      <c r="G162" s="13">
        <f>O116</f>
        <v>2.5</v>
      </c>
    </row>
    <row r="163" spans="1:12" x14ac:dyDescent="0.25">
      <c r="A163" s="11">
        <v>24</v>
      </c>
      <c r="B163" s="11" t="s">
        <v>89</v>
      </c>
      <c r="C163" s="11">
        <v>10</v>
      </c>
      <c r="D163" s="11" t="s">
        <v>30</v>
      </c>
      <c r="E163" s="13">
        <f>O27</f>
        <v>23.4</v>
      </c>
      <c r="F163" s="13">
        <f>O72</f>
        <v>17.399999999999999</v>
      </c>
      <c r="G163" s="13">
        <f>O117</f>
        <v>16.3</v>
      </c>
    </row>
    <row r="164" spans="1:12" x14ac:dyDescent="0.25">
      <c r="A164" s="11">
        <v>25</v>
      </c>
      <c r="B164" s="11" t="s">
        <v>91</v>
      </c>
      <c r="C164" s="11">
        <v>20</v>
      </c>
      <c r="D164" s="11" t="s">
        <v>30</v>
      </c>
      <c r="E164" s="13">
        <f>O28</f>
        <v>8.6</v>
      </c>
      <c r="F164" s="13">
        <f>O73</f>
        <v>3.3</v>
      </c>
      <c r="G164" s="13">
        <f>O118</f>
        <v>2.9</v>
      </c>
    </row>
    <row r="165" spans="1:12" x14ac:dyDescent="0.25">
      <c r="A165" s="11">
        <v>26</v>
      </c>
      <c r="B165" s="11" t="s">
        <v>94</v>
      </c>
      <c r="C165" s="11">
        <v>32</v>
      </c>
      <c r="D165" s="11" t="s">
        <v>30</v>
      </c>
      <c r="E165" s="13">
        <f>O29</f>
        <v>11.1</v>
      </c>
      <c r="F165" s="13">
        <f>O74</f>
        <v>7.9</v>
      </c>
      <c r="G165" s="13">
        <f>O119</f>
        <v>7</v>
      </c>
    </row>
    <row r="166" spans="1:12" x14ac:dyDescent="0.25">
      <c r="A166" s="11">
        <v>27</v>
      </c>
      <c r="B166" s="11" t="s">
        <v>97</v>
      </c>
      <c r="C166" s="11">
        <v>20</v>
      </c>
      <c r="D166" s="11" t="s">
        <v>20</v>
      </c>
      <c r="E166" s="13">
        <f>O30</f>
        <v>5.7</v>
      </c>
      <c r="F166" s="13">
        <f>O75</f>
        <v>2.7</v>
      </c>
      <c r="G166" s="13">
        <f>O120</f>
        <v>2.7</v>
      </c>
    </row>
    <row r="167" spans="1:12" x14ac:dyDescent="0.25">
      <c r="A167" s="11">
        <v>28</v>
      </c>
      <c r="B167" s="11" t="s">
        <v>100</v>
      </c>
      <c r="C167" s="11">
        <v>23</v>
      </c>
      <c r="D167" s="11" t="s">
        <v>20</v>
      </c>
      <c r="E167" s="13">
        <f>O31</f>
        <v>3.4</v>
      </c>
      <c r="F167" s="13">
        <f>O76</f>
        <v>2.6</v>
      </c>
      <c r="G167" s="13">
        <f>O121</f>
        <v>2.6</v>
      </c>
    </row>
    <row r="168" spans="1:12" x14ac:dyDescent="0.25">
      <c r="A168" s="11">
        <v>29</v>
      </c>
      <c r="B168" s="11" t="s">
        <v>103</v>
      </c>
      <c r="C168" s="11">
        <v>20</v>
      </c>
      <c r="D168" s="11" t="s">
        <v>30</v>
      </c>
      <c r="E168" s="13">
        <f>O32</f>
        <v>3</v>
      </c>
      <c r="F168" s="13">
        <f>O77</f>
        <v>2</v>
      </c>
      <c r="G168" s="13">
        <f>O122</f>
        <v>2</v>
      </c>
    </row>
    <row r="169" spans="1:12" x14ac:dyDescent="0.25">
      <c r="A169" s="11">
        <v>30</v>
      </c>
      <c r="B169" s="11" t="s">
        <v>106</v>
      </c>
      <c r="C169" s="11">
        <v>50</v>
      </c>
      <c r="D169" s="11" t="s">
        <v>30</v>
      </c>
      <c r="E169" s="13">
        <f>O33</f>
        <v>31.2</v>
      </c>
      <c r="F169" s="13">
        <f>O78</f>
        <v>17.600000000000001</v>
      </c>
      <c r="G169" s="13">
        <f>O123</f>
        <v>15.3</v>
      </c>
    </row>
    <row r="170" spans="1:12" x14ac:dyDescent="0.25">
      <c r="A170" s="11">
        <v>31</v>
      </c>
      <c r="B170" s="11" t="s">
        <v>109</v>
      </c>
      <c r="C170" s="11">
        <v>18</v>
      </c>
      <c r="D170" s="11" t="s">
        <v>30</v>
      </c>
      <c r="E170" s="13">
        <f>O34</f>
        <v>11.1</v>
      </c>
      <c r="F170" s="13">
        <f>O79</f>
        <v>7.9</v>
      </c>
      <c r="G170" s="13">
        <f>O124</f>
        <v>7</v>
      </c>
    </row>
    <row r="171" spans="1:12" x14ac:dyDescent="0.25">
      <c r="A171" s="11">
        <v>32</v>
      </c>
      <c r="B171" s="11" t="s">
        <v>112</v>
      </c>
      <c r="C171" s="11">
        <v>19</v>
      </c>
      <c r="D171" s="11" t="s">
        <v>30</v>
      </c>
      <c r="E171" s="13">
        <f>O35</f>
        <v>13.4</v>
      </c>
      <c r="F171" s="13">
        <f>O80</f>
        <v>6.3</v>
      </c>
      <c r="G171" s="13">
        <f>O125</f>
        <v>5.3</v>
      </c>
    </row>
    <row r="172" spans="1:12" x14ac:dyDescent="0.25">
      <c r="A172" s="11">
        <v>33</v>
      </c>
      <c r="B172" s="11" t="s">
        <v>114</v>
      </c>
      <c r="C172" s="11">
        <v>20</v>
      </c>
      <c r="D172" s="11" t="s">
        <v>30</v>
      </c>
      <c r="E172" s="13">
        <f>O36</f>
        <v>3.8</v>
      </c>
      <c r="F172" s="13">
        <f>O81</f>
        <v>2</v>
      </c>
      <c r="G172" s="13">
        <f>O126</f>
        <v>2</v>
      </c>
      <c r="J172" s="16" t="s">
        <v>146</v>
      </c>
      <c r="K172" s="17">
        <f>SUM(E180:G180)</f>
        <v>2238.1547499999992</v>
      </c>
    </row>
    <row r="173" spans="1:12" x14ac:dyDescent="0.25">
      <c r="A173" s="11">
        <v>34</v>
      </c>
      <c r="B173" s="11" t="s">
        <v>116</v>
      </c>
      <c r="C173" s="11">
        <v>29</v>
      </c>
      <c r="D173" s="11" t="s">
        <v>30</v>
      </c>
      <c r="E173" s="13">
        <f>O37</f>
        <v>3.6</v>
      </c>
      <c r="F173" s="13">
        <f>O82</f>
        <v>2.4</v>
      </c>
      <c r="G173" s="13">
        <f>O127</f>
        <v>2.4</v>
      </c>
      <c r="J173" s="16" t="s">
        <v>145</v>
      </c>
      <c r="K173">
        <f>DEVSQ(E140:G179)</f>
        <v>2413.8699166666656</v>
      </c>
    </row>
    <row r="174" spans="1:12" x14ac:dyDescent="0.25">
      <c r="A174" s="11">
        <v>35</v>
      </c>
      <c r="B174" s="11" t="s">
        <v>119</v>
      </c>
      <c r="C174" s="11">
        <v>18</v>
      </c>
      <c r="D174" s="11" t="s">
        <v>20</v>
      </c>
      <c r="E174" s="13">
        <f>O38</f>
        <v>3.5</v>
      </c>
      <c r="F174" s="13">
        <f>O83</f>
        <v>2.5</v>
      </c>
      <c r="G174" s="13">
        <f>O128</f>
        <v>2.4</v>
      </c>
      <c r="J174" s="16" t="s">
        <v>153</v>
      </c>
      <c r="K174">
        <f>K173-K172</f>
        <v>175.71516666666639</v>
      </c>
    </row>
    <row r="175" spans="1:12" x14ac:dyDescent="0.25">
      <c r="A175" s="11">
        <v>36</v>
      </c>
      <c r="B175" s="11" t="s">
        <v>122</v>
      </c>
      <c r="C175" s="11">
        <v>19</v>
      </c>
      <c r="D175" s="11" t="s">
        <v>20</v>
      </c>
      <c r="E175" s="13">
        <f>O39</f>
        <v>3.7</v>
      </c>
      <c r="F175" s="13">
        <f>O84</f>
        <v>2.4</v>
      </c>
      <c r="G175" s="13">
        <f>O129</f>
        <v>2.4</v>
      </c>
    </row>
    <row r="176" spans="1:12" x14ac:dyDescent="0.25">
      <c r="A176" s="11">
        <v>37</v>
      </c>
      <c r="B176" s="11" t="s">
        <v>124</v>
      </c>
      <c r="C176" s="11">
        <v>60</v>
      </c>
      <c r="D176" s="11" t="s">
        <v>30</v>
      </c>
      <c r="E176" s="13">
        <f>O40</f>
        <v>6.8</v>
      </c>
      <c r="F176" s="13">
        <f>O85</f>
        <v>3.9</v>
      </c>
      <c r="G176" s="13">
        <f>O130</f>
        <v>3.9</v>
      </c>
      <c r="J176" s="16" t="s">
        <v>155</v>
      </c>
      <c r="K176">
        <v>2</v>
      </c>
      <c r="L176">
        <f>K174/K176</f>
        <v>87.857583333333196</v>
      </c>
    </row>
    <row r="177" spans="1:12" x14ac:dyDescent="0.25">
      <c r="A177" s="11">
        <v>38</v>
      </c>
      <c r="B177" s="11" t="s">
        <v>126</v>
      </c>
      <c r="C177" s="11">
        <v>19</v>
      </c>
      <c r="D177" s="11" t="s">
        <v>30</v>
      </c>
      <c r="E177" s="13">
        <f>O41</f>
        <v>4.0999999999999996</v>
      </c>
      <c r="F177" s="13">
        <f>O86</f>
        <v>3.2</v>
      </c>
      <c r="G177" s="13">
        <f>O131</f>
        <v>2.8</v>
      </c>
      <c r="J177" s="16" t="s">
        <v>156</v>
      </c>
      <c r="K177">
        <v>117</v>
      </c>
      <c r="L177">
        <f>K172/K177</f>
        <v>19.129527777777771</v>
      </c>
    </row>
    <row r="178" spans="1:12" x14ac:dyDescent="0.25">
      <c r="A178" s="11">
        <v>39</v>
      </c>
      <c r="B178" s="11" t="s">
        <v>129</v>
      </c>
      <c r="C178" s="11">
        <v>19</v>
      </c>
      <c r="D178" s="11" t="s">
        <v>30</v>
      </c>
      <c r="E178" s="13">
        <f>O42</f>
        <v>8</v>
      </c>
      <c r="F178" s="13">
        <f>O87</f>
        <v>5.0999999999999996</v>
      </c>
      <c r="G178" s="13">
        <f>O132</f>
        <v>5.0999999999999996</v>
      </c>
      <c r="J178" s="16" t="s">
        <v>154</v>
      </c>
      <c r="K178">
        <f>L176/L177</f>
        <v>4.5927732432263619</v>
      </c>
    </row>
    <row r="179" spans="1:12" x14ac:dyDescent="0.25">
      <c r="A179" s="11">
        <v>40</v>
      </c>
      <c r="B179" s="11" t="s">
        <v>133</v>
      </c>
      <c r="C179" s="11">
        <v>30</v>
      </c>
      <c r="D179" s="14" t="s">
        <v>20</v>
      </c>
      <c r="E179" s="15">
        <f>O43</f>
        <v>2.8</v>
      </c>
      <c r="F179" s="15">
        <f>O88</f>
        <v>2.6</v>
      </c>
      <c r="G179" s="15">
        <f>O133</f>
        <v>2.6</v>
      </c>
    </row>
    <row r="180" spans="1:12" x14ac:dyDescent="0.25">
      <c r="D180" s="18" t="s">
        <v>161</v>
      </c>
      <c r="E180" s="19">
        <f>DEVSQ(E140:E179)</f>
        <v>1349.0149999999994</v>
      </c>
      <c r="F180" s="19">
        <f t="shared" ref="F180:G180" si="24">DEVSQ(F140:F179)</f>
        <v>496.49974999999984</v>
      </c>
      <c r="G180" s="19">
        <f t="shared" si="24"/>
        <v>392.64000000000004</v>
      </c>
      <c r="J180" s="16" t="s">
        <v>162</v>
      </c>
      <c r="K180">
        <v>3.05</v>
      </c>
    </row>
  </sheetData>
  <mergeCells count="23">
    <mergeCell ref="A137:A139"/>
    <mergeCell ref="B137:B139"/>
    <mergeCell ref="C137:C139"/>
    <mergeCell ref="D137:D139"/>
    <mergeCell ref="E137:G138"/>
    <mergeCell ref="A91:A93"/>
    <mergeCell ref="B91:B93"/>
    <mergeCell ref="C91:C93"/>
    <mergeCell ref="D91:D93"/>
    <mergeCell ref="E91:N91"/>
    <mergeCell ref="O91:O93"/>
    <mergeCell ref="E46:N46"/>
    <mergeCell ref="A46:A48"/>
    <mergeCell ref="B46:B48"/>
    <mergeCell ref="C46:C48"/>
    <mergeCell ref="D46:D48"/>
    <mergeCell ref="O46:O48"/>
    <mergeCell ref="A1:A3"/>
    <mergeCell ref="B1:B3"/>
    <mergeCell ref="C1:C3"/>
    <mergeCell ref="D1:D3"/>
    <mergeCell ref="E1:N1"/>
    <mergeCell ref="O1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7"/>
  <sheetViews>
    <sheetView workbookViewId="0">
      <selection activeCell="H22" sqref="H22"/>
    </sheetView>
  </sheetViews>
  <sheetFormatPr defaultRowHeight="15" x14ac:dyDescent="0.25"/>
  <sheetData>
    <row r="2" spans="1:20" x14ac:dyDescent="0.25">
      <c r="A2" s="3" t="s">
        <v>136</v>
      </c>
      <c r="B2" s="3" t="s">
        <v>137</v>
      </c>
      <c r="C2" s="4"/>
      <c r="D2" s="4"/>
      <c r="E2" s="3" t="s">
        <v>138</v>
      </c>
      <c r="F2" s="4"/>
      <c r="G2" s="4"/>
      <c r="H2" s="3" t="s">
        <v>139</v>
      </c>
      <c r="I2" s="4"/>
      <c r="J2" s="4"/>
      <c r="K2" s="3" t="s">
        <v>140</v>
      </c>
      <c r="L2" s="4"/>
      <c r="M2" s="4"/>
      <c r="P2" s="3" t="s">
        <v>136</v>
      </c>
      <c r="Q2" s="3" t="s">
        <v>141</v>
      </c>
    </row>
    <row r="3" spans="1:20" x14ac:dyDescent="0.25">
      <c r="A3" s="4">
        <v>6</v>
      </c>
      <c r="B3" s="4">
        <v>58.75</v>
      </c>
      <c r="C3" s="4">
        <f>B3-$B$9</f>
        <v>1.2566666666666677</v>
      </c>
      <c r="D3" s="4">
        <f>C3^2</f>
        <v>1.5792111111111138</v>
      </c>
      <c r="E3" s="4">
        <v>58.87</v>
      </c>
      <c r="F3" s="4">
        <f>E3-$E$9</f>
        <v>0.91833333333332234</v>
      </c>
      <c r="G3" s="4">
        <f>F3^2</f>
        <v>0.84333611111109097</v>
      </c>
      <c r="H3" s="4">
        <v>59.13</v>
      </c>
      <c r="I3" s="4">
        <f>H3-$H$9</f>
        <v>-0.42333333333333911</v>
      </c>
      <c r="J3" s="4">
        <f>I3^2</f>
        <v>0.17921111111111601</v>
      </c>
      <c r="K3" s="4">
        <v>62.32</v>
      </c>
      <c r="L3" s="4">
        <f>K3-$K$9</f>
        <v>1.981666666666662</v>
      </c>
      <c r="M3" s="4">
        <f>L3^2</f>
        <v>3.9270027777777594</v>
      </c>
      <c r="P3" s="4">
        <v>24</v>
      </c>
      <c r="Q3" s="4">
        <v>58.75</v>
      </c>
      <c r="R3">
        <f>Q3-$Q$27</f>
        <v>-8.4166666666654066E-2</v>
      </c>
      <c r="T3">
        <f>R3^2</f>
        <v>7.0840277777756569E-3</v>
      </c>
    </row>
    <row r="4" spans="1:20" x14ac:dyDescent="0.25">
      <c r="A4" s="4"/>
      <c r="B4" s="4">
        <v>57.94</v>
      </c>
      <c r="C4" s="4">
        <f t="shared" ref="C4:C8" si="0">B4-$B$9</f>
        <v>0.44666666666666544</v>
      </c>
      <c r="D4" s="4">
        <f t="shared" ref="D4:D8" si="1">C4^2</f>
        <v>0.19951111111111</v>
      </c>
      <c r="E4" s="4">
        <v>56.43</v>
      </c>
      <c r="F4" s="4">
        <f t="shared" ref="F4:F8" si="2">E4-$E$9</f>
        <v>-1.5216666666666754</v>
      </c>
      <c r="G4" s="4">
        <f t="shared" ref="G4:G8" si="3">F4^2</f>
        <v>2.3154694444444708</v>
      </c>
      <c r="H4" s="4">
        <v>60.38</v>
      </c>
      <c r="I4" s="4">
        <f t="shared" ref="I4:I8" si="4">H4-$H$9</f>
        <v>0.82666666666666089</v>
      </c>
      <c r="J4" s="4">
        <f t="shared" ref="J4:J8" si="5">I4^2</f>
        <v>0.6833777777777682</v>
      </c>
      <c r="K4" s="4">
        <v>58.76</v>
      </c>
      <c r="L4" s="4">
        <f t="shared" ref="L4:L8" si="6">K4-$K$9</f>
        <v>-1.5783333333333402</v>
      </c>
      <c r="M4" s="4">
        <f t="shared" ref="M4:M8" si="7">L4^2</f>
        <v>2.4911361111111328</v>
      </c>
      <c r="Q4" s="4">
        <v>57.94</v>
      </c>
      <c r="R4">
        <f t="shared" ref="R4:R26" si="8">Q4-$Q$27</f>
        <v>-0.89416666666665634</v>
      </c>
      <c r="T4">
        <f t="shared" ref="T4:T26" si="9">R4^2</f>
        <v>0.79953402777775928</v>
      </c>
    </row>
    <row r="5" spans="1:20" x14ac:dyDescent="0.25">
      <c r="A5" s="4"/>
      <c r="B5" s="4">
        <v>58.91</v>
      </c>
      <c r="C5" s="4">
        <f t="shared" si="0"/>
        <v>1.4166666666666643</v>
      </c>
      <c r="D5" s="4">
        <f t="shared" si="1"/>
        <v>2.0069444444444375</v>
      </c>
      <c r="E5" s="4">
        <v>56.51</v>
      </c>
      <c r="F5" s="4">
        <f t="shared" si="2"/>
        <v>-1.4416666666666771</v>
      </c>
      <c r="G5" s="4">
        <f t="shared" si="3"/>
        <v>2.078402777777808</v>
      </c>
      <c r="H5" s="4">
        <v>58.01</v>
      </c>
      <c r="I5" s="4">
        <f t="shared" si="4"/>
        <v>-1.5433333333333437</v>
      </c>
      <c r="J5" s="4">
        <f t="shared" si="5"/>
        <v>2.3818777777778095</v>
      </c>
      <c r="K5" s="4">
        <v>60.03</v>
      </c>
      <c r="L5" s="4">
        <f t="shared" si="6"/>
        <v>-0.30833333333333712</v>
      </c>
      <c r="M5" s="4">
        <f t="shared" si="7"/>
        <v>9.5069444444446788E-2</v>
      </c>
      <c r="Q5" s="4">
        <v>58.91</v>
      </c>
      <c r="R5">
        <f t="shared" si="8"/>
        <v>7.5833333333342523E-2</v>
      </c>
      <c r="T5">
        <f t="shared" si="9"/>
        <v>5.7506944444458384E-3</v>
      </c>
    </row>
    <row r="6" spans="1:20" x14ac:dyDescent="0.25">
      <c r="A6" s="4"/>
      <c r="B6" s="4">
        <v>56.85</v>
      </c>
      <c r="C6" s="4">
        <f t="shared" si="0"/>
        <v>-0.64333333333333087</v>
      </c>
      <c r="D6" s="4">
        <f t="shared" si="1"/>
        <v>0.41387777777777462</v>
      </c>
      <c r="E6" s="4">
        <v>57.67</v>
      </c>
      <c r="F6" s="4">
        <f t="shared" si="2"/>
        <v>-0.28166666666667339</v>
      </c>
      <c r="G6" s="4">
        <f t="shared" si="3"/>
        <v>7.9336111111114896E-2</v>
      </c>
      <c r="H6" s="4">
        <v>59.95</v>
      </c>
      <c r="I6" s="4">
        <f t="shared" si="4"/>
        <v>0.39666666666666117</v>
      </c>
      <c r="J6" s="4">
        <f t="shared" si="5"/>
        <v>0.1573444444444401</v>
      </c>
      <c r="K6" s="4">
        <v>59.36</v>
      </c>
      <c r="L6" s="4">
        <f t="shared" si="6"/>
        <v>-0.97833333333333883</v>
      </c>
      <c r="M6" s="4">
        <f t="shared" si="7"/>
        <v>0.95713611111112185</v>
      </c>
      <c r="Q6" s="4">
        <v>56.85</v>
      </c>
      <c r="R6">
        <f t="shared" si="8"/>
        <v>-1.9841666666666526</v>
      </c>
      <c r="T6">
        <f t="shared" si="9"/>
        <v>3.9369173611110555</v>
      </c>
    </row>
    <row r="7" spans="1:20" x14ac:dyDescent="0.25">
      <c r="A7" s="4"/>
      <c r="B7" s="4">
        <v>55.21</v>
      </c>
      <c r="C7" s="4">
        <f t="shared" si="0"/>
        <v>-2.2833333333333314</v>
      </c>
      <c r="D7" s="4">
        <f t="shared" si="1"/>
        <v>5.2136111111111028</v>
      </c>
      <c r="E7" s="4">
        <v>59.75</v>
      </c>
      <c r="F7" s="4">
        <f t="shared" si="2"/>
        <v>1.7983333333333249</v>
      </c>
      <c r="G7" s="4">
        <f t="shared" si="3"/>
        <v>3.2340027777777474</v>
      </c>
      <c r="H7" s="4">
        <v>59.51</v>
      </c>
      <c r="I7" s="4">
        <f t="shared" si="4"/>
        <v>-4.333333333334366E-2</v>
      </c>
      <c r="J7" s="4">
        <f t="shared" si="5"/>
        <v>1.8777777777786728E-3</v>
      </c>
      <c r="K7" s="4">
        <v>59.61</v>
      </c>
      <c r="L7" s="4">
        <f t="shared" si="6"/>
        <v>-0.72833333333333883</v>
      </c>
      <c r="M7" s="4">
        <f t="shared" si="7"/>
        <v>0.53046944444445243</v>
      </c>
      <c r="Q7" s="4">
        <v>55.21</v>
      </c>
      <c r="R7">
        <f t="shared" si="8"/>
        <v>-3.6241666666666532</v>
      </c>
      <c r="T7">
        <f t="shared" si="9"/>
        <v>13.134584027777681</v>
      </c>
    </row>
    <row r="8" spans="1:20" x14ac:dyDescent="0.25">
      <c r="A8" s="4"/>
      <c r="B8" s="5">
        <v>57.3</v>
      </c>
      <c r="C8" s="4">
        <f t="shared" si="0"/>
        <v>-0.19333333333333513</v>
      </c>
      <c r="D8" s="4">
        <f t="shared" si="1"/>
        <v>3.7377777777778474E-2</v>
      </c>
      <c r="E8" s="4">
        <v>58.48</v>
      </c>
      <c r="F8" s="4">
        <f t="shared" si="2"/>
        <v>0.52833333333332178</v>
      </c>
      <c r="G8" s="4">
        <f t="shared" si="3"/>
        <v>0.27913611111109887</v>
      </c>
      <c r="H8" s="4">
        <v>60.34</v>
      </c>
      <c r="I8" s="4">
        <f t="shared" si="4"/>
        <v>0.78666666666666174</v>
      </c>
      <c r="J8" s="4">
        <f t="shared" si="5"/>
        <v>0.61884444444443665</v>
      </c>
      <c r="K8" s="4">
        <v>61.95</v>
      </c>
      <c r="L8" s="4">
        <f t="shared" si="6"/>
        <v>1.6116666666666646</v>
      </c>
      <c r="M8" s="4">
        <f t="shared" si="7"/>
        <v>2.5974694444444379</v>
      </c>
      <c r="Q8" s="5">
        <v>57.3</v>
      </c>
      <c r="R8">
        <f t="shared" si="8"/>
        <v>-1.5341666666666569</v>
      </c>
      <c r="T8">
        <f t="shared" si="9"/>
        <v>2.3536673611110812</v>
      </c>
    </row>
    <row r="9" spans="1:20" x14ac:dyDescent="0.25">
      <c r="A9" s="3" t="s">
        <v>142</v>
      </c>
      <c r="B9" s="6">
        <f>SUM(B3:B8)/A3</f>
        <v>57.493333333333332</v>
      </c>
      <c r="C9" s="4"/>
      <c r="D9" s="7">
        <f>SUM(D3:D8)</f>
        <v>9.4505333333333184</v>
      </c>
      <c r="E9" s="6">
        <f>SUM(E3:E8)/A3</f>
        <v>57.951666666666675</v>
      </c>
      <c r="F9" s="4"/>
      <c r="G9" s="7">
        <f>SUM(G3:G8)</f>
        <v>8.82968333333333</v>
      </c>
      <c r="H9" s="6">
        <f>SUM(H3:H8)/A3</f>
        <v>59.553333333333342</v>
      </c>
      <c r="I9" s="4"/>
      <c r="J9" s="7">
        <f>SUM(J3:J8)</f>
        <v>4.0225333333333486</v>
      </c>
      <c r="K9" s="6">
        <f>SUM(K3:K8)/A3</f>
        <v>60.338333333333338</v>
      </c>
      <c r="L9" s="4"/>
      <c r="M9" s="7">
        <f>SUM(M3:M8)</f>
        <v>10.598283333333352</v>
      </c>
      <c r="Q9" s="4">
        <v>58.87</v>
      </c>
      <c r="R9">
        <f t="shared" si="8"/>
        <v>3.5833333333343376E-2</v>
      </c>
      <c r="T9">
        <f t="shared" si="9"/>
        <v>1.2840277777784975E-3</v>
      </c>
    </row>
    <row r="10" spans="1:20" x14ac:dyDescent="0.25">
      <c r="Q10" s="4">
        <v>56.43</v>
      </c>
      <c r="R10">
        <f t="shared" si="8"/>
        <v>-2.4041666666666544</v>
      </c>
      <c r="T10">
        <f t="shared" si="9"/>
        <v>5.7800173611110521</v>
      </c>
    </row>
    <row r="11" spans="1:20" x14ac:dyDescent="0.25">
      <c r="Q11" s="4">
        <v>56.51</v>
      </c>
      <c r="R11">
        <f t="shared" si="8"/>
        <v>-2.3241666666666561</v>
      </c>
      <c r="T11">
        <f t="shared" si="9"/>
        <v>5.4017506944443952</v>
      </c>
    </row>
    <row r="12" spans="1:20" x14ac:dyDescent="0.25">
      <c r="Q12" s="4">
        <v>57.67</v>
      </c>
      <c r="R12">
        <f t="shared" si="8"/>
        <v>-1.1641666666666524</v>
      </c>
      <c r="T12">
        <f t="shared" si="9"/>
        <v>1.3552840277777445</v>
      </c>
    </row>
    <row r="13" spans="1:20" x14ac:dyDescent="0.25">
      <c r="A13" s="3" t="s">
        <v>143</v>
      </c>
      <c r="B13" s="7">
        <f>D9+G9+J9+M9</f>
        <v>32.901033333333345</v>
      </c>
      <c r="C13" s="4"/>
      <c r="Q13" s="4">
        <v>59.75</v>
      </c>
      <c r="R13">
        <f t="shared" si="8"/>
        <v>0.91583333333334593</v>
      </c>
      <c r="T13">
        <f t="shared" si="9"/>
        <v>0.83875069444446748</v>
      </c>
    </row>
    <row r="14" spans="1:20" x14ac:dyDescent="0.25">
      <c r="A14" s="3" t="s">
        <v>144</v>
      </c>
      <c r="B14" s="3" t="s">
        <v>145</v>
      </c>
      <c r="C14" s="3" t="s">
        <v>146</v>
      </c>
      <c r="Q14" s="4">
        <v>58.48</v>
      </c>
      <c r="R14">
        <f t="shared" si="8"/>
        <v>-0.35416666666665719</v>
      </c>
      <c r="T14">
        <f t="shared" si="9"/>
        <v>0.12543402777777107</v>
      </c>
    </row>
    <row r="15" spans="1:20" x14ac:dyDescent="0.25">
      <c r="A15" s="4"/>
      <c r="B15" s="4">
        <f>T27</f>
        <v>65.039183333333384</v>
      </c>
      <c r="C15" s="4">
        <f>B13</f>
        <v>32.901033333333345</v>
      </c>
      <c r="Q15" s="4">
        <v>59.13</v>
      </c>
      <c r="R15">
        <f t="shared" si="8"/>
        <v>0.29583333333334849</v>
      </c>
      <c r="T15">
        <f t="shared" si="9"/>
        <v>8.7517361111120073E-2</v>
      </c>
    </row>
    <row r="16" spans="1:20" x14ac:dyDescent="0.25">
      <c r="A16" s="4"/>
      <c r="B16" s="6">
        <f>B15-C15</f>
        <v>32.138150000000039</v>
      </c>
      <c r="C16" s="4"/>
      <c r="Q16" s="4">
        <v>60.38</v>
      </c>
      <c r="R16">
        <f t="shared" si="8"/>
        <v>1.5458333333333485</v>
      </c>
      <c r="T16">
        <f t="shared" si="9"/>
        <v>2.3896006944444914</v>
      </c>
    </row>
    <row r="17" spans="1:20" x14ac:dyDescent="0.25">
      <c r="A17" s="4"/>
      <c r="B17" s="4"/>
      <c r="C17" s="4"/>
      <c r="Q17" s="4">
        <v>58.01</v>
      </c>
      <c r="R17">
        <f t="shared" si="8"/>
        <v>-0.82416666666665606</v>
      </c>
      <c r="T17">
        <f t="shared" si="9"/>
        <v>0.67925069444442698</v>
      </c>
    </row>
    <row r="18" spans="1:20" x14ac:dyDescent="0.25">
      <c r="A18" s="3" t="s">
        <v>147</v>
      </c>
      <c r="B18" s="7">
        <f>B16/3</f>
        <v>10.71271666666668</v>
      </c>
      <c r="C18" s="4"/>
      <c r="Q18" s="4">
        <v>59.95</v>
      </c>
      <c r="R18">
        <f t="shared" si="8"/>
        <v>1.1158333333333488</v>
      </c>
      <c r="T18">
        <f t="shared" si="9"/>
        <v>1.2450840277778121</v>
      </c>
    </row>
    <row r="19" spans="1:20" x14ac:dyDescent="0.25">
      <c r="A19" s="3" t="s">
        <v>148</v>
      </c>
      <c r="B19" s="7">
        <f>B13/20</f>
        <v>1.6450516666666672</v>
      </c>
      <c r="C19" s="4"/>
      <c r="Q19" s="4">
        <v>59.51</v>
      </c>
      <c r="R19">
        <f t="shared" si="8"/>
        <v>0.67583333333334394</v>
      </c>
      <c r="T19">
        <f t="shared" si="9"/>
        <v>0.45675069444445876</v>
      </c>
    </row>
    <row r="20" spans="1:20" x14ac:dyDescent="0.25">
      <c r="A20" s="3" t="s">
        <v>149</v>
      </c>
      <c r="B20" s="7">
        <f>B18/B19</f>
        <v>6.5120852333918648</v>
      </c>
      <c r="C20" s="4"/>
      <c r="Q20" s="4">
        <v>60.34</v>
      </c>
      <c r="R20">
        <f t="shared" si="8"/>
        <v>1.5058333333333493</v>
      </c>
      <c r="T20">
        <f t="shared" si="9"/>
        <v>2.2675340277778262</v>
      </c>
    </row>
    <row r="21" spans="1:20" x14ac:dyDescent="0.25">
      <c r="Q21" s="4">
        <v>62.32</v>
      </c>
      <c r="R21">
        <f t="shared" si="8"/>
        <v>3.4858333333333462</v>
      </c>
      <c r="T21">
        <f t="shared" si="9"/>
        <v>12.151034027777868</v>
      </c>
    </row>
    <row r="22" spans="1:20" x14ac:dyDescent="0.25">
      <c r="Q22" s="4">
        <v>58.76</v>
      </c>
      <c r="R22">
        <f t="shared" si="8"/>
        <v>-7.4166666666656056E-2</v>
      </c>
      <c r="T22">
        <f t="shared" si="9"/>
        <v>5.5006944444428709E-3</v>
      </c>
    </row>
    <row r="23" spans="1:20" x14ac:dyDescent="0.25">
      <c r="Q23" s="4">
        <v>60.03</v>
      </c>
      <c r="R23">
        <f t="shared" si="8"/>
        <v>1.1958333333333471</v>
      </c>
      <c r="T23">
        <f t="shared" si="9"/>
        <v>1.430017361111144</v>
      </c>
    </row>
    <row r="24" spans="1:20" x14ac:dyDescent="0.25">
      <c r="Q24" s="4">
        <v>59.36</v>
      </c>
      <c r="R24">
        <f t="shared" si="8"/>
        <v>0.52583333333334537</v>
      </c>
      <c r="T24">
        <f t="shared" si="9"/>
        <v>0.27650069444445707</v>
      </c>
    </row>
    <row r="25" spans="1:20" x14ac:dyDescent="0.25">
      <c r="Q25" s="4">
        <v>59.61</v>
      </c>
      <c r="R25">
        <f t="shared" si="8"/>
        <v>0.77583333333334537</v>
      </c>
      <c r="T25">
        <f t="shared" si="9"/>
        <v>0.60191736111112981</v>
      </c>
    </row>
    <row r="26" spans="1:20" x14ac:dyDescent="0.25">
      <c r="Q26" s="4">
        <v>61.95</v>
      </c>
      <c r="R26">
        <f t="shared" si="8"/>
        <v>3.1158333333333488</v>
      </c>
      <c r="T26">
        <f t="shared" si="9"/>
        <v>9.7084173611112075</v>
      </c>
    </row>
    <row r="27" spans="1:20" x14ac:dyDescent="0.25">
      <c r="P27" s="3" t="s">
        <v>150</v>
      </c>
      <c r="Q27" s="8">
        <f>SUM(Q3:Q26)/P3</f>
        <v>58.834166666666654</v>
      </c>
      <c r="S27" s="3" t="s">
        <v>151</v>
      </c>
      <c r="T27" s="9">
        <f>SUM(T3:T26)</f>
        <v>65.039183333333384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Hasil Survey</vt:lpstr>
      <vt:lpstr>Hasil hitung</vt:lpstr>
      <vt:lpstr>Contoh Sasa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 Setiawan</dc:creator>
  <cp:lastModifiedBy>Edo Setiawan</cp:lastModifiedBy>
  <dcterms:created xsi:type="dcterms:W3CDTF">2014-07-14T05:06:19Z</dcterms:created>
  <dcterms:modified xsi:type="dcterms:W3CDTF">2014-08-07T13:42:22Z</dcterms:modified>
</cp:coreProperties>
</file>