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.marshall/Rprojects/EcoStockAssess/Data/"/>
    </mc:Choice>
  </mc:AlternateContent>
  <bookViews>
    <workbookView xWindow="-10380" yWindow="-26560" windowWidth="37860" windowHeight="25320" tabRatio="500"/>
  </bookViews>
  <sheets>
    <sheet name="Scores_Sept13_output_to_CSV" sheetId="5" r:id="rId1"/>
    <sheet name="metatdata" sheetId="6" r:id="rId2"/>
    <sheet name="AssessmentScores_RAW_w_Comments" sheetId="1" r:id="rId3"/>
    <sheet name="Keywords_searched" sheetId="3" r:id="rId4"/>
  </sheets>
  <definedNames>
    <definedName name="_xlnm._FilterDatabase" localSheetId="2" hidden="1">AssessmentScores_RAW_w_Comments!$A$1:$AL$234</definedName>
    <definedName name="_xlnm._FilterDatabase" localSheetId="0" hidden="1">Scores_Sept13_output_to_CSV!$A$1:$V$207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6" i="5" l="1"/>
  <c r="D205" i="5"/>
  <c r="D204" i="5"/>
  <c r="D171" i="5"/>
  <c r="D168" i="5"/>
  <c r="D167" i="5"/>
  <c r="D105" i="5"/>
  <c r="D164" i="5"/>
  <c r="D102" i="5"/>
  <c r="D162" i="5"/>
  <c r="D161" i="5"/>
  <c r="D203" i="5"/>
  <c r="D155" i="5"/>
  <c r="D202" i="5"/>
  <c r="D201" i="5"/>
  <c r="D149" i="5"/>
  <c r="D148" i="5"/>
  <c r="D147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35" i="5"/>
  <c r="D38" i="5"/>
  <c r="D139" i="5"/>
  <c r="D140" i="5"/>
  <c r="D141" i="5"/>
  <c r="D142" i="5"/>
  <c r="D143" i="5"/>
  <c r="D144" i="5"/>
  <c r="D121" i="5"/>
  <c r="D116" i="5"/>
  <c r="D115" i="5"/>
  <c r="D113" i="5"/>
  <c r="D112" i="5"/>
  <c r="D111" i="5"/>
  <c r="D109" i="5"/>
  <c r="D65" i="5"/>
  <c r="D107" i="5"/>
  <c r="D184" i="5"/>
  <c r="D197" i="5"/>
  <c r="D196" i="5"/>
  <c r="D104" i="5"/>
  <c r="D195" i="5"/>
  <c r="D194" i="5"/>
  <c r="D193" i="5"/>
  <c r="D192" i="5"/>
  <c r="D103" i="5"/>
  <c r="D191" i="5"/>
  <c r="D190" i="5"/>
  <c r="D189" i="5"/>
  <c r="D188" i="5"/>
  <c r="D200" i="5"/>
  <c r="D66" i="5"/>
  <c r="D187" i="5"/>
  <c r="D199" i="5"/>
  <c r="D97" i="5"/>
  <c r="D96" i="5"/>
  <c r="D186" i="5"/>
  <c r="D185" i="5"/>
  <c r="D92" i="5"/>
  <c r="D91" i="5"/>
  <c r="D90" i="5"/>
  <c r="D89" i="5"/>
  <c r="D88" i="5"/>
  <c r="D87" i="5"/>
  <c r="D86" i="5"/>
  <c r="D85" i="5"/>
  <c r="D84" i="5"/>
  <c r="D83" i="5"/>
  <c r="D82" i="5"/>
  <c r="D30" i="5"/>
  <c r="D80" i="5"/>
  <c r="D79" i="5"/>
  <c r="D78" i="5"/>
  <c r="D72" i="5"/>
  <c r="D71" i="5"/>
  <c r="D28" i="5"/>
  <c r="D43" i="5"/>
  <c r="D42" i="5"/>
  <c r="D41" i="5"/>
  <c r="D26" i="5"/>
  <c r="D25" i="5"/>
  <c r="D175" i="5"/>
  <c r="D174" i="5"/>
  <c r="J270" i="5"/>
  <c r="D156" i="5"/>
  <c r="F15" i="1"/>
  <c r="X1" i="1"/>
  <c r="Y1" i="1"/>
</calcChain>
</file>

<file path=xl/comments1.xml><?xml version="1.0" encoding="utf-8"?>
<comments xmlns="http://schemas.openxmlformats.org/spreadsheetml/2006/main">
  <authors>
    <author/>
    <author>Kristin Marshall</author>
  </authors>
  <commentList>
    <comment ref="H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H2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M5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J6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K7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I12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L12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H15" authorId="0">
      <text>
        <r>
          <rPr>
            <sz val="10"/>
            <color rgb="FF000000"/>
            <rFont val="Arial"/>
          </rPr>
          <t>habitat association data</t>
        </r>
      </text>
    </comment>
    <comment ref="L15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M21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H23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H25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H26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L28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M2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30" authorId="0">
      <text>
        <r>
          <rPr>
            <sz val="10"/>
            <color rgb="FF000000"/>
            <rFont val="Arial"/>
          </rPr>
          <t>ONI jan-june</t>
        </r>
      </text>
    </comment>
    <comment ref="M3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31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H32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L35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H3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L38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L3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M41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2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3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44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H5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L57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M57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L5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D6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L62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L6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L66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M66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D69" authorId="0">
      <text>
        <r>
          <rPr>
            <sz val="10"/>
            <color rgb="FF000000"/>
            <rFont val="Arial"/>
          </rPr>
          <t>value of all east coast, no GOM</t>
        </r>
      </text>
    </comment>
    <comment ref="H76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H77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7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9" authorId="0">
      <text>
        <r>
          <rPr>
            <sz val="10"/>
            <color rgb="FF000000"/>
            <rFont val="Arial"/>
          </rPr>
          <t>fig of bottome trawl temp</t>
        </r>
      </text>
    </comment>
    <comment ref="M8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81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L81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81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M8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98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L98" authorId="0">
      <text>
        <r>
          <rPr>
            <sz val="10"/>
            <color rgb="FF000000"/>
            <rFont val="Arial"/>
          </rPr>
          <t>red tide index affects M</t>
        </r>
      </text>
    </comment>
    <comment ref="L99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K10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L10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L102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L106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H108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L108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H11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L11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L119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H12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L146" authorId="0">
      <text>
        <r>
          <rPr>
            <sz val="10"/>
            <color rgb="FF000000"/>
            <rFont val="Arial"/>
          </rPr>
          <t>hypoxia
	-Kristin Marshall</t>
        </r>
      </text>
    </comment>
    <comment ref="H15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H151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K151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H15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L15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L15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H155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I155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H15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L158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I159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L165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L166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H172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J172" authorId="0">
      <text>
        <r>
          <rPr>
            <sz val="10"/>
            <color rgb="FF000000"/>
            <rFont val="Arial"/>
          </rPr>
          <t>recruitment link to chlorophyll</t>
        </r>
      </text>
    </comment>
    <comment ref="K172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L174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M174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L181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K182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L184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M185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186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M186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A188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M190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N190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H191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J192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M192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K194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A196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L197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N197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H198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L199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200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L200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M200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201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M201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M202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A203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K205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K206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M206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M207" authorId="0">
      <text>
        <r>
          <rPr>
            <sz val="10"/>
            <color rgb="FF000000"/>
            <rFont val="Arial"/>
          </rPr>
          <t>bycatch only
	-Laura Koehn</t>
        </r>
      </text>
    </comment>
    <comment ref="N207" authorId="0">
      <text>
        <r>
          <rPr>
            <sz val="10"/>
            <color rgb="FF000000"/>
            <rFont val="Arial"/>
          </rPr>
          <t>hook competition?
	-Laura Koehn</t>
        </r>
      </text>
    </comment>
  </commentList>
</comments>
</file>

<file path=xl/comments2.xml><?xml version="1.0" encoding="utf-8"?>
<comments xmlns="http://schemas.openxmlformats.org/spreadsheetml/2006/main">
  <authors>
    <author/>
    <author>Kristin Marshall</author>
  </authors>
  <commentList>
    <comment ref="J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M2" authorId="0">
      <text>
        <r>
          <rPr>
            <sz val="10"/>
            <color rgb="FF000000"/>
            <rFont val="Arial"/>
          </rPr>
          <t>MSVPA model was investigated, but ultimately rejected.  Ultimately, The MSVPA model was used to inform the prior for M in the assessmnet</t>
        </r>
      </text>
    </comment>
    <comment ref="N6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O6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F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N9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J11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N12" authorId="0">
      <text>
        <r>
          <rPr>
            <sz val="10"/>
            <color rgb="FF000000"/>
            <rFont val="Arial"/>
          </rPr>
          <t>hypoxia
	-Kristin Marshall</t>
        </r>
      </text>
    </comment>
    <comment ref="J1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Similar to other assessments where species comps are used to determine whether the trip was in vermillion "habitat"</t>
        </r>
      </text>
    </comment>
    <comment ref="M19" authorId="0">
      <text>
        <r>
          <rPr>
            <sz val="10"/>
            <color rgb="FF000000"/>
            <rFont val="Arial"/>
          </rPr>
          <t>important, but insufficient data</t>
        </r>
      </text>
    </comment>
    <comment ref="N19" authorId="0">
      <text>
        <r>
          <rPr>
            <sz val="10"/>
            <color rgb="FF000000"/>
            <rFont val="Arial"/>
          </rPr>
          <t xml:space="preserve">important, but not sufficient data
</t>
        </r>
      </text>
    </comment>
    <comment ref="N20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G22" authorId="0">
      <text>
        <r>
          <rPr>
            <sz val="10"/>
            <color rgb="FF000000"/>
            <rFont val="Arial"/>
          </rPr>
          <t>LK pls check
	-Kristin Marshall</t>
        </r>
      </text>
    </comment>
    <comment ref="N22" authorId="0">
      <text>
        <r>
          <rPr>
            <sz val="10"/>
            <color rgb="FF000000"/>
            <rFont val="Arial"/>
          </rPr>
          <t>Talk about temperatures that lead to mortality of YOY
	-Laura Koehn</t>
        </r>
      </text>
    </comment>
    <comment ref="J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N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J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N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J30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M30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J3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M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N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N44" authorId="0">
      <text>
        <r>
          <rPr>
            <sz val="10"/>
            <color rgb="FF000000"/>
            <rFont val="Arial"/>
          </rPr>
          <t>looked at fishery independent survesy that included environmental data, but ultimately rejected the environmental covariates</t>
        </r>
      </text>
    </comment>
    <comment ref="J45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45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O45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N48" authorId="0">
      <text>
        <r>
          <rPr>
            <sz val="10"/>
            <color rgb="FF000000"/>
            <rFont val="Arial"/>
          </rPr>
          <t>fig of bottome trawl temp</t>
        </r>
      </text>
    </comment>
    <comment ref="N50" authorId="0">
      <text>
        <r>
          <rPr>
            <sz val="10"/>
            <color rgb="FF000000"/>
            <rFont val="Arial"/>
          </rPr>
          <t>Reproductive success could be related to temperature. Have a graph of temperature but don't see a graph relating reproductive success to temperature
	-Laura Koehn</t>
        </r>
      </text>
    </comment>
    <comment ref="J52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L52" authorId="0">
      <text>
        <r>
          <rPr>
            <sz val="10"/>
            <color rgb="FF000000"/>
            <rFont val="Arial"/>
          </rPr>
          <t>recruitment link to chlorophyll</t>
        </r>
      </text>
    </comment>
    <comment ref="M52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N57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N59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3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7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O67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N68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O6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N69" authorId="0">
      <text>
        <r>
          <rPr>
            <sz val="10"/>
            <color rgb="FF000000"/>
            <rFont val="Arial"/>
          </rPr>
          <t>ONI jan-june</t>
        </r>
      </text>
    </comment>
    <comment ref="O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J73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N75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79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M82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N82" authorId="0">
      <text>
        <r>
          <rPr>
            <sz val="10"/>
            <color rgb="FF000000"/>
            <rFont val="Arial"/>
          </rPr>
          <t>red tide index affects M</t>
        </r>
      </text>
    </comment>
    <comment ref="N84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L85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N85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O85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86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K86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L87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O87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A89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M90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O92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95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O95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O96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J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N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M100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N103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O103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A105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A106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N107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P107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N108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O108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N109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N110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O111" authorId="0">
      <text>
        <r>
          <rPr>
            <sz val="10"/>
            <color rgb="FF000000"/>
            <rFont val="Arial"/>
          </rPr>
          <t>bycatch only
	-Laura Koehn</t>
        </r>
      </text>
    </comment>
    <comment ref="P111" authorId="0">
      <text>
        <r>
          <rPr>
            <sz val="10"/>
            <color rgb="FF000000"/>
            <rFont val="Arial"/>
          </rPr>
          <t>hook competition?
	-Laura Koehn</t>
        </r>
      </text>
    </comment>
    <comment ref="M114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M115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O115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N116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J117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N117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O118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P118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J122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O123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J126" authorId="0">
      <text>
        <r>
          <rPr>
            <sz val="10"/>
            <color rgb="FF000000"/>
            <rFont val="Arial"/>
          </rPr>
          <t>habitat association data</t>
        </r>
      </text>
    </comment>
    <comment ref="N126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N127" authorId="0">
      <text>
        <r>
          <rPr>
            <sz val="10"/>
            <color rgb="FF000000"/>
            <rFont val="Arial"/>
          </rPr>
          <t>Talk about bad recruitment before 1999, good aftter but recommend needs further investigation
	-Laura Koehn</t>
        </r>
      </text>
    </comment>
    <comment ref="N131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N156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O163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4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5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L180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N183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O187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M192" authorId="0">
      <text>
        <r>
          <rPr>
            <sz val="10"/>
            <color rgb="FF000000"/>
            <rFont val="Arial"/>
          </rPr>
          <t>Tested having different M for different age/sizes because of more predation mortality on juveniles but did they actually use?
	-Laura Koehn</t>
        </r>
      </text>
    </comment>
    <comment ref="O192" authorId="0">
      <text>
        <r>
          <rPr>
            <sz val="10"/>
            <color rgb="FF000000"/>
            <rFont val="Arial"/>
          </rPr>
          <t>bycatch in sablefish fishery included in total landings
	-Laura Koehn</t>
        </r>
      </text>
    </comment>
    <comment ref="N194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O194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N19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N1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M200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K204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N204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K207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K208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J21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O214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J217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N21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N219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F223" authorId="0">
      <text>
        <r>
          <rPr>
            <sz val="10"/>
            <color rgb="FF000000"/>
            <rFont val="Arial"/>
          </rPr>
          <t>value of all east coast, no GOM</t>
        </r>
      </text>
    </comment>
    <comment ref="J224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N225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J22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N22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J23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J231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J232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J233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J234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</commentList>
</comments>
</file>

<file path=xl/sharedStrings.xml><?xml version="1.0" encoding="utf-8"?>
<sst xmlns="http://schemas.openxmlformats.org/spreadsheetml/2006/main" count="3285" uniqueCount="572">
  <si>
    <t>Stock</t>
  </si>
  <si>
    <t>PDF file</t>
  </si>
  <si>
    <t>source</t>
  </si>
  <si>
    <t>Year</t>
  </si>
  <si>
    <t>2013Rev</t>
  </si>
  <si>
    <t>Council</t>
  </si>
  <si>
    <t>Who read it?</t>
  </si>
  <si>
    <t>Habitat</t>
  </si>
  <si>
    <t>Climate</t>
  </si>
  <si>
    <t>Competition</t>
  </si>
  <si>
    <t>Ecosystem effects on Fishery</t>
  </si>
  <si>
    <t>Fishery effects on ecosystem</t>
  </si>
  <si>
    <t>Parameters in Assessment model</t>
  </si>
  <si>
    <t>Other notes</t>
  </si>
  <si>
    <t>Status</t>
  </si>
  <si>
    <t>Atlantic Menhaden</t>
  </si>
  <si>
    <t>S40_AtlMenhadenSAR_CombinedFINAL_1.15.2015</t>
  </si>
  <si>
    <t>web</t>
  </si>
  <si>
    <t>ASMFC</t>
  </si>
  <si>
    <t>KM</t>
  </si>
  <si>
    <t>Walleye pollock GOA</t>
  </si>
  <si>
    <t>GOApollock2014.pdf</t>
  </si>
  <si>
    <t>NPFMC</t>
  </si>
  <si>
    <t>AFSC</t>
  </si>
  <si>
    <t>LK</t>
  </si>
  <si>
    <t>Arrowtooth flounder BSAI</t>
  </si>
  <si>
    <t>BSAIatf2014.pdf</t>
  </si>
  <si>
    <t>Ecosystem consideration section</t>
  </si>
  <si>
    <t>Flathead sole (BSAI)</t>
  </si>
  <si>
    <t>BSAIflathead2014.pdf</t>
  </si>
  <si>
    <t>Yellowfin sole BSAI</t>
  </si>
  <si>
    <t>AFSC-YSOLEBSAI-2008-Yellowfin sole BSAI</t>
  </si>
  <si>
    <t>RAM</t>
  </si>
  <si>
    <t>Ecosystem considerations section - habitat, prey, predation, diet, environment; temperature regime - lower catchability in cold years</t>
  </si>
  <si>
    <t>bycatch (in ecosystem considerations)</t>
  </si>
  <si>
    <t>temperature regime - catchability changes with temperature</t>
  </si>
  <si>
    <t>Has an ecosystem section - general descriptions; certain zones have been closed in certain years to prevent exceeding bycatch limits; temperature included in model in terms of catchability</t>
  </si>
  <si>
    <t>Pacific cod Gulf of Alaska</t>
  </si>
  <si>
    <t>GOApcod</t>
  </si>
  <si>
    <t>Ecosystem effects on fishery: regime shift, prey and predators; Fishery effects on ecosystem: bycatch, predators, protected species, habitat</t>
  </si>
  <si>
    <t>None</t>
  </si>
  <si>
    <t>model includes estimated recruitment before and after 76/77 regime shift</t>
  </si>
  <si>
    <t xml:space="preserve">Recommendations: </t>
  </si>
  <si>
    <t>Atka mackerel (BSAI)</t>
  </si>
  <si>
    <t>BSAIatka2014.pdf</t>
  </si>
  <si>
    <t>Deepwater Flatfish</t>
  </si>
  <si>
    <t>AFSC-DSOLEGA-2009</t>
  </si>
  <si>
    <t>Sculpin stock complex (BSAI)</t>
  </si>
  <si>
    <t>BSAIsculpin2014.pdf</t>
  </si>
  <si>
    <t>LK</t>
  </si>
  <si>
    <t>Arrowtooth Flounder GOA</t>
  </si>
  <si>
    <t>2007-SAFE-GOAatf</t>
  </si>
  <si>
    <t>The fishery length data is essentially from bycatch and in some years has low sample sizes - most arrowtooth are discarded in trawl fisheries</t>
  </si>
  <si>
    <t>diet, prey, predation/predators, ecosystem, habitat</t>
  </si>
  <si>
    <t>bycatch</t>
  </si>
  <si>
    <t>none? - talk about natural mortality from predators but pretty sure not included</t>
  </si>
  <si>
    <t>Appendix B = Ecosystem Considerations, using models from Aydin et al. food web/Ecopath models for GOA, EBS, and AI; describe predator and prey interactions but don't incorporate. Note: "further analysis...will be presented in an upcoming assessment"</t>
  </si>
  <si>
    <t xml:space="preserve">Arrowtooth Flounder GOA </t>
  </si>
  <si>
    <t>AFSC-ARFLOUNDGA-2009</t>
  </si>
  <si>
    <t>Flathead sole (GOA)</t>
  </si>
  <si>
    <t>AFSC-FLSOLEGA-2009</t>
  </si>
  <si>
    <t>technical interaction = flatsole are bycatch in other fisheries (pollock, cod, other flatfish)</t>
  </si>
  <si>
    <t>Ecosytem considerations, prey, predator, diet, temperature ("should also be investigated"), habitat (general)</t>
  </si>
  <si>
    <t>none</t>
  </si>
  <si>
    <t>Ecosystem considerations section/discussion of food web model</t>
  </si>
  <si>
    <t>Sculpin stock complex (GOA)</t>
  </si>
  <si>
    <t>GOAsculpin2011.pdf</t>
  </si>
  <si>
    <t>Thornyheads (GOA)</t>
  </si>
  <si>
    <t>GOAthorny2011.pdf</t>
  </si>
  <si>
    <t>Walleye pollock Aleutian Islands</t>
  </si>
  <si>
    <t>AIpollock</t>
  </si>
  <si>
    <t>prey, predator, habitat (temperature regime)</t>
  </si>
  <si>
    <t>bycatch, predators, protected species, offal</t>
  </si>
  <si>
    <t>lengthy discussion of food web model output and diet analysis</t>
  </si>
  <si>
    <t>BSAIskate2014.pdf</t>
  </si>
  <si>
    <t xml:space="preserve">AFSC </t>
  </si>
  <si>
    <t>Sea Scallop Georges Bank / Mid-Atlantic Bight</t>
  </si>
  <si>
    <t>AtlanticSeaScallop2014</t>
  </si>
  <si>
    <t>NE-Mid</t>
  </si>
  <si>
    <t>NEFSC</t>
  </si>
  <si>
    <t>Cowcod - Southern California</t>
  </si>
  <si>
    <t>PFMC</t>
  </si>
  <si>
    <t>SWFSC</t>
  </si>
  <si>
    <t>Rex sole (GOA)</t>
  </si>
  <si>
    <t>GOArex2011.pdf</t>
  </si>
  <si>
    <t>Northern rock sole Eastern Bering Sea and Aleutian Islands</t>
  </si>
  <si>
    <t>BSAIrocksole.pdf</t>
  </si>
  <si>
    <t>bottom temp predictor for survey catchability</t>
  </si>
  <si>
    <t>Northern rockfish (BSAI)</t>
  </si>
  <si>
    <t>BSAInork2014.pdf</t>
  </si>
  <si>
    <t>Pacific Ocean Perch (BSAI)</t>
  </si>
  <si>
    <t>BSAIpop2014.pdf</t>
  </si>
  <si>
    <t>0?</t>
  </si>
  <si>
    <t>Arrowtooth flounder - Pacific Coast</t>
  </si>
  <si>
    <t>NWFSC-ARFLOUNDPCOAST-2007-Arrowtooth flounder</t>
  </si>
  <si>
    <t>Monkfish Gulf of Maine / Northern Georges Bank</t>
  </si>
  <si>
    <t>monkfish.pdf</t>
  </si>
  <si>
    <t>Monkfish Southern Georges Bank / Mid-Atlantic</t>
  </si>
  <si>
    <t>Northeast skate species complex</t>
  </si>
  <si>
    <t>crd0710</t>
  </si>
  <si>
    <t>NEFMC</t>
  </si>
  <si>
    <t>diet (skates are an important predator)</t>
  </si>
  <si>
    <t>bycatch(skates in groundfish trawl or scallop dredge)</t>
  </si>
  <si>
    <t>Big section on consumption rates of important commercial species</t>
  </si>
  <si>
    <t>No mention at all</t>
  </si>
  <si>
    <t>Kamchatka flounder (BSAI)</t>
  </si>
  <si>
    <t>BSAIkamchatka2014.pdf</t>
  </si>
  <si>
    <t>Mention as background information or introduction</t>
  </si>
  <si>
    <t xml:space="preserve">Atlantic Menhaden </t>
  </si>
  <si>
    <t>Atl.Menhaden-ASMFC-2006</t>
  </si>
  <si>
    <t>MAFMC</t>
  </si>
  <si>
    <t>Talk about what temperatures lead to egg and young-of-year mortality - 2?</t>
  </si>
  <si>
    <t>diet, prey, predation, habitat, temperature (on growth) (general description), ecology section, MSPVA model</t>
  </si>
  <si>
    <t xml:space="preserve">bycatch   </t>
  </si>
  <si>
    <t>predation - mortality parameter (Z) includes age-varying predation from MSVPA</t>
  </si>
  <si>
    <t>Mention diet and importance of menhaden as prey for predators; ecology section has information on oxygen depletion by menhaden in nearshore regions and again mention of importance as forage; MSVPA model with main predators (bluefish, striped bass, weakfish), and prey items</t>
  </si>
  <si>
    <t>Consideration of adding to the model or could be added in future assessments</t>
  </si>
  <si>
    <t>Butterfish</t>
  </si>
  <si>
    <t>crd1404.pdf</t>
  </si>
  <si>
    <t>NOTE: p 269, conservative target F set based on Patterson 1992, F should be 2/3 of M</t>
  </si>
  <si>
    <t>Included in the model</t>
  </si>
  <si>
    <t>Walleye pollock Eastern Bering Sea</t>
  </si>
  <si>
    <t>EBSpollock2014.pdf</t>
  </si>
  <si>
    <t>Alaska Plaice</t>
  </si>
  <si>
    <t>AFSC-ALPLAICBSAI-2008-Alaska plaice BSAI</t>
  </si>
  <si>
    <t>Ecosystem considerations section, habitat, prey, predator, diet, temperature</t>
  </si>
  <si>
    <t>bycatch in other fisheries</t>
  </si>
  <si>
    <t>none (though catch is all by catch)</t>
  </si>
  <si>
    <t>all catch is bycatch; assessment explores a relationship with bottom temperature but determines that there doesn't seem to be a relationship</t>
  </si>
  <si>
    <t>Longfin inshore squid Atlantic Coast</t>
  </si>
  <si>
    <t>loligo.pdf</t>
  </si>
  <si>
    <t xml:space="preserve">Atlantic Mackerel </t>
  </si>
  <si>
    <t>AtlanticMackerel2005</t>
  </si>
  <si>
    <t>Predation mortality (by other fish, mammals, seabirds), environmental covariates, temperature, diet</t>
  </si>
  <si>
    <t>none ("not possible to quantify the impact of consumption by predators" - no change in M)</t>
  </si>
  <si>
    <t>Recommendations to consider environmental covariates - effects on stock-recruit relationships? shift in fish location? Predation - discuss predation, have graph of consumption by 12 predators, no change in M</t>
  </si>
  <si>
    <t>Gag Gulf of Mexico</t>
  </si>
  <si>
    <t>SEDAR 33 SAR- Gag Stock Assessment Report FINAL_sizereduced</t>
  </si>
  <si>
    <t>WEB</t>
  </si>
  <si>
    <t>GMFMC</t>
  </si>
  <si>
    <t>SEFSC</t>
  </si>
  <si>
    <t>Pacific cod Bering Sea and Aleutian Islands</t>
  </si>
  <si>
    <t>BSAIpcod</t>
  </si>
  <si>
    <t>ocean regimes, prey and predators</t>
  </si>
  <si>
    <t>Demersal shelf rockfish complex (GOA - includes Yelloweye)</t>
  </si>
  <si>
    <t>GOAdsr2014.pdf</t>
  </si>
  <si>
    <t>Blackspotted and Rougheye Rockfish (GOA)</t>
  </si>
  <si>
    <t>GOArougheye2014.pdf</t>
  </si>
  <si>
    <t xml:space="preserve">NPFMC </t>
  </si>
  <si>
    <t>Northern rockfish (GOA)</t>
  </si>
  <si>
    <t>GOAnorthern2014.pdf</t>
  </si>
  <si>
    <t>Other rockfish (GOA)</t>
  </si>
  <si>
    <t>GOAorock2011.pdf</t>
  </si>
  <si>
    <t>Pacific Ocean Perch (GOA)</t>
  </si>
  <si>
    <t>GOApop2014.pdf</t>
  </si>
  <si>
    <t>Shortraker rockfish (GOA)</t>
  </si>
  <si>
    <t>GOAshortraker2011.pdf</t>
  </si>
  <si>
    <t>Dusky Rockfish (Pelagic Shelf Rockfish assemblage)</t>
  </si>
  <si>
    <t>AFSC-DUSROCKGA-2007-Dusky rockfish GA</t>
  </si>
  <si>
    <t>Talk about how predators and prey may be important but little or no quantitative information</t>
  </si>
  <si>
    <t>habitat (general description), ecosystem consideration section - prey, predation</t>
  </si>
  <si>
    <t>bycatch - of other species (coral) and rockfish</t>
  </si>
  <si>
    <t>Other skate complex (GOA)</t>
  </si>
  <si>
    <t>GOAskate2014.pdf</t>
  </si>
  <si>
    <t>Silver Hake</t>
  </si>
  <si>
    <t>crd0609.pdf</t>
  </si>
  <si>
    <t>background: important predators</t>
  </si>
  <si>
    <t>Temp, Depth and Time of Day in survey catchability</t>
  </si>
  <si>
    <t>Recommendation: consider increased natural mortality due to predation</t>
  </si>
  <si>
    <t xml:space="preserve">Atlantic Croaker </t>
  </si>
  <si>
    <t>2004-ASMFC-AtlCroak</t>
  </si>
  <si>
    <t>estimates are only based on strata that were suitable Atlantic croaker habitat</t>
  </si>
  <si>
    <t>Predators, Prey, habitat (general descriptions), temperature effect on mortality, parasites, environmental tolerances</t>
  </si>
  <si>
    <t>bycatch, discard in shrimp fishery</t>
  </si>
  <si>
    <t>bycatch - included ocean gillnet and ocean trawl bycatch for Atlantic croaker</t>
  </si>
  <si>
    <t>2003 and 2004 assessments in the same pdf; recommend more research on bycatch in shrimp fishery</t>
  </si>
  <si>
    <t>Summer Flounder</t>
  </si>
  <si>
    <t>SummerFlounder2013</t>
  </si>
  <si>
    <t>Bocaccio - Southern Pacific Coast</t>
  </si>
  <si>
    <t>Aurora Rockfish</t>
  </si>
  <si>
    <t>AURORA_Assessment_2013_Final</t>
  </si>
  <si>
    <t>Canary rockfish - Pacific Coast</t>
  </si>
  <si>
    <t>Darkblotched rockfish Pacific Coast</t>
  </si>
  <si>
    <t>Darkblotched_2013_Assessment</t>
  </si>
  <si>
    <t xml:space="preserve">Lingcod Pacific Coast </t>
  </si>
  <si>
    <t>Petrale sole Pacific Coast</t>
  </si>
  <si>
    <t>Petrale_2013_Assessment</t>
  </si>
  <si>
    <t>Splitnose Rockfish</t>
  </si>
  <si>
    <t>Splitnose_Rf_2009_SAFE_version</t>
  </si>
  <si>
    <t>Whiting Pacific Coast</t>
  </si>
  <si>
    <t>Hake_2013_Assessment</t>
  </si>
  <si>
    <t>Greenstriped Rockfish Ca, OR, WA</t>
  </si>
  <si>
    <t>GreenstripedSAFE.pdf</t>
  </si>
  <si>
    <t>diet, habitat in background</t>
  </si>
  <si>
    <t>Black rockfish - Southern Pacific Coast</t>
  </si>
  <si>
    <t>Red snapper Gulf of Mexico</t>
  </si>
  <si>
    <t>SEDAR 31 SAR- Gulf Red Snapper_sizereduced.pdf</t>
  </si>
  <si>
    <t>Gulf Menhaden</t>
  </si>
  <si>
    <t>S32A_GoM_Menhaden_SAR_Final_9.26.2013</t>
  </si>
  <si>
    <t>GSMFC</t>
  </si>
  <si>
    <t>Yellowtail snapper</t>
  </si>
  <si>
    <t>2003-SEDAR-Yellowtailsnapper</t>
  </si>
  <si>
    <t>SAFMC</t>
  </si>
  <si>
    <t>habitat, prey, ecology (general descirptions), predator/prey interactions (recommended), environment</t>
  </si>
  <si>
    <t>Predator/prey interactions (ecosystem considerations) are mentioned in recommendations for the future. INTERESTING - discusses environmental effects on catch rates - Fishermen have lower catch rates during cold water events, poor water qaulity possibly tied to recruitment</t>
  </si>
  <si>
    <t>Chilipepper - Southern Pacific Coast</t>
  </si>
  <si>
    <t>Pacific Chub Mackerel - Pacific Coast</t>
  </si>
  <si>
    <t>Blackgill rockfish Pacific Coast</t>
  </si>
  <si>
    <t>NWFSC-BGROCKPCOAST-2011.pdf</t>
  </si>
  <si>
    <t xml:space="preserve">Blue Rockfish </t>
  </si>
  <si>
    <t>BlueRF-2008</t>
  </si>
  <si>
    <t>Environment (declines in kelp cover), warmer temperature, habitat (general description - kelp forests, rocky reefs), diet (description), ecosystem, predator-prey (say its important)</t>
  </si>
  <si>
    <t>Bycatch (historically in whiting, other rockfish fisheries)</t>
  </si>
  <si>
    <t>Mention of trophic importance in kelp forest habitat/ecosystem; recommendations for further research on environmental conditions effecting juveniles, specifically warmer waters</t>
  </si>
  <si>
    <t>Pacific Sanddab</t>
  </si>
  <si>
    <t>Sanddab_2013_Assessment</t>
  </si>
  <si>
    <t>Shortraker rockfish (BSAI)</t>
  </si>
  <si>
    <t>BSAIshortraker2014.pdf</t>
  </si>
  <si>
    <t>web</t>
  </si>
  <si>
    <t>NO ECOSYSTEM CONSIDERATIONS SECTION</t>
  </si>
  <si>
    <t>Shallow-water flatfish</t>
  </si>
  <si>
    <t>GOAshallowflat2009.pdf</t>
  </si>
  <si>
    <t>atlantic wolffish</t>
  </si>
  <si>
    <t>crd0902</t>
  </si>
  <si>
    <t>data poor, background ecology food habits habitat etc</t>
  </si>
  <si>
    <t>Blue Crab Chesapeake Bay</t>
  </si>
  <si>
    <t>BlueCrab_CB_assessment_2011.pdf</t>
  </si>
  <si>
    <t>CBAC</t>
  </si>
  <si>
    <t>NOAA Chesapeake?</t>
  </si>
  <si>
    <t>Dover Sole Pacific Coast</t>
  </si>
  <si>
    <t>2005-SAFE-WCdover</t>
  </si>
  <si>
    <t>diet, habitat - (general description)</t>
  </si>
  <si>
    <t>bycatch (in other flatfish fisheries -1920s-1970s)</t>
  </si>
  <si>
    <t>bycatch in total landings (~1920s-1970s)</t>
  </si>
  <si>
    <t>Bycatch is included in total landings for the time series of catch</t>
  </si>
  <si>
    <t>King Mackerel South Atlantic</t>
  </si>
  <si>
    <t>SEDAR_38_SA_SAR</t>
  </si>
  <si>
    <t>Blueline Tilefish South Atlantic</t>
  </si>
  <si>
    <t>S32_SA-BLT_SAR_FINAL_11.26.2013</t>
  </si>
  <si>
    <t>King Mackerel Gulf of Mexico</t>
  </si>
  <si>
    <t>SEDAR_38_Gulf_SAR</t>
  </si>
  <si>
    <t>Hogfish Gulf of Mexico and South Atlantic</t>
  </si>
  <si>
    <t>SEDAR37_Hogfish_SAR</t>
  </si>
  <si>
    <t>SA-GM</t>
  </si>
  <si>
    <t>Starry Flounder off CA., OR., and WA.</t>
  </si>
  <si>
    <t>2005-SAFE-WCstarryflounder</t>
  </si>
  <si>
    <t>habitat, prey (general description)</t>
  </si>
  <si>
    <t>habitat (?)- only looked at tow data from appropriate starry flounder habitat</t>
  </si>
  <si>
    <t>Not sure if only looking at data from appropriate starry flounder habitat counts as including the parameter in the model</t>
  </si>
  <si>
    <t>California scorpionfish - Southern California</t>
  </si>
  <si>
    <t>SWFSC-DSOLEPCOAST-2011</t>
  </si>
  <si>
    <t>Other rockfish (BSAI)</t>
  </si>
  <si>
    <t>BSAIorock2014.pdf</t>
  </si>
  <si>
    <t>Longspine thornyhead (California, Oregon, and Washington)</t>
  </si>
  <si>
    <t>2005-SAFE-Longspine.pdf</t>
  </si>
  <si>
    <t>Predation, environment, habitat (call for more research on habitat associations), temperature</t>
  </si>
  <si>
    <t>bycatch (1900-1960s)</t>
  </si>
  <si>
    <t>predation - investigated reduced mortality for adults (since less predation), bycatch - in the sablefish fishery (1900-1960), include as extra landings</t>
  </si>
  <si>
    <t>Describe predators; research needs includes age-specific mortality based on predators and environmental forcing and habitat associations and temperature affects on growth</t>
  </si>
  <si>
    <t>Red King Crab Bristol Bay</t>
  </si>
  <si>
    <t>CrabSAFE2013.pdf</t>
  </si>
  <si>
    <t>ADFG</t>
  </si>
  <si>
    <t>Tanner Crab Bering Sea</t>
  </si>
  <si>
    <t>Northern Shrimp Gulf of Maine</t>
  </si>
  <si>
    <t>2008ShrimpAssessment.pdf</t>
  </si>
  <si>
    <t>asmfc</t>
  </si>
  <si>
    <t>predator (mortality caused by), temperature (reproduction may be related to)</t>
  </si>
  <si>
    <t>bycatch - finfish excluder</t>
  </si>
  <si>
    <t>Tried using information/research on predator mortality but doesn't improve the model fit, requires special gear (finfish excluder) to avoid bycatch of other species</t>
  </si>
  <si>
    <t>predation (mackerel are important prey)</t>
  </si>
  <si>
    <t>Figures on total amt of consumption of mackerel by predators, but not used, Review Recommendation: consider environmental covariates for recruitment deviations, and survey adjustments,</t>
  </si>
  <si>
    <t>Blue King Crab Pribilof Islands</t>
  </si>
  <si>
    <t>Snow crab Bering Sea</t>
  </si>
  <si>
    <t>Greenland Turbot (or halibut) - BSAI</t>
  </si>
  <si>
    <t>BSAIturbot2014.pdf</t>
  </si>
  <si>
    <t>Walleye pollock Bogoslof</t>
  </si>
  <si>
    <t>BOGpollock2014.pdf</t>
  </si>
  <si>
    <t>Gopher Rockfish Northern California</t>
  </si>
  <si>
    <t>2005-SAFE-WCgopher</t>
  </si>
  <si>
    <t>predator (lingcod), habitat (general description)</t>
  </si>
  <si>
    <t>Stock north of point conception; predation mentioned is recommended for future research</t>
  </si>
  <si>
    <t>Shortspine Thornyhead - Washington, Oregon, California 2005</t>
  </si>
  <si>
    <t>2005-SST-assessment</t>
  </si>
  <si>
    <t>Habitat (general description), predators (mention of predator avoidance)</t>
  </si>
  <si>
    <t>Recommendations to further define distribution and habitat</t>
  </si>
  <si>
    <t>Chinook salmon - Puget Sound: Snohomish Summer/Fall</t>
  </si>
  <si>
    <t>Preseason_Report_I_2014_FINAL.pdf</t>
  </si>
  <si>
    <t>Chinook salmon - Puget Sound: Stillaguamish Summer/Fall</t>
  </si>
  <si>
    <t>Coho salmon - Oregon Production Index Area: Oregon Coast Natural</t>
  </si>
  <si>
    <t>Coho salmon - Puget Sound: Skagit</t>
  </si>
  <si>
    <t>Chinook salmon - California Central Valley: Sacramento River Fall</t>
  </si>
  <si>
    <t>Chinook salmon - California Central Valley: Sacramento River Winter</t>
  </si>
  <si>
    <t>Chinook salmon - Columbia River Basin: Lower River Hatchery Fall</t>
  </si>
  <si>
    <t>Chinook salmon - Columbia River Basin: Lower River Hatchery Spring</t>
  </si>
  <si>
    <t>Chinook salmon - Columbia River Basin: Mid-River Bright Hatchery Fall</t>
  </si>
  <si>
    <t>Chinook salmon - Columbia River Basin: North Lewis River Fall</t>
  </si>
  <si>
    <t>Chinook salmon - Columbia River Basin: Snake River Fall</t>
  </si>
  <si>
    <t>Chinook salmon - Columbia River Basin: Snake River Spring/Summer</t>
  </si>
  <si>
    <t>Chinook salmon - Columbia River Basin: Spring Creek Hatchery Fall</t>
  </si>
  <si>
    <t>Chinook salmon - Columbia River Basin: Upper River Bright Fall</t>
  </si>
  <si>
    <t>Chinook salmon - Columbia River Basin: Upper River Spring</t>
  </si>
  <si>
    <t>Chinook salmon - Columbia River Basin: Upper River Summer</t>
  </si>
  <si>
    <t>Chinook salmon - Columbia River Basin: Upper Willamette Spring</t>
  </si>
  <si>
    <t>If they say they need to consider/research more a certain aspect</t>
  </si>
  <si>
    <t>Chinook salmon - Northern California Coast: Klamath River Fall</t>
  </si>
  <si>
    <t>Chinook salmon - Oregon Coast: Central and Northern Oregon</t>
  </si>
  <si>
    <t>Chinook salmon - Oregon Coast: Southern Oregon</t>
  </si>
  <si>
    <t>Chinook salmon - Puget Sound: Cedar River Summer/Fall</t>
  </si>
  <si>
    <t>Chinook salmon - Puget Sound: Eastern Strait of Juan de Fuca Summer/Fall</t>
  </si>
  <si>
    <t>Chinook salmon - Puget Sound: Green River Summer/Fall</t>
  </si>
  <si>
    <t>Scoring:</t>
  </si>
  <si>
    <t>Chinook salmon - Puget Sound: Nooksack Spring Early</t>
  </si>
  <si>
    <t>Chinook salmon - Puget Sound: Puyallup Summer/Fall</t>
  </si>
  <si>
    <t>Chinook salmon - Puget Sound: Skagit Spring</t>
  </si>
  <si>
    <t>Chinook salmon - Puget Sound: Skagit Summer/Fall</t>
  </si>
  <si>
    <t>Chinook salmon - Puget Sound: White River Spring</t>
  </si>
  <si>
    <t>Chinook salmon - Washington Coast: Hoko Summer/Fall</t>
  </si>
  <si>
    <t>Chinook salmon - Washington Coast: Queets Fall</t>
  </si>
  <si>
    <t>Chinook salmon - Washington Coast: Quinault Fall Hatchery</t>
  </si>
  <si>
    <t>Chinook salmon - Washington Coast: Willapa Bay Fall Hatchery</t>
  </si>
  <si>
    <t>Chinook salmon - Washington Coast: Willapa Bay Fall Natural</t>
  </si>
  <si>
    <t>Coho salmon - Oregon Production Index Area: Columbia River Early Hatchery</t>
  </si>
  <si>
    <t>Coho salmon - Oregon Production Index Area: Columbia River Late Hatchery</t>
  </si>
  <si>
    <t>Coho salmon - Oregon Production Index Area: Lower Columbia Natural</t>
  </si>
  <si>
    <t>Keywords in assessments</t>
  </si>
  <si>
    <t>Coho salmon - Puget Sound: Hood Canal</t>
  </si>
  <si>
    <t>Coho salmon - Puget Sound: Snohomish</t>
  </si>
  <si>
    <t>Coho salmon - Puget Sound: South Puget Sound Hatchery</t>
  </si>
  <si>
    <t>ecosystem</t>
  </si>
  <si>
    <t>environment</t>
  </si>
  <si>
    <t>ecolog*</t>
  </si>
  <si>
    <t>climate</t>
  </si>
  <si>
    <t>predat*</t>
  </si>
  <si>
    <t>prey</t>
  </si>
  <si>
    <t>Coho salmon - Puget Sound: Stillaguamish</t>
  </si>
  <si>
    <t>regime</t>
  </si>
  <si>
    <t>habitat</t>
  </si>
  <si>
    <t>diet</t>
  </si>
  <si>
    <t>temperature</t>
  </si>
  <si>
    <t>Coho salmon - Washington Coast: Grays Harbor</t>
  </si>
  <si>
    <t>Coho salmon - Washington Coast: Hoh</t>
  </si>
  <si>
    <t>Coho salmon - Washington Coast: Queets</t>
  </si>
  <si>
    <t>Coho salmon - Washington Coast: Quillayute Fall</t>
  </si>
  <si>
    <t>Coho salmon - Washington Coast: Quillayute Summer Hatchery</t>
  </si>
  <si>
    <t>Coho salmon - Washington Coast: Strait of Juan de Fuca</t>
  </si>
  <si>
    <t>Coho salmon - Washington Coast: Willapa Bay Hatchery</t>
  </si>
  <si>
    <t>Coho salmon - Washington Coast: Willapa Bay Natural</t>
  </si>
  <si>
    <t>Yellowtail Snapper - Gulf of Mexico</t>
  </si>
  <si>
    <t>YTS_FWC_SAR.pdf</t>
  </si>
  <si>
    <t>If they say they need to think about adding in (to the model) or actually modeling the parameter/aspect</t>
  </si>
  <si>
    <t xml:space="preserve">Yellowtail Snapper Southern Atlantic Coast </t>
  </si>
  <si>
    <t>Blue King Crab Saint Matthew</t>
  </si>
  <si>
    <t>Red King Crab Norton Sound</t>
  </si>
  <si>
    <t>Red King Crab Pribilof Islands</t>
  </si>
  <si>
    <t>Northern/Southern rock sole (GOA)</t>
  </si>
  <si>
    <t>GOAnsrocksole2014.pdf</t>
  </si>
  <si>
    <t>Blackspotted AND Rougheye Rockfish - BSAI (2008)</t>
  </si>
  <si>
    <t>2008 SAFE BSAIrougheye</t>
  </si>
  <si>
    <t xml:space="preserve">none </t>
  </si>
  <si>
    <t>discards (other species), bycatch (mention of reduction in maximum retainable bycatch limit in 2001), majority of rougheye caugh in other fisheries (2004-07) including cod, atka mackerel, turbot, arrowtooth, pollock, "other" trawl and "other flatfish" trawl</t>
  </si>
  <si>
    <t>Formally referred to just as rougheye - now recognized as 2 species. Data not sufficient for 2 separate assessments</t>
  </si>
  <si>
    <t>black sea bass</t>
  </si>
  <si>
    <t>data poor, looked for relationship between temp and survey catch, found none</t>
  </si>
  <si>
    <t>Golden Tilefish Mid-Atlantic Coast</t>
  </si>
  <si>
    <t>Haddock Gulf of Maine</t>
  </si>
  <si>
    <t>HADDOCK2014</t>
  </si>
  <si>
    <t>Sea scallop Georges Bank / Mid-Atlantic Bight</t>
  </si>
  <si>
    <t>scallop.pdf</t>
  </si>
  <si>
    <t>where to include incidental mortality by gear???</t>
  </si>
  <si>
    <t>type II FR to estimate shucking rate of scallops by crew - hilarious!</t>
  </si>
  <si>
    <t>Ocean quahog</t>
  </si>
  <si>
    <t>habitat (drege effects on), bycatch in other fisheries considered, but not important</t>
  </si>
  <si>
    <t>habitat area is an estimated parameter based on survey tows</t>
  </si>
  <si>
    <t>Atlantic cod Georges Bank</t>
  </si>
  <si>
    <t>crd1301</t>
  </si>
  <si>
    <t>Distribution related to prey noted to affect catchability, but not explicitly included</t>
  </si>
  <si>
    <t>Acadian Redfish Gulf of Maine/Georges Bank 2008</t>
  </si>
  <si>
    <t>AcadianRedfish2008.pdf</t>
  </si>
  <si>
    <t>Atlantic cod Gulf of Maine</t>
  </si>
  <si>
    <t>deep sea red crab</t>
  </si>
  <si>
    <t>data poor</t>
  </si>
  <si>
    <t>Northern Shortfin Squid Eastern Shelf</t>
  </si>
  <si>
    <t>scup</t>
  </si>
  <si>
    <t>Skate species</t>
  </si>
  <si>
    <t>skate bycatch in other fisheries</t>
  </si>
  <si>
    <t>data poor: NOT accepted</t>
  </si>
  <si>
    <t>Cabezon California (2005)</t>
  </si>
  <si>
    <t>2005-SAFE-WCcabezon</t>
  </si>
  <si>
    <t>habitat (general description), climate regimes</t>
  </si>
  <si>
    <t>Discuss how climate regimes may be effecting cabezon recruitment (good after 1999, poor before), recommended further investigation</t>
  </si>
  <si>
    <t>Blackgill Rockfish Pacific Coast</t>
  </si>
  <si>
    <t>2005-SAFE-WCblackgill</t>
  </si>
  <si>
    <t>habitat (general description)</t>
  </si>
  <si>
    <t>Generaly describes blackgill habitat and recommends research to better understand blackgill habitat affinity</t>
  </si>
  <si>
    <t>English sole - Pacific Coast</t>
  </si>
  <si>
    <t>Kelp greenling - Oregon</t>
  </si>
  <si>
    <t>Lingcod Pacific Coast</t>
  </si>
  <si>
    <t>2005-SAFE-WClingcod</t>
  </si>
  <si>
    <t>Bycatch (in the sablefish fishery)</t>
  </si>
  <si>
    <t>assessment for the full PFMC area; bycatch was projected to be less than 10 mt - not sure if used in total landings/catch</t>
  </si>
  <si>
    <t>Longnose skate - Pacific Coast</t>
  </si>
  <si>
    <t>Atlantic surfclam</t>
  </si>
  <si>
    <t>NWFSC-CABEZON-2009.pdf</t>
  </si>
  <si>
    <t>Yellowtail rockfish Pacific Coast Northern stock (2005)</t>
  </si>
  <si>
    <t>2005-SAFE-yellowtail</t>
  </si>
  <si>
    <t>bycatch (in the whiting fishery)</t>
  </si>
  <si>
    <t>whiting bycatch index (1978-1999)</t>
  </si>
  <si>
    <t>same whiting bycatch index as the 2000 assessment, not updated. Word "habitat" used in assessment but in reference to trawlers and "rockfish habitat"</t>
  </si>
  <si>
    <t>Black rockfish - Northern Pacific Coast</t>
  </si>
  <si>
    <t>Red grouper South Atlantic</t>
  </si>
  <si>
    <t>Red_grouper_SAR_FINAL.pdf</t>
  </si>
  <si>
    <t>REccommend a multispecies assessment for a bunch of groupers that are not abundant, rather than doing them piecemeal</t>
  </si>
  <si>
    <t>Atlantic Sharpnose shark</t>
  </si>
  <si>
    <t>S34_ATSH_SAR</t>
  </si>
  <si>
    <t>HMS</t>
  </si>
  <si>
    <t>Goliath Grouper</t>
  </si>
  <si>
    <t>S23_SAR_complete_and_final</t>
  </si>
  <si>
    <t>Tilefish Gulf of Mexico</t>
  </si>
  <si>
    <t>tilefish_SAR_FINAL.pdf</t>
  </si>
  <si>
    <t>species interactions used to justify a reduced reference point</t>
  </si>
  <si>
    <t>Bonnethead shark</t>
  </si>
  <si>
    <t>S34_Bonnethead_SAR</t>
  </si>
  <si>
    <t>Cobia Gulf of Mexico</t>
  </si>
  <si>
    <t>S28_SAR_GoM.Cobia_4.29.2013</t>
  </si>
  <si>
    <t>Cobia South Atlantic</t>
  </si>
  <si>
    <t>S28_SAR_SACobia_WithAddendumFinal_5.16.2013</t>
  </si>
  <si>
    <t>Spanish Mackerel South Atlantic</t>
  </si>
  <si>
    <t>S17 SM SAR1.pdf</t>
  </si>
  <si>
    <t>bycatch in shrimp fishery (technical interaction)</t>
  </si>
  <si>
    <t>Research recommendation: investigate catchability as a function of environment</t>
  </si>
  <si>
    <t>Yellowedge grouper Gulf of Mexico</t>
  </si>
  <si>
    <t>YEG_final_SAR.pdf</t>
  </si>
  <si>
    <t>Greater Amberjack Gulf of Mexico</t>
  </si>
  <si>
    <t>SEDAR 33 SAR- GAJ Stock Assessment Report FINAL_sizereduced_5.15.2014</t>
  </si>
  <si>
    <t>Red Porgy</t>
  </si>
  <si>
    <t>JENSEN-RPORGYSATLC-2006</t>
  </si>
  <si>
    <t>Mention of locating additional habitat, but don't describe habitat</t>
  </si>
  <si>
    <t>Spanish mackerel Gulf of Mexico</t>
  </si>
  <si>
    <t>Mackerel bycatch in shrimp trawl is used as an index of abundance, also document name is S17 SM SAR 1</t>
  </si>
  <si>
    <t>SEDAR 28 SAR- Gulf Spanish Mackerel_sizereduced.pdf</t>
  </si>
  <si>
    <t>Pacific Sardine</t>
  </si>
  <si>
    <t>Greenspotted rockfish - Pacific Coast</t>
  </si>
  <si>
    <t>Black Grouper Gulf of Mexico and South Atlantic</t>
  </si>
  <si>
    <t>Black_SAR_FINAL.pdf</t>
  </si>
  <si>
    <t>Brown shrimp Gulf of Mexico</t>
  </si>
  <si>
    <t>Pink shrimp Gulf of Mexico</t>
  </si>
  <si>
    <t>Sablefish Pacific Coast</t>
  </si>
  <si>
    <t>NWFSC-SABLEFPCOAST-2011.pdf</t>
  </si>
  <si>
    <t>White shrimp Gulf of Mexico</t>
  </si>
  <si>
    <t>Widow rockfish Pacific Coast</t>
  </si>
  <si>
    <t>NWFSC-WROCKPCOAST-2011.pdf</t>
  </si>
  <si>
    <t>Yelloweye rockfish Pacific Coast</t>
  </si>
  <si>
    <t>NWFSC-YEYEROCKPCOAST-2011.pdf</t>
  </si>
  <si>
    <t>Rougheye and Blackspotted Rockfish</t>
  </si>
  <si>
    <t>shortbelly rockfish pacific coast</t>
  </si>
  <si>
    <t>Spiny dogfish Pacific Coast</t>
  </si>
  <si>
    <t>Vermilion Rockfish Pacific Coast</t>
  </si>
  <si>
    <t>Shortspine Thornyhead - Washington, Oregon, California 2013</t>
  </si>
  <si>
    <t>Cabezon California and Oregon Coast</t>
  </si>
  <si>
    <t>Atlantic herring</t>
  </si>
  <si>
    <t>Yellowtail flounder- Southern New England / Mid-Atlantic</t>
  </si>
  <si>
    <t>crd1218</t>
  </si>
  <si>
    <t>White hake - Gulf of Maine / Georges Bank</t>
  </si>
  <si>
    <t>Atlantic surfclam - Mid-Atlantic Coast</t>
  </si>
  <si>
    <t>crd1310</t>
  </si>
  <si>
    <t>bluefish05</t>
  </si>
  <si>
    <t>bluefish - atlantic coast</t>
  </si>
  <si>
    <t>Yellowtail flounder - Georges Bank</t>
  </si>
  <si>
    <t>Atlantic cod Eastern Georges Bank</t>
  </si>
  <si>
    <t>Gray Triggerfish - Gulf of Mexico</t>
  </si>
  <si>
    <t>SEDAR_9SAR1 GOM Gray Triggerfish</t>
  </si>
  <si>
    <t>Red Grouper - Gulf of Mexico</t>
  </si>
  <si>
    <t>S12SAR1 Gulf Red Grouper Completev2</t>
  </si>
  <si>
    <t>Black Sea Bass - South Atlantic</t>
  </si>
  <si>
    <t>Gag - South Atlantic</t>
  </si>
  <si>
    <t>Red Snapper - South Atlantic</t>
  </si>
  <si>
    <t>S15SAR1</t>
  </si>
  <si>
    <t>Hogfish - Southeast Florida</t>
  </si>
  <si>
    <t>SEDAR37</t>
  </si>
  <si>
    <t>Vermilion Snapper - Gulf of Mexico</t>
  </si>
  <si>
    <t>SEDAR09</t>
  </si>
  <si>
    <t>Vermilion Snapper - South Atlantic</t>
  </si>
  <si>
    <t>SEDAR17</t>
  </si>
  <si>
    <t>Greater Amberjack - South Atlantic</t>
  </si>
  <si>
    <t>SEDAR15</t>
  </si>
  <si>
    <t>SEDAR36</t>
  </si>
  <si>
    <t>Tilefish - South Atlantic</t>
  </si>
  <si>
    <t>SEDAR25</t>
  </si>
  <si>
    <t>wreckfish - South Atlantic</t>
  </si>
  <si>
    <t>Wreckfish_April2014</t>
  </si>
  <si>
    <t>MAYBE EXCLUDE ???</t>
  </si>
  <si>
    <t>Spiny lobster - Southeast US</t>
  </si>
  <si>
    <t>S8SAR3</t>
  </si>
  <si>
    <t>Mutton Snapper - South Atlantic and Gulf of Mexico</t>
  </si>
  <si>
    <t>S15SAR3</t>
  </si>
  <si>
    <t>American Plaice - Gulf of Maine / George's Bank</t>
  </si>
  <si>
    <t>quahog</t>
  </si>
  <si>
    <t>Witch Flounder</t>
  </si>
  <si>
    <t>garm3g</t>
  </si>
  <si>
    <t>Spiny dogfish - Atlantic Coast</t>
  </si>
  <si>
    <t>spinydogfish2006</t>
  </si>
  <si>
    <t>Pollock - Gulf of Maine / George's Bank</t>
  </si>
  <si>
    <t>pollock</t>
  </si>
  <si>
    <t>Winter Flounder - Gulf of Maine</t>
  </si>
  <si>
    <t>garm3i</t>
  </si>
  <si>
    <t>Winter flounder - Southern New England / Mid-Atlantic</t>
  </si>
  <si>
    <t>Winter flounder - George's Bank</t>
  </si>
  <si>
    <t>Yellowtail flounder - Cape Cod / Gulf of Maine</t>
  </si>
  <si>
    <t>Haddock George's Bank</t>
  </si>
  <si>
    <t>Atlantic Halibut - Northwestern Atlantic</t>
  </si>
  <si>
    <t>BSAIplaice2014</t>
  </si>
  <si>
    <t>NA</t>
  </si>
  <si>
    <t>Snowy Grouper - South Atlantic</t>
  </si>
  <si>
    <t>Skate complex (BSAI)</t>
  </si>
  <si>
    <t>Rougheye and Blackspotted Rockfish BSAI</t>
  </si>
  <si>
    <t>BSAIRougheye2014</t>
  </si>
  <si>
    <t>GOADeepwaterFlatfish2013</t>
  </si>
  <si>
    <t>Sablefish Alaska</t>
  </si>
  <si>
    <t>GOASablefish2014</t>
  </si>
  <si>
    <t>BSAIyfin2014</t>
  </si>
  <si>
    <t>Deepwater Flatfish GOA</t>
  </si>
  <si>
    <t>Dusky Rockfish GOA</t>
  </si>
  <si>
    <t>include</t>
  </si>
  <si>
    <t>NW-SW</t>
  </si>
  <si>
    <t>Lab</t>
  </si>
  <si>
    <t>Bycatch</t>
  </si>
  <si>
    <t>Predator</t>
  </si>
  <si>
    <t>TechInt</t>
  </si>
  <si>
    <t>Diet</t>
  </si>
  <si>
    <t>Record</t>
  </si>
  <si>
    <t>Rev2013</t>
  </si>
  <si>
    <t>OF2001</t>
  </si>
  <si>
    <t>OF10-14</t>
  </si>
  <si>
    <t>OF0105</t>
  </si>
  <si>
    <t>Sptype</t>
  </si>
  <si>
    <t>Invert</t>
  </si>
  <si>
    <t>forage</t>
  </si>
  <si>
    <t>groundfish</t>
  </si>
  <si>
    <t>pelagic</t>
  </si>
  <si>
    <t>DietLab</t>
  </si>
  <si>
    <t>OF2014</t>
  </si>
  <si>
    <t>file name</t>
  </si>
  <si>
    <t>included in the final dataset?  Eliminates duplicates and state-managed species</t>
  </si>
  <si>
    <t>Assessment year</t>
  </si>
  <si>
    <t>Revenue for 2013- some of these are a bit fuzzy (e.g. "rockfish")</t>
  </si>
  <si>
    <t>Which council manages the stock?</t>
  </si>
  <si>
    <t>Which NOAA Lab does the assessment?</t>
  </si>
  <si>
    <t>Technical interactions</t>
  </si>
  <si>
    <t>Who scored this document?</t>
  </si>
  <si>
    <t>did it come from the ram data dump or downloaded from the web?</t>
  </si>
  <si>
    <t>Stock name and region if applicable</t>
  </si>
  <si>
    <t>Clim.comm</t>
  </si>
  <si>
    <t>Hab.comm</t>
  </si>
  <si>
    <t>habitat filter</t>
  </si>
  <si>
    <t>habitat filter species</t>
  </si>
  <si>
    <t>total habitat area</t>
  </si>
  <si>
    <t>temperature catchability</t>
  </si>
  <si>
    <t>habitat density multiplier</t>
  </si>
  <si>
    <t>Uses higher juvenile mortality - lots of tests/information on predation mortality, not sure if this led to them using the higher juvenile mortality...</t>
  </si>
  <si>
    <t>IRA bottom temp</t>
  </si>
  <si>
    <t>recruit temp</t>
  </si>
  <si>
    <t>time varying growth PDO regime</t>
  </si>
  <si>
    <t>IRA temp</t>
  </si>
  <si>
    <t>env driver forecast</t>
  </si>
  <si>
    <t>temp depend catchability</t>
  </si>
  <si>
    <t>mortality red tide index</t>
  </si>
  <si>
    <t>temp dep assignment to fleets</t>
  </si>
  <si>
    <t>regime filter recruitment</t>
  </si>
  <si>
    <t xml:space="preserve">env drivers recruitment </t>
  </si>
  <si>
    <t>env drivers recruitment</t>
  </si>
  <si>
    <t>temp depend catchability and growth</t>
  </si>
  <si>
    <t>temp depend catchability and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</si>
</sst>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3" fillId="5" borderId="0" xfId="0" applyFont="1" applyFill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2" fillId="6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Border="1" applyAlignment="1"/>
    <xf numFmtId="0" fontId="11" fillId="0" borderId="0" xfId="0" applyFont="1" applyAlignment="1"/>
    <xf numFmtId="0" fontId="10" fillId="0" borderId="0" xfId="0" applyFont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Fill="1" applyBorder="1" applyAlignment="1">
      <alignment vertical="top" wrapText="1"/>
    </xf>
    <xf numFmtId="0" fontId="3" fillId="0" borderId="1" xfId="0" applyFont="1" applyBorder="1" applyAlignment="1"/>
    <xf numFmtId="0" fontId="0" fillId="0" borderId="0" xfId="0"/>
    <xf numFmtId="0" fontId="11" fillId="0" borderId="0" xfId="0" applyFont="1" applyFill="1" applyAlignment="1"/>
    <xf numFmtId="0" fontId="3" fillId="0" borderId="0" xfId="0" applyFont="1" applyBorder="1" applyAlignment="1"/>
    <xf numFmtId="0" fontId="0" fillId="0" borderId="2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 applyAlignment="1"/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0" xfId="0" applyFont="1" applyFill="1" applyAlignment="1">
      <alignment horizontal="left"/>
    </xf>
    <xf numFmtId="0" fontId="0" fillId="0" borderId="0" xfId="0" applyFont="1" applyFill="1"/>
    <xf numFmtId="0" fontId="15" fillId="0" borderId="0" xfId="0" applyFont="1" applyFill="1" applyBorder="1" applyAlignment="1">
      <alignment horizontal="lef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114300</xdr:colOff>
      <xdr:row>52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11156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733425</xdr:colOff>
      <xdr:row>44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101600</xdr:colOff>
      <xdr:row>52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11029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52</xdr:row>
      <xdr:rowOff>215900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0" y="0"/>
          <a:ext cx="117062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733425</xdr:colOff>
      <xdr:row>44</xdr:row>
      <xdr:rowOff>57150</xdr:rowOff>
    </xdr:to>
    <xdr:sp macro="" textlink="">
      <xdr:nvSpPr>
        <xdr:cNvPr id="6" name="AutoShape 110"/>
        <xdr:cNvSpPr>
          <a:spLocks noChangeArrowheads="1"/>
        </xdr:cNvSpPr>
      </xdr:nvSpPr>
      <xdr:spPr bwMode="auto">
        <a:xfrm>
          <a:off x="0" y="0"/>
          <a:ext cx="1328737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101600</xdr:colOff>
      <xdr:row>52</xdr:row>
      <xdr:rowOff>215900</xdr:rowOff>
    </xdr:to>
    <xdr:sp macro="" textlink="">
      <xdr:nvSpPr>
        <xdr:cNvPr id="7" name="AutoShape 110"/>
        <xdr:cNvSpPr>
          <a:spLocks noChangeArrowheads="1"/>
        </xdr:cNvSpPr>
      </xdr:nvSpPr>
      <xdr:spPr bwMode="auto">
        <a:xfrm>
          <a:off x="0" y="0"/>
          <a:ext cx="116935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79</xdr:row>
      <xdr:rowOff>215900</xdr:rowOff>
    </xdr:to>
    <xdr:sp macro="" textlink="">
      <xdr:nvSpPr>
        <xdr:cNvPr id="1134" name="Rectangle 1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78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27000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733425</xdr:colOff>
      <xdr:row>70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101600</xdr:colOff>
      <xdr:row>78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26873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0"/>
  <sheetViews>
    <sheetView tabSelected="1" zoomScale="192" zoomScaleNormal="192" workbookViewId="0">
      <pane xSplit="1" ySplit="8" topLeftCell="P9" activePane="bottomRight" state="frozen"/>
      <selection pane="topRight" activeCell="B1" sqref="B1"/>
      <selection pane="bottomLeft" activeCell="A9" sqref="A9"/>
      <selection pane="bottomRight" activeCell="A75" sqref="A75"/>
    </sheetView>
  </sheetViews>
  <sheetFormatPr baseColWidth="10" defaultColWidth="8.83203125" defaultRowHeight="13" x14ac:dyDescent="0.15"/>
  <cols>
    <col min="1" max="1" width="42.33203125" style="19" customWidth="1"/>
    <col min="2" max="5" width="16.1640625" style="19" customWidth="1"/>
    <col min="6" max="7" width="8.83203125" style="19"/>
    <col min="8" max="8" width="9.6640625" style="19" customWidth="1"/>
    <col min="9" max="11" width="8.83203125" style="19"/>
    <col min="12" max="12" width="8.33203125" style="19" customWidth="1"/>
    <col min="13" max="13" width="8.83203125" style="19"/>
    <col min="14" max="14" width="10.1640625" style="19" customWidth="1"/>
    <col min="15" max="18" width="8.83203125" style="19"/>
    <col min="19" max="19" width="11.6640625" style="19" customWidth="1"/>
    <col min="20" max="22" width="8.83203125" style="19"/>
  </cols>
  <sheetData>
    <row r="1" spans="1:22" ht="14" x14ac:dyDescent="0.15">
      <c r="A1" s="20" t="s">
        <v>0</v>
      </c>
      <c r="B1" s="20" t="s">
        <v>2</v>
      </c>
      <c r="C1" s="20" t="s">
        <v>3</v>
      </c>
      <c r="D1" s="20" t="s">
        <v>530</v>
      </c>
      <c r="E1" s="20" t="s">
        <v>5</v>
      </c>
      <c r="F1" s="20" t="s">
        <v>524</v>
      </c>
      <c r="G1" s="21" t="s">
        <v>529</v>
      </c>
      <c r="H1" s="21" t="s">
        <v>7</v>
      </c>
      <c r="I1" s="21" t="s">
        <v>525</v>
      </c>
      <c r="J1" s="21" t="s">
        <v>528</v>
      </c>
      <c r="K1" s="21" t="s">
        <v>526</v>
      </c>
      <c r="L1" s="21" t="s">
        <v>8</v>
      </c>
      <c r="M1" s="21" t="s">
        <v>527</v>
      </c>
      <c r="N1" s="21" t="s">
        <v>9</v>
      </c>
      <c r="O1" s="21" t="s">
        <v>531</v>
      </c>
      <c r="P1" s="21" t="s">
        <v>533</v>
      </c>
      <c r="Q1" s="21" t="s">
        <v>532</v>
      </c>
      <c r="R1" s="21" t="s">
        <v>540</v>
      </c>
      <c r="S1" s="21" t="s">
        <v>534</v>
      </c>
      <c r="T1" s="21" t="s">
        <v>539</v>
      </c>
      <c r="U1" s="21" t="s">
        <v>552</v>
      </c>
      <c r="V1" s="21" t="s">
        <v>551</v>
      </c>
    </row>
    <row r="2" spans="1:22" ht="14" x14ac:dyDescent="0.15">
      <c r="A2" s="36" t="s">
        <v>415</v>
      </c>
      <c r="B2" s="20" t="s">
        <v>138</v>
      </c>
      <c r="C2" s="20">
        <v>2011</v>
      </c>
      <c r="D2" s="20">
        <v>0</v>
      </c>
      <c r="E2" s="20" t="s">
        <v>243</v>
      </c>
      <c r="F2" s="20" t="s">
        <v>140</v>
      </c>
      <c r="G2" s="21" t="s">
        <v>19</v>
      </c>
      <c r="H2" s="21">
        <v>3</v>
      </c>
      <c r="I2" s="21">
        <v>0</v>
      </c>
      <c r="J2" s="21">
        <v>0</v>
      </c>
      <c r="K2" s="21">
        <v>0</v>
      </c>
      <c r="L2" s="21">
        <v>1</v>
      </c>
      <c r="M2" s="21">
        <v>1</v>
      </c>
      <c r="N2" s="21">
        <v>0</v>
      </c>
      <c r="O2" s="21">
        <v>1</v>
      </c>
      <c r="P2" s="21">
        <v>1</v>
      </c>
      <c r="Q2" s="21">
        <v>0</v>
      </c>
      <c r="R2" s="21">
        <v>0</v>
      </c>
      <c r="S2" s="19" t="s">
        <v>537</v>
      </c>
      <c r="T2" s="21">
        <v>0</v>
      </c>
      <c r="U2" s="19" t="s">
        <v>553</v>
      </c>
      <c r="V2" s="19" t="s">
        <v>556</v>
      </c>
    </row>
    <row r="3" spans="1:22" ht="14" x14ac:dyDescent="0.15">
      <c r="A3" s="20" t="s">
        <v>253</v>
      </c>
      <c r="B3" s="20" t="s">
        <v>17</v>
      </c>
      <c r="C3" s="20">
        <v>2011</v>
      </c>
      <c r="D3" s="20" t="s">
        <v>511</v>
      </c>
      <c r="E3" s="20" t="s">
        <v>81</v>
      </c>
      <c r="F3" s="21" t="s">
        <v>523</v>
      </c>
      <c r="G3" s="21" t="s">
        <v>19</v>
      </c>
      <c r="H3" s="21">
        <v>1</v>
      </c>
      <c r="I3" s="21">
        <v>1</v>
      </c>
      <c r="J3" s="21">
        <v>1</v>
      </c>
      <c r="K3" s="21">
        <v>1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19" t="s">
        <v>537</v>
      </c>
      <c r="T3" s="21">
        <v>0</v>
      </c>
      <c r="U3" s="19" t="s">
        <v>511</v>
      </c>
      <c r="V3" s="19" t="s">
        <v>511</v>
      </c>
    </row>
    <row r="4" spans="1:22" ht="14" x14ac:dyDescent="0.15">
      <c r="A4" s="21" t="s">
        <v>379</v>
      </c>
      <c r="B4" s="20" t="s">
        <v>32</v>
      </c>
      <c r="C4" s="21">
        <v>2009</v>
      </c>
      <c r="D4" s="21">
        <v>5</v>
      </c>
      <c r="E4" s="20" t="s">
        <v>100</v>
      </c>
      <c r="F4" s="20" t="s">
        <v>79</v>
      </c>
      <c r="G4" s="21" t="s">
        <v>19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19" t="s">
        <v>535</v>
      </c>
      <c r="T4" s="21">
        <v>1</v>
      </c>
      <c r="U4" s="19" t="s">
        <v>511</v>
      </c>
      <c r="V4" s="19" t="s">
        <v>511</v>
      </c>
    </row>
    <row r="5" spans="1:22" ht="14" x14ac:dyDescent="0.15">
      <c r="A5" s="21" t="s">
        <v>191</v>
      </c>
      <c r="B5" s="20" t="s">
        <v>32</v>
      </c>
      <c r="C5" s="21">
        <v>2009</v>
      </c>
      <c r="D5" s="20">
        <v>111</v>
      </c>
      <c r="E5" s="21" t="s">
        <v>81</v>
      </c>
      <c r="F5" s="21" t="s">
        <v>523</v>
      </c>
      <c r="G5" s="21" t="s">
        <v>19</v>
      </c>
      <c r="H5" s="21">
        <v>1</v>
      </c>
      <c r="I5" s="21">
        <v>0</v>
      </c>
      <c r="J5" s="21">
        <v>1</v>
      </c>
      <c r="K5" s="21">
        <v>1</v>
      </c>
      <c r="L5" s="21">
        <v>0</v>
      </c>
      <c r="M5" s="21">
        <v>3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19" t="s">
        <v>537</v>
      </c>
      <c r="T5" s="21">
        <v>0</v>
      </c>
      <c r="U5" s="19" t="s">
        <v>511</v>
      </c>
      <c r="V5" s="19" t="s">
        <v>511</v>
      </c>
    </row>
    <row r="6" spans="1:22" ht="14" x14ac:dyDescent="0.15">
      <c r="A6" s="41" t="s">
        <v>80</v>
      </c>
      <c r="B6" s="21" t="s">
        <v>17</v>
      </c>
      <c r="C6" s="21">
        <v>2011</v>
      </c>
      <c r="D6" s="20">
        <v>181</v>
      </c>
      <c r="E6" s="21" t="s">
        <v>81</v>
      </c>
      <c r="F6" s="21" t="s">
        <v>523</v>
      </c>
      <c r="G6" s="21" t="s">
        <v>19</v>
      </c>
      <c r="H6" s="21">
        <v>1</v>
      </c>
      <c r="I6" s="21">
        <v>0</v>
      </c>
      <c r="J6" s="21">
        <v>2</v>
      </c>
      <c r="K6" s="21">
        <v>2</v>
      </c>
      <c r="L6" s="21">
        <v>1</v>
      </c>
      <c r="M6" s="21">
        <v>3</v>
      </c>
      <c r="N6" s="21">
        <v>0</v>
      </c>
      <c r="O6" s="21">
        <v>1</v>
      </c>
      <c r="P6" s="21">
        <v>1</v>
      </c>
      <c r="Q6" s="21">
        <v>1</v>
      </c>
      <c r="R6" s="21">
        <v>1</v>
      </c>
      <c r="S6" s="19" t="s">
        <v>537</v>
      </c>
      <c r="T6" s="21">
        <v>0</v>
      </c>
      <c r="U6" s="19" t="s">
        <v>511</v>
      </c>
      <c r="V6" s="19" t="s">
        <v>511</v>
      </c>
    </row>
    <row r="7" spans="1:22" x14ac:dyDescent="0.15">
      <c r="A7" s="21" t="s">
        <v>454</v>
      </c>
      <c r="B7" s="21" t="s">
        <v>17</v>
      </c>
      <c r="C7" s="21">
        <v>2007</v>
      </c>
      <c r="D7" s="42">
        <v>1154</v>
      </c>
      <c r="E7" s="21" t="s">
        <v>81</v>
      </c>
      <c r="F7" s="21" t="s">
        <v>523</v>
      </c>
      <c r="G7" s="21" t="s">
        <v>19</v>
      </c>
      <c r="H7" s="21">
        <v>1</v>
      </c>
      <c r="I7" s="21">
        <v>0</v>
      </c>
      <c r="J7" s="21">
        <v>1</v>
      </c>
      <c r="K7" s="21">
        <v>3</v>
      </c>
      <c r="L7" s="21">
        <v>1</v>
      </c>
      <c r="M7" s="21">
        <v>3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19" t="s">
        <v>536</v>
      </c>
      <c r="T7" s="21">
        <v>0</v>
      </c>
      <c r="U7" s="19" t="s">
        <v>511</v>
      </c>
      <c r="V7" s="19" t="s">
        <v>511</v>
      </c>
    </row>
    <row r="8" spans="1:22" ht="14" x14ac:dyDescent="0.15">
      <c r="A8" s="36" t="s">
        <v>451</v>
      </c>
      <c r="B8" s="20" t="s">
        <v>32</v>
      </c>
      <c r="C8" s="20">
        <v>2011</v>
      </c>
      <c r="D8" s="42">
        <v>1575</v>
      </c>
      <c r="E8" s="20" t="s">
        <v>81</v>
      </c>
      <c r="F8" s="21" t="s">
        <v>523</v>
      </c>
      <c r="G8" s="20" t="s">
        <v>19</v>
      </c>
      <c r="H8" s="19">
        <v>1</v>
      </c>
      <c r="I8" s="21">
        <v>0</v>
      </c>
      <c r="J8" s="19">
        <v>1</v>
      </c>
      <c r="K8" s="19">
        <v>1</v>
      </c>
      <c r="L8" s="19">
        <v>1</v>
      </c>
      <c r="M8" s="19">
        <v>1</v>
      </c>
      <c r="N8" s="19">
        <v>0</v>
      </c>
      <c r="O8" s="19">
        <v>0</v>
      </c>
      <c r="P8" s="19">
        <v>1</v>
      </c>
      <c r="Q8" s="19">
        <v>1</v>
      </c>
      <c r="R8" s="19">
        <v>1</v>
      </c>
      <c r="S8" s="19" t="s">
        <v>537</v>
      </c>
      <c r="T8" s="21">
        <v>0</v>
      </c>
      <c r="U8" s="19" t="s">
        <v>511</v>
      </c>
      <c r="V8" s="19" t="s">
        <v>511</v>
      </c>
    </row>
    <row r="9" spans="1:22" ht="14" x14ac:dyDescent="0.15">
      <c r="A9" s="21" t="s">
        <v>179</v>
      </c>
      <c r="B9" s="21" t="s">
        <v>17</v>
      </c>
      <c r="C9" s="21">
        <v>2013</v>
      </c>
      <c r="D9" s="20">
        <v>5636</v>
      </c>
      <c r="E9" s="21" t="s">
        <v>81</v>
      </c>
      <c r="F9" s="21" t="s">
        <v>523</v>
      </c>
      <c r="G9" s="21" t="s">
        <v>19</v>
      </c>
      <c r="H9" s="21">
        <v>1</v>
      </c>
      <c r="I9" s="21">
        <v>0</v>
      </c>
      <c r="J9" s="21">
        <v>1</v>
      </c>
      <c r="K9" s="21">
        <v>1</v>
      </c>
      <c r="L9" s="21">
        <v>1</v>
      </c>
      <c r="M9" s="21">
        <v>3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19" t="s">
        <v>537</v>
      </c>
      <c r="T9" s="21">
        <v>0</v>
      </c>
      <c r="U9" s="19" t="s">
        <v>511</v>
      </c>
      <c r="V9" s="19" t="s">
        <v>511</v>
      </c>
    </row>
    <row r="10" spans="1:22" ht="14" x14ac:dyDescent="0.15">
      <c r="A10" s="41" t="s">
        <v>441</v>
      </c>
      <c r="B10" s="21" t="s">
        <v>17</v>
      </c>
      <c r="C10" s="21">
        <v>2011</v>
      </c>
      <c r="D10" s="20">
        <v>8674</v>
      </c>
      <c r="E10" s="21" t="s">
        <v>81</v>
      </c>
      <c r="F10" s="21" t="s">
        <v>523</v>
      </c>
      <c r="G10" s="21" t="s">
        <v>19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19" t="s">
        <v>537</v>
      </c>
      <c r="T10" s="21">
        <v>0</v>
      </c>
      <c r="U10" s="19" t="s">
        <v>511</v>
      </c>
      <c r="V10" s="19" t="s">
        <v>511</v>
      </c>
    </row>
    <row r="11" spans="1:22" ht="14" x14ac:dyDescent="0.15">
      <c r="A11" s="41" t="s">
        <v>181</v>
      </c>
      <c r="B11" s="21" t="s">
        <v>17</v>
      </c>
      <c r="C11" s="21">
        <v>2007</v>
      </c>
      <c r="D11" s="20">
        <v>17388</v>
      </c>
      <c r="E11" s="21" t="s">
        <v>81</v>
      </c>
      <c r="F11" s="21" t="s">
        <v>523</v>
      </c>
      <c r="G11" s="21" t="s">
        <v>19</v>
      </c>
      <c r="H11" s="21">
        <v>1</v>
      </c>
      <c r="I11" s="21">
        <v>0</v>
      </c>
      <c r="J11" s="21">
        <v>1</v>
      </c>
      <c r="K11" s="21">
        <v>1</v>
      </c>
      <c r="L11" s="21">
        <v>1</v>
      </c>
      <c r="M11" s="21">
        <v>3</v>
      </c>
      <c r="N11" s="21">
        <v>0</v>
      </c>
      <c r="O11" s="21">
        <v>1</v>
      </c>
      <c r="P11" s="21">
        <v>1</v>
      </c>
      <c r="Q11" s="21">
        <v>1</v>
      </c>
      <c r="R11" s="21">
        <v>1</v>
      </c>
      <c r="S11" s="19" t="s">
        <v>537</v>
      </c>
      <c r="T11" s="21">
        <v>0</v>
      </c>
      <c r="U11" s="19" t="s">
        <v>511</v>
      </c>
      <c r="V11" s="19" t="s">
        <v>511</v>
      </c>
    </row>
    <row r="12" spans="1:22" ht="14" customHeight="1" x14ac:dyDescent="0.15">
      <c r="A12" s="20" t="s">
        <v>187</v>
      </c>
      <c r="B12" s="20" t="s">
        <v>32</v>
      </c>
      <c r="C12" s="20">
        <v>2009</v>
      </c>
      <c r="D12" s="20">
        <v>20371</v>
      </c>
      <c r="E12" s="20" t="s">
        <v>81</v>
      </c>
      <c r="F12" s="21" t="s">
        <v>523</v>
      </c>
      <c r="G12" s="21" t="s">
        <v>19</v>
      </c>
      <c r="H12" s="21">
        <v>1</v>
      </c>
      <c r="I12" s="21">
        <v>0</v>
      </c>
      <c r="J12" s="21">
        <v>1</v>
      </c>
      <c r="K12" s="21">
        <v>1</v>
      </c>
      <c r="L12" s="21">
        <v>1</v>
      </c>
      <c r="M12" s="21">
        <v>3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19" t="s">
        <v>537</v>
      </c>
      <c r="T12" s="21">
        <v>0</v>
      </c>
      <c r="U12" s="19" t="s">
        <v>511</v>
      </c>
      <c r="V12" s="19" t="s">
        <v>511</v>
      </c>
    </row>
    <row r="13" spans="1:22" ht="14" x14ac:dyDescent="0.15">
      <c r="A13" s="41" t="s">
        <v>249</v>
      </c>
      <c r="B13" s="21" t="s">
        <v>17</v>
      </c>
      <c r="C13" s="21">
        <v>2005</v>
      </c>
      <c r="D13" s="20">
        <v>28118</v>
      </c>
      <c r="E13" s="21" t="s">
        <v>81</v>
      </c>
      <c r="F13" s="21" t="s">
        <v>523</v>
      </c>
      <c r="G13" s="21" t="s">
        <v>19</v>
      </c>
      <c r="H13" s="21">
        <v>1</v>
      </c>
      <c r="I13" s="21">
        <v>0</v>
      </c>
      <c r="J13" s="21">
        <v>1</v>
      </c>
      <c r="K13" s="21">
        <v>0</v>
      </c>
      <c r="L13" s="21">
        <v>0</v>
      </c>
      <c r="M13" s="21">
        <v>1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19" t="s">
        <v>537</v>
      </c>
      <c r="T13" s="21">
        <v>0</v>
      </c>
      <c r="U13" s="19" t="s">
        <v>511</v>
      </c>
      <c r="V13" s="19" t="s">
        <v>511</v>
      </c>
    </row>
    <row r="14" spans="1:22" ht="14" x14ac:dyDescent="0.15">
      <c r="A14" s="19" t="s">
        <v>520</v>
      </c>
      <c r="B14" s="20" t="s">
        <v>17</v>
      </c>
      <c r="C14" s="20">
        <v>2013</v>
      </c>
      <c r="D14" s="19">
        <v>30657</v>
      </c>
      <c r="E14" s="20" t="s">
        <v>22</v>
      </c>
      <c r="F14" s="20" t="s">
        <v>23</v>
      </c>
      <c r="G14" s="21" t="s">
        <v>19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3</v>
      </c>
      <c r="N14" s="19">
        <v>0</v>
      </c>
      <c r="O14" s="21">
        <v>0</v>
      </c>
      <c r="P14" s="21">
        <v>0</v>
      </c>
      <c r="Q14" s="21">
        <v>0</v>
      </c>
      <c r="R14" s="21">
        <v>0</v>
      </c>
      <c r="S14" s="19" t="s">
        <v>537</v>
      </c>
      <c r="T14" s="21">
        <v>1</v>
      </c>
      <c r="U14" s="19" t="s">
        <v>511</v>
      </c>
      <c r="V14" s="19" t="s">
        <v>511</v>
      </c>
    </row>
    <row r="15" spans="1:22" ht="14" customHeight="1" x14ac:dyDescent="0.15">
      <c r="A15" s="41" t="s">
        <v>178</v>
      </c>
      <c r="B15" s="21" t="s">
        <v>17</v>
      </c>
      <c r="C15" s="21">
        <v>2009</v>
      </c>
      <c r="D15" s="20">
        <v>39734</v>
      </c>
      <c r="E15" s="21" t="s">
        <v>81</v>
      </c>
      <c r="F15" s="21" t="s">
        <v>523</v>
      </c>
      <c r="G15" s="21" t="s">
        <v>19</v>
      </c>
      <c r="H15" s="21">
        <v>2</v>
      </c>
      <c r="I15" s="21">
        <v>0</v>
      </c>
      <c r="J15" s="21">
        <v>1</v>
      </c>
      <c r="K15" s="21">
        <v>1</v>
      </c>
      <c r="L15" s="21">
        <v>2</v>
      </c>
      <c r="M15" s="21">
        <v>3</v>
      </c>
      <c r="N15" s="21">
        <v>0</v>
      </c>
      <c r="O15" s="21">
        <v>1</v>
      </c>
      <c r="P15" s="21">
        <v>1</v>
      </c>
      <c r="Q15" s="21">
        <v>0</v>
      </c>
      <c r="R15" s="21">
        <v>0</v>
      </c>
      <c r="S15" s="19" t="s">
        <v>537</v>
      </c>
      <c r="T15" s="21">
        <v>0</v>
      </c>
      <c r="U15" s="19" t="s">
        <v>511</v>
      </c>
      <c r="V15" s="19" t="s">
        <v>511</v>
      </c>
    </row>
    <row r="16" spans="1:22" ht="14" x14ac:dyDescent="0.15">
      <c r="A16" s="19" t="s">
        <v>488</v>
      </c>
      <c r="B16" s="20" t="s">
        <v>17</v>
      </c>
      <c r="C16" s="20">
        <v>2014</v>
      </c>
      <c r="D16" s="19">
        <v>64612</v>
      </c>
      <c r="E16" s="21" t="s">
        <v>202</v>
      </c>
      <c r="F16" s="21" t="s">
        <v>140</v>
      </c>
      <c r="G16" s="21" t="s">
        <v>19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21">
        <v>0</v>
      </c>
      <c r="Q16" s="19">
        <v>0</v>
      </c>
      <c r="R16" s="19">
        <v>0</v>
      </c>
      <c r="S16" s="19" t="s">
        <v>537</v>
      </c>
      <c r="T16" s="21">
        <v>0</v>
      </c>
      <c r="U16" s="19" t="s">
        <v>511</v>
      </c>
      <c r="V16" s="19" t="s">
        <v>511</v>
      </c>
    </row>
    <row r="17" spans="1:22" ht="14.25" customHeight="1" x14ac:dyDescent="0.15">
      <c r="A17" s="19" t="s">
        <v>469</v>
      </c>
      <c r="B17" s="20" t="s">
        <v>17</v>
      </c>
      <c r="C17" s="20">
        <v>2006</v>
      </c>
      <c r="D17" s="19">
        <v>78245</v>
      </c>
      <c r="E17" s="20" t="s">
        <v>139</v>
      </c>
      <c r="F17" s="21" t="s">
        <v>140</v>
      </c>
      <c r="G17" s="21" t="s">
        <v>19</v>
      </c>
      <c r="H17" s="19">
        <v>1</v>
      </c>
      <c r="I17" s="19">
        <v>0</v>
      </c>
      <c r="J17" s="19">
        <v>0</v>
      </c>
      <c r="K17" s="19">
        <v>0</v>
      </c>
      <c r="L17" s="19">
        <v>0</v>
      </c>
      <c r="M17" s="19">
        <v>3</v>
      </c>
      <c r="N17" s="19">
        <v>0</v>
      </c>
      <c r="O17" s="21">
        <v>0</v>
      </c>
      <c r="P17" s="21">
        <v>0</v>
      </c>
      <c r="Q17" s="19">
        <v>1</v>
      </c>
      <c r="R17" s="19">
        <v>1</v>
      </c>
      <c r="S17" s="19" t="s">
        <v>537</v>
      </c>
      <c r="T17" s="21">
        <v>0</v>
      </c>
      <c r="U17" s="19" t="s">
        <v>511</v>
      </c>
      <c r="V17" s="19" t="s">
        <v>511</v>
      </c>
    </row>
    <row r="18" spans="1:22" ht="14" x14ac:dyDescent="0.15">
      <c r="A18" s="20" t="s">
        <v>455</v>
      </c>
      <c r="B18" s="20" t="s">
        <v>17</v>
      </c>
      <c r="C18" s="19">
        <v>2011</v>
      </c>
      <c r="D18" s="42">
        <v>80258</v>
      </c>
      <c r="E18" s="19" t="s">
        <v>81</v>
      </c>
      <c r="F18" s="21" t="s">
        <v>523</v>
      </c>
      <c r="G18" s="21" t="s">
        <v>19</v>
      </c>
      <c r="H18" s="19">
        <v>1</v>
      </c>
      <c r="I18" s="19">
        <v>0</v>
      </c>
      <c r="J18" s="19">
        <v>1</v>
      </c>
      <c r="K18" s="19">
        <v>1</v>
      </c>
      <c r="L18" s="19">
        <v>1</v>
      </c>
      <c r="M18" s="19">
        <v>3</v>
      </c>
      <c r="N18" s="19">
        <v>0</v>
      </c>
      <c r="O18" s="21">
        <v>0</v>
      </c>
      <c r="P18" s="21">
        <v>0</v>
      </c>
      <c r="Q18" s="21">
        <v>0</v>
      </c>
      <c r="R18" s="21">
        <v>0</v>
      </c>
      <c r="S18" s="19" t="s">
        <v>537</v>
      </c>
      <c r="T18" s="21">
        <v>0</v>
      </c>
      <c r="U18" s="19" t="s">
        <v>511</v>
      </c>
      <c r="V18" s="19" t="s">
        <v>511</v>
      </c>
    </row>
    <row r="19" spans="1:22" ht="14" x14ac:dyDescent="0.15">
      <c r="A19" s="19" t="s">
        <v>475</v>
      </c>
      <c r="B19" s="20" t="s">
        <v>17</v>
      </c>
      <c r="C19" s="20">
        <v>2010</v>
      </c>
      <c r="D19" s="19">
        <v>127613</v>
      </c>
      <c r="E19" s="20" t="s">
        <v>202</v>
      </c>
      <c r="F19" s="21" t="s">
        <v>140</v>
      </c>
      <c r="G19" s="21" t="s">
        <v>19</v>
      </c>
      <c r="H19" s="19">
        <v>1</v>
      </c>
      <c r="I19" s="19">
        <v>0</v>
      </c>
      <c r="J19" s="19">
        <v>0</v>
      </c>
      <c r="K19" s="19">
        <v>1</v>
      </c>
      <c r="L19" s="19">
        <v>1</v>
      </c>
      <c r="M19" s="19">
        <v>3</v>
      </c>
      <c r="N19" s="19">
        <v>0</v>
      </c>
      <c r="O19" s="19">
        <v>1</v>
      </c>
      <c r="P19" s="19">
        <v>1</v>
      </c>
      <c r="Q19" s="19">
        <v>1</v>
      </c>
      <c r="R19" s="19">
        <v>1</v>
      </c>
      <c r="S19" s="19" t="s">
        <v>537</v>
      </c>
      <c r="T19" s="21">
        <v>0</v>
      </c>
      <c r="U19" s="19" t="s">
        <v>511</v>
      </c>
      <c r="V19" s="19" t="s">
        <v>511</v>
      </c>
    </row>
    <row r="20" spans="1:22" ht="14" x14ac:dyDescent="0.15">
      <c r="A20" s="20" t="s">
        <v>182</v>
      </c>
      <c r="B20" s="20" t="s">
        <v>17</v>
      </c>
      <c r="C20" s="20">
        <v>2013</v>
      </c>
      <c r="D20" s="20">
        <v>131976</v>
      </c>
      <c r="E20" s="20" t="s">
        <v>81</v>
      </c>
      <c r="F20" s="21" t="s">
        <v>523</v>
      </c>
      <c r="G20" s="21" t="s">
        <v>19</v>
      </c>
      <c r="H20" s="21">
        <v>1</v>
      </c>
      <c r="I20" s="21">
        <v>0</v>
      </c>
      <c r="J20" s="21">
        <v>1</v>
      </c>
      <c r="K20" s="21">
        <v>1</v>
      </c>
      <c r="L20" s="21">
        <v>1</v>
      </c>
      <c r="M20" s="21">
        <v>3</v>
      </c>
      <c r="N20" s="21">
        <v>0</v>
      </c>
      <c r="O20" s="21">
        <v>1</v>
      </c>
      <c r="P20" s="21">
        <v>1</v>
      </c>
      <c r="Q20" s="21">
        <v>0</v>
      </c>
      <c r="R20" s="21">
        <v>0</v>
      </c>
      <c r="S20" s="19" t="s">
        <v>537</v>
      </c>
      <c r="T20" s="21">
        <v>0</v>
      </c>
      <c r="U20" s="19" t="s">
        <v>511</v>
      </c>
      <c r="V20" s="19" t="s">
        <v>511</v>
      </c>
    </row>
    <row r="21" spans="1:22" ht="14" x14ac:dyDescent="0.15">
      <c r="A21" s="20" t="s">
        <v>207</v>
      </c>
      <c r="B21" s="20" t="s">
        <v>32</v>
      </c>
      <c r="C21" s="20">
        <v>2011</v>
      </c>
      <c r="D21" s="20">
        <v>144129</v>
      </c>
      <c r="E21" s="20" t="s">
        <v>81</v>
      </c>
      <c r="F21" s="21" t="s">
        <v>523</v>
      </c>
      <c r="G21" s="21" t="s">
        <v>19</v>
      </c>
      <c r="H21" s="21">
        <v>1</v>
      </c>
      <c r="I21" s="21">
        <v>0</v>
      </c>
      <c r="J21" s="21">
        <v>1</v>
      </c>
      <c r="K21" s="21">
        <v>1</v>
      </c>
      <c r="L21" s="21">
        <v>1</v>
      </c>
      <c r="M21" s="21">
        <v>2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19" t="s">
        <v>537</v>
      </c>
      <c r="T21" s="21">
        <v>0</v>
      </c>
      <c r="U21" s="19" t="s">
        <v>511</v>
      </c>
      <c r="V21" s="19" t="s">
        <v>511</v>
      </c>
    </row>
    <row r="22" spans="1:22" ht="14" x14ac:dyDescent="0.15">
      <c r="A22" s="36" t="s">
        <v>456</v>
      </c>
      <c r="B22" s="20" t="s">
        <v>17</v>
      </c>
      <c r="C22" s="20">
        <v>2005</v>
      </c>
      <c r="D22" s="19">
        <v>157649</v>
      </c>
      <c r="E22" s="20" t="s">
        <v>81</v>
      </c>
      <c r="F22" s="21" t="s">
        <v>523</v>
      </c>
      <c r="G22" s="21" t="s">
        <v>19</v>
      </c>
      <c r="H22" s="19">
        <v>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21">
        <v>0</v>
      </c>
      <c r="P22" s="21">
        <v>0</v>
      </c>
      <c r="Q22" s="21">
        <v>0</v>
      </c>
      <c r="R22" s="21">
        <v>0</v>
      </c>
      <c r="S22" s="19" t="s">
        <v>537</v>
      </c>
      <c r="T22" s="21">
        <v>0</v>
      </c>
      <c r="U22" s="19" t="s">
        <v>511</v>
      </c>
      <c r="V22" s="19" t="s">
        <v>511</v>
      </c>
    </row>
    <row r="23" spans="1:22" ht="14" x14ac:dyDescent="0.15">
      <c r="A23" s="41" t="s">
        <v>194</v>
      </c>
      <c r="B23" s="21" t="s">
        <v>17</v>
      </c>
      <c r="C23" s="21">
        <v>2007</v>
      </c>
      <c r="D23" s="20">
        <v>157747</v>
      </c>
      <c r="E23" s="21" t="s">
        <v>81</v>
      </c>
      <c r="F23" s="21" t="s">
        <v>523</v>
      </c>
      <c r="G23" s="21" t="s">
        <v>19</v>
      </c>
      <c r="H23" s="21">
        <v>3</v>
      </c>
      <c r="I23" s="21">
        <v>0</v>
      </c>
      <c r="J23" s="21">
        <v>1</v>
      </c>
      <c r="K23" s="21">
        <v>1</v>
      </c>
      <c r="L23" s="21">
        <v>0</v>
      </c>
      <c r="M23" s="21">
        <v>3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19" t="s">
        <v>537</v>
      </c>
      <c r="T23" s="21">
        <v>0</v>
      </c>
      <c r="U23" s="19" t="s">
        <v>553</v>
      </c>
      <c r="V23" s="19" t="s">
        <v>511</v>
      </c>
    </row>
    <row r="24" spans="1:22" ht="14" x14ac:dyDescent="0.15">
      <c r="A24" s="21" t="s">
        <v>214</v>
      </c>
      <c r="B24" s="21" t="s">
        <v>17</v>
      </c>
      <c r="C24" s="21">
        <v>2013</v>
      </c>
      <c r="D24" s="20">
        <v>164563</v>
      </c>
      <c r="E24" s="21" t="s">
        <v>81</v>
      </c>
      <c r="F24" s="21" t="s">
        <v>523</v>
      </c>
      <c r="G24" s="21" t="s">
        <v>19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19" t="s">
        <v>537</v>
      </c>
      <c r="T24" s="21">
        <v>0</v>
      </c>
      <c r="U24" s="19" t="s">
        <v>511</v>
      </c>
      <c r="V24" s="19" t="s">
        <v>511</v>
      </c>
    </row>
    <row r="25" spans="1:22" ht="14" customHeight="1" x14ac:dyDescent="0.2">
      <c r="A25" s="43" t="s">
        <v>477</v>
      </c>
      <c r="B25" s="20" t="s">
        <v>17</v>
      </c>
      <c r="C25" s="20">
        <v>2013</v>
      </c>
      <c r="D25" s="19">
        <f>221768/2</f>
        <v>110884</v>
      </c>
      <c r="E25" s="20" t="s">
        <v>202</v>
      </c>
      <c r="F25" s="21" t="s">
        <v>140</v>
      </c>
      <c r="G25" s="21" t="s">
        <v>19</v>
      </c>
      <c r="H25" s="21">
        <v>3</v>
      </c>
      <c r="I25" s="21">
        <v>0</v>
      </c>
      <c r="J25" s="21">
        <v>1</v>
      </c>
      <c r="K25" s="21">
        <v>0</v>
      </c>
      <c r="L25" s="21">
        <v>1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19" t="s">
        <v>537</v>
      </c>
      <c r="T25" s="21">
        <v>0</v>
      </c>
      <c r="U25" s="19" t="s">
        <v>553</v>
      </c>
      <c r="V25" s="19" t="s">
        <v>511</v>
      </c>
    </row>
    <row r="26" spans="1:22" ht="14" x14ac:dyDescent="0.15">
      <c r="A26" s="36" t="s">
        <v>241</v>
      </c>
      <c r="B26" s="20" t="s">
        <v>138</v>
      </c>
      <c r="C26" s="20">
        <v>2013</v>
      </c>
      <c r="D26" s="19">
        <f>221768/2</f>
        <v>110884</v>
      </c>
      <c r="E26" s="20" t="s">
        <v>243</v>
      </c>
      <c r="F26" s="20" t="s">
        <v>140</v>
      </c>
      <c r="G26" s="21" t="s">
        <v>19</v>
      </c>
      <c r="H26" s="21">
        <v>3</v>
      </c>
      <c r="I26" s="21">
        <v>0</v>
      </c>
      <c r="J26" s="21">
        <v>1</v>
      </c>
      <c r="K26" s="21">
        <v>0</v>
      </c>
      <c r="L26" s="21">
        <v>1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19" t="s">
        <v>537</v>
      </c>
      <c r="T26" s="21">
        <v>0</v>
      </c>
      <c r="U26" s="19" t="s">
        <v>553</v>
      </c>
      <c r="V26" s="19" t="s">
        <v>511</v>
      </c>
    </row>
    <row r="27" spans="1:22" ht="14" x14ac:dyDescent="0.15">
      <c r="A27" s="41" t="s">
        <v>394</v>
      </c>
      <c r="B27" s="21" t="s">
        <v>17</v>
      </c>
      <c r="C27" s="21">
        <v>2007</v>
      </c>
      <c r="D27" s="20">
        <v>242764</v>
      </c>
      <c r="E27" s="21" t="s">
        <v>81</v>
      </c>
      <c r="F27" s="21" t="s">
        <v>523</v>
      </c>
      <c r="G27" s="21" t="s">
        <v>19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1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19" t="s">
        <v>537</v>
      </c>
      <c r="T27" s="21">
        <v>0</v>
      </c>
      <c r="U27" s="19" t="s">
        <v>511</v>
      </c>
      <c r="V27" s="19" t="s">
        <v>511</v>
      </c>
    </row>
    <row r="28" spans="1:22" ht="14" x14ac:dyDescent="0.15">
      <c r="A28" s="37" t="s">
        <v>288</v>
      </c>
      <c r="B28" s="20" t="s">
        <v>17</v>
      </c>
      <c r="C28" s="20">
        <v>2014</v>
      </c>
      <c r="D28" s="20">
        <f>503191/4</f>
        <v>125797.75</v>
      </c>
      <c r="E28" s="20" t="s">
        <v>81</v>
      </c>
      <c r="F28" s="21" t="s">
        <v>523</v>
      </c>
      <c r="G28" s="21" t="s">
        <v>19</v>
      </c>
      <c r="H28" s="21">
        <v>1</v>
      </c>
      <c r="I28" s="21">
        <v>1</v>
      </c>
      <c r="J28" s="21">
        <v>0</v>
      </c>
      <c r="K28" s="21">
        <v>1</v>
      </c>
      <c r="L28" s="21">
        <v>3</v>
      </c>
      <c r="M28" s="21">
        <v>2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19" t="s">
        <v>538</v>
      </c>
      <c r="T28" s="21">
        <v>0</v>
      </c>
      <c r="U28" s="19" t="s">
        <v>511</v>
      </c>
      <c r="V28" s="19" t="s">
        <v>563</v>
      </c>
    </row>
    <row r="29" spans="1:22" ht="14" customHeight="1" x14ac:dyDescent="0.15">
      <c r="A29" s="19" t="s">
        <v>512</v>
      </c>
      <c r="B29" s="20" t="s">
        <v>17</v>
      </c>
      <c r="C29" s="20">
        <v>2013</v>
      </c>
      <c r="D29" s="19">
        <v>245837</v>
      </c>
      <c r="E29" s="20" t="s">
        <v>202</v>
      </c>
      <c r="F29" s="21" t="s">
        <v>140</v>
      </c>
      <c r="G29" s="21" t="s">
        <v>19</v>
      </c>
      <c r="H29" s="19">
        <v>1</v>
      </c>
      <c r="I29" s="19">
        <v>0</v>
      </c>
      <c r="J29" s="19">
        <v>0</v>
      </c>
      <c r="K29" s="19">
        <v>0</v>
      </c>
      <c r="L29" s="19">
        <v>0</v>
      </c>
      <c r="M29" s="19">
        <v>3</v>
      </c>
      <c r="N29" s="19">
        <v>0</v>
      </c>
      <c r="O29" s="19">
        <v>1</v>
      </c>
      <c r="P29" s="19">
        <v>1</v>
      </c>
      <c r="Q29" s="19">
        <v>1</v>
      </c>
      <c r="R29" s="19">
        <v>1</v>
      </c>
      <c r="S29" s="19" t="s">
        <v>537</v>
      </c>
      <c r="T29" s="21">
        <v>0</v>
      </c>
      <c r="U29" s="19" t="s">
        <v>511</v>
      </c>
      <c r="V29" s="19" t="s">
        <v>511</v>
      </c>
    </row>
    <row r="30" spans="1:22" ht="15" customHeight="1" x14ac:dyDescent="0.15">
      <c r="A30" s="37" t="s">
        <v>289</v>
      </c>
      <c r="B30" s="20" t="s">
        <v>17</v>
      </c>
      <c r="C30" s="20">
        <v>2014</v>
      </c>
      <c r="D30" s="20">
        <f>6047229/13</f>
        <v>465171.46153846156</v>
      </c>
      <c r="E30" s="20" t="s">
        <v>81</v>
      </c>
      <c r="F30" s="21" t="s">
        <v>523</v>
      </c>
      <c r="G30" s="21" t="s">
        <v>19</v>
      </c>
      <c r="H30" s="21">
        <v>1</v>
      </c>
      <c r="I30" s="21">
        <v>1</v>
      </c>
      <c r="J30" s="21">
        <v>0</v>
      </c>
      <c r="K30" s="21">
        <v>1</v>
      </c>
      <c r="L30" s="21">
        <v>3</v>
      </c>
      <c r="M30" s="21">
        <v>2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19" t="s">
        <v>538</v>
      </c>
      <c r="T30" s="21">
        <v>0</v>
      </c>
      <c r="U30" s="19" t="s">
        <v>511</v>
      </c>
      <c r="V30" s="19" t="s">
        <v>563</v>
      </c>
    </row>
    <row r="31" spans="1:22" ht="14" x14ac:dyDescent="0.15">
      <c r="A31" s="20" t="s">
        <v>424</v>
      </c>
      <c r="B31" s="20" t="s">
        <v>138</v>
      </c>
      <c r="C31" s="20">
        <v>2013</v>
      </c>
      <c r="D31" s="20">
        <v>285188</v>
      </c>
      <c r="E31" s="20" t="s">
        <v>202</v>
      </c>
      <c r="F31" s="20" t="s">
        <v>140</v>
      </c>
      <c r="G31" s="21" t="s">
        <v>19</v>
      </c>
      <c r="H31" s="21">
        <v>0</v>
      </c>
      <c r="I31" s="21">
        <v>0</v>
      </c>
      <c r="J31" s="21">
        <v>0</v>
      </c>
      <c r="K31" s="21">
        <v>0</v>
      </c>
      <c r="L31" s="21">
        <v>1</v>
      </c>
      <c r="M31" s="21">
        <v>3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19" t="s">
        <v>538</v>
      </c>
      <c r="T31" s="21">
        <v>0</v>
      </c>
      <c r="U31" s="19" t="s">
        <v>511</v>
      </c>
      <c r="V31" s="19" t="s">
        <v>511</v>
      </c>
    </row>
    <row r="32" spans="1:22" ht="14" x14ac:dyDescent="0.15">
      <c r="A32" s="36" t="s">
        <v>350</v>
      </c>
      <c r="B32" s="20" t="s">
        <v>32</v>
      </c>
      <c r="C32" s="20">
        <v>2012</v>
      </c>
      <c r="D32" s="20">
        <v>292174</v>
      </c>
      <c r="E32" s="20" t="s">
        <v>243</v>
      </c>
      <c r="F32" s="20" t="s">
        <v>140</v>
      </c>
      <c r="G32" s="21" t="s">
        <v>19</v>
      </c>
      <c r="H32" s="21">
        <v>3</v>
      </c>
      <c r="I32" s="21">
        <v>0</v>
      </c>
      <c r="J32" s="21">
        <v>0</v>
      </c>
      <c r="K32" s="21">
        <v>1</v>
      </c>
      <c r="L32" s="21">
        <v>1</v>
      </c>
      <c r="M32" s="21">
        <v>1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19" t="s">
        <v>537</v>
      </c>
      <c r="T32" s="21">
        <v>0</v>
      </c>
      <c r="U32" s="19" t="s">
        <v>554</v>
      </c>
      <c r="V32" s="19" t="s">
        <v>511</v>
      </c>
    </row>
    <row r="33" spans="1:22" ht="14" x14ac:dyDescent="0.15">
      <c r="A33" s="41" t="s">
        <v>395</v>
      </c>
      <c r="B33" s="21" t="s">
        <v>17</v>
      </c>
      <c r="C33" s="21">
        <v>2005</v>
      </c>
      <c r="D33" s="20">
        <v>292241</v>
      </c>
      <c r="E33" s="21" t="s">
        <v>81</v>
      </c>
      <c r="F33" s="21" t="s">
        <v>523</v>
      </c>
      <c r="G33" s="21" t="s">
        <v>19</v>
      </c>
      <c r="H33" s="21">
        <v>1</v>
      </c>
      <c r="I33" s="21">
        <v>0</v>
      </c>
      <c r="J33" s="21">
        <v>0</v>
      </c>
      <c r="K33" s="21">
        <v>0</v>
      </c>
      <c r="L33" s="21">
        <v>0</v>
      </c>
      <c r="M33" s="21">
        <v>3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19" t="s">
        <v>537</v>
      </c>
      <c r="T33" s="21">
        <v>0</v>
      </c>
      <c r="U33" s="19" t="s">
        <v>511</v>
      </c>
      <c r="V33" s="19" t="s">
        <v>511</v>
      </c>
    </row>
    <row r="34" spans="1:22" ht="14" x14ac:dyDescent="0.15">
      <c r="A34" s="20" t="s">
        <v>422</v>
      </c>
      <c r="B34" s="20" t="s">
        <v>138</v>
      </c>
      <c r="C34" s="20">
        <v>2012</v>
      </c>
      <c r="D34" s="20">
        <v>312972</v>
      </c>
      <c r="E34" s="20" t="s">
        <v>139</v>
      </c>
      <c r="F34" s="21" t="s">
        <v>140</v>
      </c>
      <c r="G34" s="21" t="s">
        <v>19</v>
      </c>
      <c r="H34" s="21">
        <v>0</v>
      </c>
      <c r="I34" s="21">
        <v>0</v>
      </c>
      <c r="J34" s="21">
        <v>0</v>
      </c>
      <c r="K34" s="21">
        <v>0</v>
      </c>
      <c r="L34" s="21">
        <v>1</v>
      </c>
      <c r="M34" s="21">
        <v>3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19" t="s">
        <v>538</v>
      </c>
      <c r="T34" s="21">
        <v>0</v>
      </c>
      <c r="U34" s="19" t="s">
        <v>511</v>
      </c>
      <c r="V34" s="19" t="s">
        <v>511</v>
      </c>
    </row>
    <row r="35" spans="1:22" ht="14" x14ac:dyDescent="0.15">
      <c r="A35" s="37" t="s">
        <v>285</v>
      </c>
      <c r="B35" s="20" t="s">
        <v>17</v>
      </c>
      <c r="C35" s="20">
        <v>2014</v>
      </c>
      <c r="D35" s="20">
        <f>16717952/26</f>
        <v>642998.15384615387</v>
      </c>
      <c r="E35" s="20" t="s">
        <v>81</v>
      </c>
      <c r="F35" s="21" t="s">
        <v>523</v>
      </c>
      <c r="G35" s="21" t="s">
        <v>19</v>
      </c>
      <c r="H35" s="21">
        <v>1</v>
      </c>
      <c r="I35" s="21">
        <v>1</v>
      </c>
      <c r="J35" s="21">
        <v>0</v>
      </c>
      <c r="K35" s="21">
        <v>1</v>
      </c>
      <c r="L35" s="21">
        <v>3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19" t="s">
        <v>538</v>
      </c>
      <c r="T35" s="21">
        <v>0</v>
      </c>
      <c r="U35" s="19" t="s">
        <v>511</v>
      </c>
      <c r="V35" s="19" t="s">
        <v>563</v>
      </c>
    </row>
    <row r="36" spans="1:22" ht="14" x14ac:dyDescent="0.15">
      <c r="A36" s="36" t="s">
        <v>449</v>
      </c>
      <c r="B36" s="20" t="s">
        <v>32</v>
      </c>
      <c r="C36" s="20">
        <v>2011</v>
      </c>
      <c r="D36" s="20">
        <v>459034</v>
      </c>
      <c r="E36" s="20" t="s">
        <v>81</v>
      </c>
      <c r="F36" s="21" t="s">
        <v>523</v>
      </c>
      <c r="G36" s="20" t="s">
        <v>19</v>
      </c>
      <c r="H36" s="19">
        <v>1</v>
      </c>
      <c r="I36" s="19">
        <v>0</v>
      </c>
      <c r="J36" s="19">
        <v>1</v>
      </c>
      <c r="K36" s="19">
        <v>0</v>
      </c>
      <c r="L36" s="19">
        <v>0</v>
      </c>
      <c r="M36" s="19">
        <v>3</v>
      </c>
      <c r="N36" s="19">
        <v>0</v>
      </c>
      <c r="O36" s="19">
        <v>1</v>
      </c>
      <c r="P36" s="19">
        <v>1</v>
      </c>
      <c r="Q36" s="19">
        <v>0</v>
      </c>
      <c r="R36" s="19">
        <v>0</v>
      </c>
      <c r="S36" s="19" t="s">
        <v>537</v>
      </c>
      <c r="T36" s="21">
        <v>0</v>
      </c>
      <c r="U36" s="19" t="s">
        <v>511</v>
      </c>
      <c r="V36" s="19" t="s">
        <v>511</v>
      </c>
    </row>
    <row r="37" spans="1:22" ht="14" x14ac:dyDescent="0.15">
      <c r="A37" s="20" t="s">
        <v>442</v>
      </c>
      <c r="B37" s="20" t="s">
        <v>32</v>
      </c>
      <c r="C37" s="20">
        <v>2010</v>
      </c>
      <c r="D37" s="20">
        <v>459634</v>
      </c>
      <c r="E37" s="20" t="s">
        <v>243</v>
      </c>
      <c r="F37" s="20" t="s">
        <v>140</v>
      </c>
      <c r="G37" s="21" t="s">
        <v>19</v>
      </c>
      <c r="H37" s="21">
        <v>3</v>
      </c>
      <c r="I37" s="21">
        <v>0</v>
      </c>
      <c r="J37" s="21">
        <v>0</v>
      </c>
      <c r="K37" s="21">
        <v>0</v>
      </c>
      <c r="L37" s="21">
        <v>1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19" t="s">
        <v>537</v>
      </c>
      <c r="T37" s="21">
        <v>0</v>
      </c>
      <c r="U37" s="19" t="s">
        <v>554</v>
      </c>
      <c r="V37" s="19" t="s">
        <v>511</v>
      </c>
    </row>
    <row r="38" spans="1:22" ht="14" x14ac:dyDescent="0.15">
      <c r="A38" s="37" t="s">
        <v>287</v>
      </c>
      <c r="B38" s="20" t="s">
        <v>17</v>
      </c>
      <c r="C38" s="20">
        <v>2014</v>
      </c>
      <c r="D38" s="20">
        <f>16717952/26</f>
        <v>642998.15384615387</v>
      </c>
      <c r="E38" s="20" t="s">
        <v>81</v>
      </c>
      <c r="F38" s="21" t="s">
        <v>523</v>
      </c>
      <c r="G38" s="21" t="s">
        <v>19</v>
      </c>
      <c r="H38" s="21">
        <v>1</v>
      </c>
      <c r="I38" s="21">
        <v>1</v>
      </c>
      <c r="J38" s="21">
        <v>0</v>
      </c>
      <c r="K38" s="21">
        <v>1</v>
      </c>
      <c r="L38" s="21">
        <v>3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19" t="s">
        <v>538</v>
      </c>
      <c r="T38" s="21">
        <v>0</v>
      </c>
      <c r="U38" s="19" t="s">
        <v>511</v>
      </c>
      <c r="V38" s="19" t="s">
        <v>563</v>
      </c>
    </row>
    <row r="39" spans="1:22" ht="26" x14ac:dyDescent="0.15">
      <c r="A39" s="26" t="s">
        <v>460</v>
      </c>
      <c r="B39" s="20" t="s">
        <v>17</v>
      </c>
      <c r="C39" s="20">
        <v>2012</v>
      </c>
      <c r="D39" s="19">
        <v>243122</v>
      </c>
      <c r="E39" s="20" t="s">
        <v>100</v>
      </c>
      <c r="F39" s="20" t="s">
        <v>79</v>
      </c>
      <c r="G39" s="21" t="s">
        <v>19</v>
      </c>
      <c r="H39" s="19">
        <v>1</v>
      </c>
      <c r="I39" s="19">
        <v>0</v>
      </c>
      <c r="J39" s="19">
        <v>0</v>
      </c>
      <c r="K39" s="19">
        <v>1</v>
      </c>
      <c r="L39" s="19">
        <v>3</v>
      </c>
      <c r="M39" s="19">
        <v>3</v>
      </c>
      <c r="N39" s="19">
        <v>0</v>
      </c>
      <c r="O39" s="21">
        <v>0</v>
      </c>
      <c r="P39" s="19">
        <v>1</v>
      </c>
      <c r="Q39" s="19">
        <v>1</v>
      </c>
      <c r="R39" s="19">
        <v>0</v>
      </c>
      <c r="S39" s="19" t="s">
        <v>537</v>
      </c>
      <c r="T39" s="21">
        <v>1</v>
      </c>
      <c r="U39" s="19" t="s">
        <v>511</v>
      </c>
      <c r="V39" s="19" t="s">
        <v>569</v>
      </c>
    </row>
    <row r="40" spans="1:22" ht="14" x14ac:dyDescent="0.15">
      <c r="A40" s="41" t="s">
        <v>93</v>
      </c>
      <c r="B40" s="21" t="s">
        <v>17</v>
      </c>
      <c r="C40" s="21">
        <v>2007</v>
      </c>
      <c r="D40" s="20">
        <v>487093</v>
      </c>
      <c r="E40" s="21" t="s">
        <v>81</v>
      </c>
      <c r="F40" s="21" t="s">
        <v>523</v>
      </c>
      <c r="G40" s="21" t="s">
        <v>19</v>
      </c>
      <c r="H40" s="21">
        <v>1</v>
      </c>
      <c r="I40" s="21">
        <v>0</v>
      </c>
      <c r="J40" s="21">
        <v>2</v>
      </c>
      <c r="K40" s="21">
        <v>1</v>
      </c>
      <c r="L40" s="21">
        <v>0</v>
      </c>
      <c r="M40" s="21">
        <v>3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19" t="s">
        <v>537</v>
      </c>
      <c r="T40" s="21">
        <v>0</v>
      </c>
      <c r="U40" s="19" t="s">
        <v>511</v>
      </c>
      <c r="V40" s="19" t="s">
        <v>511</v>
      </c>
    </row>
    <row r="41" spans="1:22" ht="14" x14ac:dyDescent="0.15">
      <c r="A41" s="37" t="s">
        <v>321</v>
      </c>
      <c r="B41" s="20" t="s">
        <v>17</v>
      </c>
      <c r="C41" s="20">
        <v>2014</v>
      </c>
      <c r="D41" s="20">
        <f>503191/4</f>
        <v>125797.75</v>
      </c>
      <c r="E41" s="20" t="s">
        <v>81</v>
      </c>
      <c r="F41" s="21" t="s">
        <v>523</v>
      </c>
      <c r="G41" s="21" t="s">
        <v>19</v>
      </c>
      <c r="H41" s="21">
        <v>1</v>
      </c>
      <c r="I41" s="21">
        <v>1</v>
      </c>
      <c r="J41" s="21">
        <v>0</v>
      </c>
      <c r="K41" s="21">
        <v>1</v>
      </c>
      <c r="L41" s="21">
        <v>0</v>
      </c>
      <c r="M41" s="21">
        <v>2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19" t="s">
        <v>538</v>
      </c>
      <c r="T41" s="21">
        <v>0</v>
      </c>
      <c r="U41" s="19" t="s">
        <v>511</v>
      </c>
      <c r="V41" s="19" t="s">
        <v>511</v>
      </c>
    </row>
    <row r="42" spans="1:22" ht="14" x14ac:dyDescent="0.15">
      <c r="A42" s="37" t="s">
        <v>322</v>
      </c>
      <c r="B42" s="20" t="s">
        <v>17</v>
      </c>
      <c r="C42" s="20">
        <v>2014</v>
      </c>
      <c r="D42" s="20">
        <f>503191/4</f>
        <v>125797.75</v>
      </c>
      <c r="E42" s="20" t="s">
        <v>81</v>
      </c>
      <c r="F42" s="21" t="s">
        <v>523</v>
      </c>
      <c r="G42" s="21" t="s">
        <v>19</v>
      </c>
      <c r="H42" s="21">
        <v>1</v>
      </c>
      <c r="I42" s="21">
        <v>1</v>
      </c>
      <c r="J42" s="21">
        <v>0</v>
      </c>
      <c r="K42" s="21">
        <v>1</v>
      </c>
      <c r="L42" s="21">
        <v>0</v>
      </c>
      <c r="M42" s="21">
        <v>2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19" t="s">
        <v>538</v>
      </c>
      <c r="T42" s="21">
        <v>0</v>
      </c>
      <c r="U42" s="19" t="s">
        <v>511</v>
      </c>
      <c r="V42" s="19" t="s">
        <v>511</v>
      </c>
    </row>
    <row r="43" spans="1:22" ht="14.25" customHeight="1" x14ac:dyDescent="0.15">
      <c r="A43" s="37" t="s">
        <v>323</v>
      </c>
      <c r="B43" s="20" t="s">
        <v>17</v>
      </c>
      <c r="C43" s="20">
        <v>2014</v>
      </c>
      <c r="D43" s="20">
        <f>503191/4</f>
        <v>125797.75</v>
      </c>
      <c r="E43" s="20" t="s">
        <v>81</v>
      </c>
      <c r="F43" s="21" t="s">
        <v>523</v>
      </c>
      <c r="G43" s="21" t="s">
        <v>19</v>
      </c>
      <c r="H43" s="21">
        <v>1</v>
      </c>
      <c r="I43" s="21">
        <v>1</v>
      </c>
      <c r="J43" s="21">
        <v>0</v>
      </c>
      <c r="K43" s="21">
        <v>1</v>
      </c>
      <c r="L43" s="21">
        <v>0</v>
      </c>
      <c r="M43" s="21">
        <v>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19" t="s">
        <v>538</v>
      </c>
      <c r="T43" s="21">
        <v>0</v>
      </c>
      <c r="U43" s="19" t="s">
        <v>511</v>
      </c>
      <c r="V43" s="19" t="s">
        <v>511</v>
      </c>
    </row>
    <row r="44" spans="1:22" ht="14" x14ac:dyDescent="0.15">
      <c r="A44" s="20" t="s">
        <v>446</v>
      </c>
      <c r="B44" s="20" t="s">
        <v>32</v>
      </c>
      <c r="C44" s="20">
        <v>2011</v>
      </c>
      <c r="D44" s="42">
        <v>19572546</v>
      </c>
      <c r="E44" s="20" t="s">
        <v>81</v>
      </c>
      <c r="F44" s="21" t="s">
        <v>523</v>
      </c>
      <c r="G44" s="21" t="s">
        <v>19</v>
      </c>
      <c r="H44" s="21">
        <v>1</v>
      </c>
      <c r="I44" s="21">
        <v>0</v>
      </c>
      <c r="J44" s="21">
        <v>1</v>
      </c>
      <c r="K44" s="21">
        <v>1</v>
      </c>
      <c r="L44" s="21">
        <v>3</v>
      </c>
      <c r="M44" s="21">
        <v>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19" t="s">
        <v>537</v>
      </c>
      <c r="T44" s="21">
        <v>0</v>
      </c>
      <c r="U44" s="19" t="s">
        <v>511</v>
      </c>
      <c r="V44" s="19" t="s">
        <v>569</v>
      </c>
    </row>
    <row r="45" spans="1:22" ht="14" x14ac:dyDescent="0.15">
      <c r="A45" s="19" t="s">
        <v>509</v>
      </c>
      <c r="B45" s="20" t="s">
        <v>17</v>
      </c>
      <c r="C45" s="20">
        <v>2008</v>
      </c>
      <c r="D45" s="19">
        <v>505826</v>
      </c>
      <c r="E45" s="20" t="s">
        <v>100</v>
      </c>
      <c r="F45" s="20" t="s">
        <v>79</v>
      </c>
      <c r="G45" s="21" t="s">
        <v>19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3</v>
      </c>
      <c r="N45" s="19">
        <v>0</v>
      </c>
      <c r="O45" s="19">
        <v>1</v>
      </c>
      <c r="P45" s="19">
        <v>1</v>
      </c>
      <c r="Q45" s="19">
        <v>1</v>
      </c>
      <c r="R45" s="21">
        <v>1</v>
      </c>
      <c r="S45" s="19" t="s">
        <v>537</v>
      </c>
      <c r="T45" s="21">
        <v>1</v>
      </c>
      <c r="U45" s="19" t="s">
        <v>511</v>
      </c>
      <c r="V45" s="19" t="s">
        <v>511</v>
      </c>
    </row>
    <row r="46" spans="1:22" ht="13" customHeight="1" x14ac:dyDescent="0.15">
      <c r="A46" s="20" t="s">
        <v>458</v>
      </c>
      <c r="B46" s="20" t="s">
        <v>32</v>
      </c>
      <c r="C46" s="20">
        <v>2009</v>
      </c>
      <c r="D46" s="20">
        <v>512962</v>
      </c>
      <c r="E46" s="21" t="s">
        <v>81</v>
      </c>
      <c r="F46" s="21" t="s">
        <v>523</v>
      </c>
      <c r="G46" s="21" t="s">
        <v>19</v>
      </c>
      <c r="H46" s="21">
        <v>1</v>
      </c>
      <c r="I46" s="21">
        <v>0</v>
      </c>
      <c r="J46" s="21">
        <v>0</v>
      </c>
      <c r="K46" s="21">
        <v>0</v>
      </c>
      <c r="L46" s="21">
        <v>1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19" t="s">
        <v>537</v>
      </c>
      <c r="T46" s="21">
        <v>0</v>
      </c>
      <c r="U46" s="19" t="s">
        <v>511</v>
      </c>
      <c r="V46" s="19" t="s">
        <v>511</v>
      </c>
    </row>
    <row r="47" spans="1:22" ht="14" x14ac:dyDescent="0.15">
      <c r="A47" s="41" t="s">
        <v>408</v>
      </c>
      <c r="B47" s="21" t="s">
        <v>17</v>
      </c>
      <c r="C47" s="21">
        <v>2007</v>
      </c>
      <c r="D47" s="20">
        <v>521283</v>
      </c>
      <c r="E47" s="21" t="s">
        <v>81</v>
      </c>
      <c r="F47" s="21" t="s">
        <v>523</v>
      </c>
      <c r="G47" s="21" t="s">
        <v>19</v>
      </c>
      <c r="H47" s="21">
        <v>1</v>
      </c>
      <c r="I47" s="21">
        <v>0</v>
      </c>
      <c r="J47" s="21">
        <v>0</v>
      </c>
      <c r="K47" s="21">
        <v>0</v>
      </c>
      <c r="L47" s="21">
        <v>1</v>
      </c>
      <c r="M47" s="21">
        <v>3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19" t="s">
        <v>537</v>
      </c>
      <c r="T47" s="21">
        <v>0</v>
      </c>
      <c r="U47" s="19" t="s">
        <v>511</v>
      </c>
      <c r="V47" s="19" t="s">
        <v>511</v>
      </c>
    </row>
    <row r="48" spans="1:22" ht="14" x14ac:dyDescent="0.15">
      <c r="A48" s="19" t="s">
        <v>483</v>
      </c>
      <c r="B48" s="20" t="s">
        <v>17</v>
      </c>
      <c r="C48" s="20">
        <v>2008</v>
      </c>
      <c r="D48" s="19">
        <v>613151</v>
      </c>
      <c r="E48" s="20" t="s">
        <v>202</v>
      </c>
      <c r="F48" s="21" t="s">
        <v>140</v>
      </c>
      <c r="G48" s="21" t="s">
        <v>19</v>
      </c>
      <c r="H48" s="19">
        <v>1</v>
      </c>
      <c r="I48" s="19">
        <v>0</v>
      </c>
      <c r="J48" s="19">
        <v>0</v>
      </c>
      <c r="K48" s="19">
        <v>0</v>
      </c>
      <c r="L48" s="19">
        <v>0</v>
      </c>
      <c r="M48" s="19">
        <v>3</v>
      </c>
      <c r="N48" s="19">
        <v>0</v>
      </c>
      <c r="O48" s="21">
        <v>0</v>
      </c>
      <c r="P48" s="21">
        <v>0</v>
      </c>
      <c r="Q48" s="21">
        <v>0</v>
      </c>
      <c r="R48" s="21">
        <v>0</v>
      </c>
      <c r="S48" s="19" t="s">
        <v>537</v>
      </c>
      <c r="T48" s="21">
        <v>0</v>
      </c>
      <c r="U48" s="19" t="s">
        <v>511</v>
      </c>
      <c r="V48" s="19" t="s">
        <v>511</v>
      </c>
    </row>
    <row r="49" spans="1:22" ht="14" x14ac:dyDescent="0.15">
      <c r="A49" s="20" t="s">
        <v>237</v>
      </c>
      <c r="B49" s="20" t="s">
        <v>138</v>
      </c>
      <c r="C49" s="20">
        <v>2013</v>
      </c>
      <c r="D49" s="20">
        <v>624716</v>
      </c>
      <c r="E49" s="20" t="s">
        <v>202</v>
      </c>
      <c r="F49" s="20" t="s">
        <v>140</v>
      </c>
      <c r="G49" s="21" t="s">
        <v>19</v>
      </c>
      <c r="H49" s="21">
        <v>2</v>
      </c>
      <c r="I49" s="21">
        <v>0</v>
      </c>
      <c r="J49" s="21">
        <v>1</v>
      </c>
      <c r="K49" s="21">
        <v>0</v>
      </c>
      <c r="L49" s="21">
        <v>2</v>
      </c>
      <c r="M49" s="21">
        <v>1</v>
      </c>
      <c r="N49" s="21">
        <v>0</v>
      </c>
      <c r="O49" s="21">
        <v>0</v>
      </c>
      <c r="P49" s="21">
        <v>0</v>
      </c>
      <c r="Q49" s="21">
        <v>0</v>
      </c>
      <c r="R49" s="19">
        <v>1</v>
      </c>
      <c r="S49" s="19" t="s">
        <v>537</v>
      </c>
      <c r="T49" s="21">
        <v>0</v>
      </c>
      <c r="U49" s="19" t="s">
        <v>511</v>
      </c>
      <c r="V49" s="19" t="s">
        <v>511</v>
      </c>
    </row>
    <row r="50" spans="1:22" ht="14" x14ac:dyDescent="0.15">
      <c r="A50" s="41" t="s">
        <v>400</v>
      </c>
      <c r="B50" s="21" t="s">
        <v>17</v>
      </c>
      <c r="C50" s="21">
        <v>2007</v>
      </c>
      <c r="D50" s="20">
        <v>904387</v>
      </c>
      <c r="E50" s="21" t="s">
        <v>81</v>
      </c>
      <c r="F50" s="21" t="s">
        <v>523</v>
      </c>
      <c r="G50" s="21" t="s">
        <v>19</v>
      </c>
      <c r="H50" s="21">
        <v>1</v>
      </c>
      <c r="I50" s="21">
        <v>0</v>
      </c>
      <c r="J50" s="21">
        <v>0</v>
      </c>
      <c r="K50" s="21">
        <v>0</v>
      </c>
      <c r="L50" s="21">
        <v>0</v>
      </c>
      <c r="M50" s="21">
        <v>3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19" t="s">
        <v>537</v>
      </c>
      <c r="T50" s="21">
        <v>0</v>
      </c>
      <c r="U50" s="19" t="s">
        <v>511</v>
      </c>
      <c r="V50" s="19" t="s">
        <v>511</v>
      </c>
    </row>
    <row r="51" spans="1:22" ht="14" x14ac:dyDescent="0.15">
      <c r="A51" s="20" t="s">
        <v>432</v>
      </c>
      <c r="B51" s="20" t="s">
        <v>138</v>
      </c>
      <c r="C51" s="20">
        <v>2014</v>
      </c>
      <c r="D51" s="20">
        <v>1048361</v>
      </c>
      <c r="E51" s="20" t="s">
        <v>139</v>
      </c>
      <c r="F51" s="21" t="s">
        <v>140</v>
      </c>
      <c r="G51" s="21" t="s">
        <v>19</v>
      </c>
      <c r="H51" s="21">
        <v>1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</v>
      </c>
      <c r="P51" s="21">
        <v>1</v>
      </c>
      <c r="Q51" s="21">
        <v>1</v>
      </c>
      <c r="R51" s="21">
        <v>1</v>
      </c>
      <c r="S51" s="19" t="s">
        <v>538</v>
      </c>
      <c r="T51" s="21">
        <v>0</v>
      </c>
      <c r="U51" s="19" t="s">
        <v>511</v>
      </c>
      <c r="V51" s="19" t="s">
        <v>511</v>
      </c>
    </row>
    <row r="52" spans="1:22" ht="14" x14ac:dyDescent="0.15">
      <c r="A52" s="21" t="s">
        <v>381</v>
      </c>
      <c r="B52" s="20" t="s">
        <v>32</v>
      </c>
      <c r="C52" s="21">
        <v>2006</v>
      </c>
      <c r="D52" s="21">
        <v>1131530</v>
      </c>
      <c r="E52" s="21" t="s">
        <v>110</v>
      </c>
      <c r="F52" s="21" t="s">
        <v>79</v>
      </c>
      <c r="G52" s="21" t="s">
        <v>19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19" t="s">
        <v>536</v>
      </c>
      <c r="T52" s="21">
        <v>1</v>
      </c>
      <c r="U52" s="19" t="s">
        <v>511</v>
      </c>
      <c r="V52" s="19" t="s">
        <v>511</v>
      </c>
    </row>
    <row r="53" spans="1:22" ht="14" x14ac:dyDescent="0.15">
      <c r="A53" s="20" t="s">
        <v>184</v>
      </c>
      <c r="B53" s="20" t="s">
        <v>32</v>
      </c>
      <c r="C53" s="20">
        <v>2009</v>
      </c>
      <c r="D53" s="20">
        <v>1239079</v>
      </c>
      <c r="E53" s="20" t="s">
        <v>81</v>
      </c>
      <c r="F53" s="21" t="s">
        <v>523</v>
      </c>
      <c r="G53" s="21" t="s">
        <v>19</v>
      </c>
      <c r="H53" s="21">
        <v>1</v>
      </c>
      <c r="I53" s="21">
        <v>0</v>
      </c>
      <c r="J53" s="21">
        <v>1</v>
      </c>
      <c r="K53" s="21">
        <v>1</v>
      </c>
      <c r="L53" s="21">
        <v>1</v>
      </c>
      <c r="M53" s="21">
        <v>3</v>
      </c>
      <c r="N53" s="21">
        <v>0</v>
      </c>
      <c r="O53" s="21">
        <v>1</v>
      </c>
      <c r="P53" s="21">
        <v>1</v>
      </c>
      <c r="Q53" s="21">
        <v>0</v>
      </c>
      <c r="R53" s="21">
        <v>0</v>
      </c>
      <c r="S53" s="19" t="s">
        <v>537</v>
      </c>
      <c r="T53" s="21">
        <v>0</v>
      </c>
      <c r="U53" s="19" t="s">
        <v>511</v>
      </c>
      <c r="V53" s="19" t="s">
        <v>511</v>
      </c>
    </row>
    <row r="54" spans="1:22" ht="14" x14ac:dyDescent="0.15">
      <c r="A54" s="20" t="s">
        <v>437</v>
      </c>
      <c r="B54" s="20" t="s">
        <v>32</v>
      </c>
      <c r="C54" s="21">
        <v>2013</v>
      </c>
      <c r="D54" s="20">
        <v>1352430</v>
      </c>
      <c r="E54" s="20" t="s">
        <v>139</v>
      </c>
      <c r="F54" s="21" t="s">
        <v>140</v>
      </c>
      <c r="G54" s="21" t="s">
        <v>19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3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19" t="s">
        <v>538</v>
      </c>
      <c r="T54" s="21">
        <v>0</v>
      </c>
      <c r="U54" s="19" t="s">
        <v>511</v>
      </c>
      <c r="V54" s="19" t="s">
        <v>511</v>
      </c>
    </row>
    <row r="55" spans="1:22" ht="14" x14ac:dyDescent="0.15">
      <c r="A55" s="22" t="s">
        <v>473</v>
      </c>
      <c r="B55" s="20" t="s">
        <v>17</v>
      </c>
      <c r="C55" s="20">
        <v>2011</v>
      </c>
      <c r="D55" s="19">
        <v>1407192</v>
      </c>
      <c r="E55" s="20" t="s">
        <v>202</v>
      </c>
      <c r="F55" s="21" t="s">
        <v>140</v>
      </c>
      <c r="G55" s="21" t="s">
        <v>19</v>
      </c>
      <c r="H55" s="19">
        <v>3</v>
      </c>
      <c r="I55" s="19">
        <v>0</v>
      </c>
      <c r="J55" s="19">
        <v>0</v>
      </c>
      <c r="K55" s="19">
        <v>0</v>
      </c>
      <c r="L55" s="19">
        <v>1</v>
      </c>
      <c r="M55" s="19">
        <v>3</v>
      </c>
      <c r="N55" s="19">
        <v>0</v>
      </c>
      <c r="O55" s="19">
        <v>1</v>
      </c>
      <c r="P55" s="19">
        <v>1</v>
      </c>
      <c r="Q55" s="19">
        <v>1</v>
      </c>
      <c r="R55" s="19">
        <v>0</v>
      </c>
      <c r="S55" s="19" t="s">
        <v>537</v>
      </c>
      <c r="T55" s="21">
        <v>0</v>
      </c>
      <c r="U55" s="19" t="s">
        <v>553</v>
      </c>
      <c r="V55" s="19" t="s">
        <v>511</v>
      </c>
    </row>
    <row r="56" spans="1:22" ht="14" x14ac:dyDescent="0.15">
      <c r="A56" s="20" t="s">
        <v>453</v>
      </c>
      <c r="B56" s="20" t="s">
        <v>17</v>
      </c>
      <c r="C56" s="20">
        <v>2013</v>
      </c>
      <c r="D56" s="20">
        <v>1535174</v>
      </c>
      <c r="E56" s="20" t="s">
        <v>81</v>
      </c>
      <c r="F56" s="21" t="s">
        <v>523</v>
      </c>
      <c r="G56" s="21" t="s">
        <v>19</v>
      </c>
      <c r="H56" s="21">
        <v>1</v>
      </c>
      <c r="I56" s="21">
        <v>0</v>
      </c>
      <c r="J56" s="21">
        <v>1</v>
      </c>
      <c r="K56" s="21">
        <v>1</v>
      </c>
      <c r="L56" s="21">
        <v>1</v>
      </c>
      <c r="M56" s="21">
        <v>3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19" t="s">
        <v>537</v>
      </c>
      <c r="T56" s="21">
        <v>0</v>
      </c>
      <c r="U56" s="19" t="s">
        <v>511</v>
      </c>
      <c r="V56" s="19" t="s">
        <v>511</v>
      </c>
    </row>
    <row r="57" spans="1:22" ht="14" x14ac:dyDescent="0.15">
      <c r="A57" s="38" t="s">
        <v>206</v>
      </c>
      <c r="B57" s="21" t="s">
        <v>17</v>
      </c>
      <c r="C57" s="21">
        <v>2014</v>
      </c>
      <c r="D57" s="20">
        <v>1633673</v>
      </c>
      <c r="E57" s="21" t="s">
        <v>81</v>
      </c>
      <c r="F57" s="21" t="s">
        <v>82</v>
      </c>
      <c r="G57" s="21" t="s">
        <v>19</v>
      </c>
      <c r="H57" s="21">
        <v>1</v>
      </c>
      <c r="I57" s="21">
        <v>0</v>
      </c>
      <c r="J57" s="21">
        <v>1</v>
      </c>
      <c r="K57" s="21">
        <v>1</v>
      </c>
      <c r="L57" s="21">
        <v>2</v>
      </c>
      <c r="M57" s="21">
        <v>2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19" t="s">
        <v>538</v>
      </c>
      <c r="T57" s="21">
        <v>0</v>
      </c>
      <c r="U57" s="19" t="s">
        <v>511</v>
      </c>
      <c r="V57" s="19" t="s">
        <v>511</v>
      </c>
    </row>
    <row r="58" spans="1:22" ht="14" x14ac:dyDescent="0.15">
      <c r="A58" s="19" t="s">
        <v>505</v>
      </c>
      <c r="B58" s="20" t="s">
        <v>17</v>
      </c>
      <c r="C58" s="20">
        <v>2011</v>
      </c>
      <c r="D58" s="19">
        <v>273016</v>
      </c>
      <c r="E58" s="20" t="s">
        <v>100</v>
      </c>
      <c r="F58" s="20" t="s">
        <v>79</v>
      </c>
      <c r="G58" s="21" t="s">
        <v>19</v>
      </c>
      <c r="H58" s="19">
        <v>1</v>
      </c>
      <c r="I58" s="19">
        <v>0</v>
      </c>
      <c r="J58" s="19">
        <v>0</v>
      </c>
      <c r="K58" s="19">
        <v>2</v>
      </c>
      <c r="L58" s="19">
        <v>3</v>
      </c>
      <c r="M58" s="19">
        <v>3</v>
      </c>
      <c r="N58" s="19">
        <v>0</v>
      </c>
      <c r="O58" s="21">
        <v>0</v>
      </c>
      <c r="P58" s="19">
        <v>1</v>
      </c>
      <c r="Q58" s="19">
        <v>1</v>
      </c>
      <c r="R58" s="19">
        <v>1</v>
      </c>
      <c r="S58" s="19" t="s">
        <v>537</v>
      </c>
      <c r="T58" s="21">
        <v>1</v>
      </c>
      <c r="U58" s="19" t="s">
        <v>511</v>
      </c>
      <c r="V58" s="19" t="s">
        <v>568</v>
      </c>
    </row>
    <row r="59" spans="1:22" ht="14" x14ac:dyDescent="0.15">
      <c r="A59" s="19" t="s">
        <v>486</v>
      </c>
      <c r="B59" s="20" t="s">
        <v>17</v>
      </c>
      <c r="C59" s="20">
        <v>2011</v>
      </c>
      <c r="D59" s="19">
        <v>1668022</v>
      </c>
      <c r="E59" s="20" t="s">
        <v>202</v>
      </c>
      <c r="F59" s="21" t="s">
        <v>140</v>
      </c>
      <c r="G59" s="21" t="s">
        <v>19</v>
      </c>
      <c r="H59" s="19">
        <v>3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1</v>
      </c>
      <c r="P59" s="21">
        <v>1</v>
      </c>
      <c r="Q59" s="19">
        <v>0</v>
      </c>
      <c r="R59" s="19">
        <v>0</v>
      </c>
      <c r="S59" s="19" t="s">
        <v>537</v>
      </c>
      <c r="T59" s="21">
        <v>0</v>
      </c>
      <c r="U59" s="19" t="s">
        <v>553</v>
      </c>
      <c r="V59" s="19" t="s">
        <v>511</v>
      </c>
    </row>
    <row r="60" spans="1:22" ht="14" x14ac:dyDescent="0.15">
      <c r="A60" s="19" t="s">
        <v>474</v>
      </c>
      <c r="B60" s="20" t="s">
        <v>17</v>
      </c>
      <c r="C60" s="20">
        <v>2006</v>
      </c>
      <c r="D60" s="19">
        <v>1882561</v>
      </c>
      <c r="E60" s="20" t="s">
        <v>202</v>
      </c>
      <c r="F60" s="21" t="s">
        <v>140</v>
      </c>
      <c r="G60" s="21" t="s">
        <v>19</v>
      </c>
      <c r="H60" s="19">
        <v>2</v>
      </c>
      <c r="I60" s="19">
        <v>0</v>
      </c>
      <c r="J60" s="19">
        <v>0</v>
      </c>
      <c r="K60" s="19">
        <v>0</v>
      </c>
      <c r="L60" s="19">
        <v>1</v>
      </c>
      <c r="M60" s="19">
        <v>0</v>
      </c>
      <c r="N60" s="19">
        <v>0</v>
      </c>
      <c r="O60" s="19">
        <v>1</v>
      </c>
      <c r="P60" s="21">
        <v>0</v>
      </c>
      <c r="Q60" s="21">
        <v>0</v>
      </c>
      <c r="R60" s="19">
        <v>0</v>
      </c>
      <c r="S60" s="19" t="s">
        <v>537</v>
      </c>
      <c r="T60" s="21">
        <v>0</v>
      </c>
      <c r="U60" s="19" t="s">
        <v>511</v>
      </c>
      <c r="V60" s="19" t="s">
        <v>511</v>
      </c>
    </row>
    <row r="61" spans="1:22" ht="14" x14ac:dyDescent="0.15">
      <c r="A61" s="21" t="s">
        <v>131</v>
      </c>
      <c r="B61" s="20" t="s">
        <v>32</v>
      </c>
      <c r="C61" s="21">
        <v>2006</v>
      </c>
      <c r="D61" s="21">
        <v>1923049</v>
      </c>
      <c r="E61" s="21" t="s">
        <v>110</v>
      </c>
      <c r="F61" s="21" t="s">
        <v>79</v>
      </c>
      <c r="G61" s="21" t="s">
        <v>19</v>
      </c>
      <c r="H61" s="21">
        <v>0</v>
      </c>
      <c r="I61" s="21">
        <v>0</v>
      </c>
      <c r="J61" s="21">
        <v>0</v>
      </c>
      <c r="K61" s="21">
        <v>2</v>
      </c>
      <c r="L61" s="21">
        <v>2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19" t="s">
        <v>538</v>
      </c>
      <c r="T61" s="21">
        <v>1</v>
      </c>
      <c r="U61" s="19" t="s">
        <v>511</v>
      </c>
      <c r="V61" s="19" t="s">
        <v>511</v>
      </c>
    </row>
    <row r="62" spans="1:22" ht="14" x14ac:dyDescent="0.15">
      <c r="A62" s="20" t="s">
        <v>239</v>
      </c>
      <c r="B62" s="20" t="s">
        <v>138</v>
      </c>
      <c r="C62" s="20">
        <v>2014</v>
      </c>
      <c r="D62" s="20">
        <v>1956045</v>
      </c>
      <c r="E62" s="20" t="s">
        <v>139</v>
      </c>
      <c r="F62" s="21" t="s">
        <v>140</v>
      </c>
      <c r="G62" s="21" t="s">
        <v>19</v>
      </c>
      <c r="H62" s="21">
        <v>1</v>
      </c>
      <c r="I62" s="21">
        <v>0</v>
      </c>
      <c r="J62" s="21">
        <v>1</v>
      </c>
      <c r="K62" s="21">
        <v>0</v>
      </c>
      <c r="L62" s="21">
        <v>2</v>
      </c>
      <c r="M62" s="21">
        <v>3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19" t="s">
        <v>538</v>
      </c>
      <c r="T62" s="21">
        <v>0</v>
      </c>
      <c r="U62" s="19" t="s">
        <v>511</v>
      </c>
      <c r="V62" s="19" t="s">
        <v>511</v>
      </c>
    </row>
    <row r="63" spans="1:22" ht="14" x14ac:dyDescent="0.15">
      <c r="A63" s="19" t="s">
        <v>499</v>
      </c>
      <c r="B63" s="20" t="s">
        <v>17</v>
      </c>
      <c r="C63" s="20">
        <v>2006</v>
      </c>
      <c r="D63" s="19">
        <v>2117991</v>
      </c>
      <c r="E63" s="20" t="s">
        <v>78</v>
      </c>
      <c r="F63" s="20" t="s">
        <v>79</v>
      </c>
      <c r="G63" s="21" t="s">
        <v>19</v>
      </c>
      <c r="H63" s="19">
        <v>1</v>
      </c>
      <c r="I63" s="19">
        <v>0</v>
      </c>
      <c r="J63" s="19">
        <v>1</v>
      </c>
      <c r="K63" s="19">
        <v>0</v>
      </c>
      <c r="L63" s="19">
        <v>2</v>
      </c>
      <c r="M63" s="19">
        <v>3</v>
      </c>
      <c r="N63" s="19">
        <v>0</v>
      </c>
      <c r="O63" s="19">
        <v>1</v>
      </c>
      <c r="P63" s="19">
        <v>1</v>
      </c>
      <c r="Q63" s="19">
        <v>0</v>
      </c>
      <c r="R63" s="19">
        <v>0</v>
      </c>
      <c r="S63" s="19" t="s">
        <v>537</v>
      </c>
      <c r="T63" s="21">
        <v>1</v>
      </c>
      <c r="U63" s="19" t="s">
        <v>511</v>
      </c>
      <c r="V63" s="19" t="s">
        <v>511</v>
      </c>
    </row>
    <row r="64" spans="1:22" ht="14" x14ac:dyDescent="0.15">
      <c r="A64" s="19" t="s">
        <v>466</v>
      </c>
      <c r="B64" s="20" t="s">
        <v>17</v>
      </c>
      <c r="C64" s="20">
        <v>2005</v>
      </c>
      <c r="D64" s="19">
        <v>2253518</v>
      </c>
      <c r="E64" s="21" t="s">
        <v>110</v>
      </c>
      <c r="F64" s="21" t="s">
        <v>79</v>
      </c>
      <c r="G64" s="21" t="s">
        <v>19</v>
      </c>
      <c r="H64" s="19">
        <v>1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</v>
      </c>
      <c r="P64" s="19">
        <v>1</v>
      </c>
      <c r="Q64" s="19">
        <v>0</v>
      </c>
      <c r="R64" s="19">
        <v>0</v>
      </c>
      <c r="S64" s="19" t="s">
        <v>537</v>
      </c>
      <c r="T64" s="21">
        <v>1</v>
      </c>
      <c r="U64" s="19" t="s">
        <v>511</v>
      </c>
      <c r="V64" s="19" t="s">
        <v>511</v>
      </c>
    </row>
    <row r="65" spans="1:22" ht="14" x14ac:dyDescent="0.15">
      <c r="A65" s="19" t="s">
        <v>506</v>
      </c>
      <c r="B65" s="20" t="s">
        <v>17</v>
      </c>
      <c r="C65" s="20">
        <v>2011</v>
      </c>
      <c r="D65" s="42">
        <f>9626908/2</f>
        <v>4813454</v>
      </c>
      <c r="E65" s="20" t="s">
        <v>100</v>
      </c>
      <c r="F65" s="20" t="s">
        <v>79</v>
      </c>
      <c r="G65" s="21" t="s">
        <v>19</v>
      </c>
      <c r="H65" s="19">
        <v>1</v>
      </c>
      <c r="I65" s="19">
        <v>0</v>
      </c>
      <c r="J65" s="19">
        <v>0</v>
      </c>
      <c r="K65" s="19">
        <v>2</v>
      </c>
      <c r="L65" s="19">
        <v>3</v>
      </c>
      <c r="M65" s="19">
        <v>3</v>
      </c>
      <c r="N65" s="19">
        <v>0</v>
      </c>
      <c r="O65" s="21">
        <v>0</v>
      </c>
      <c r="P65" s="21">
        <v>0</v>
      </c>
      <c r="Q65" s="19">
        <v>1</v>
      </c>
      <c r="R65" s="19">
        <v>0</v>
      </c>
      <c r="S65" s="19" t="s">
        <v>537</v>
      </c>
      <c r="T65" s="21">
        <v>1</v>
      </c>
      <c r="U65" s="19" t="s">
        <v>511</v>
      </c>
      <c r="V65" s="19" t="s">
        <v>568</v>
      </c>
    </row>
    <row r="66" spans="1:22" ht="14" x14ac:dyDescent="0.15">
      <c r="A66" s="20" t="s">
        <v>123</v>
      </c>
      <c r="B66" s="20" t="s">
        <v>17</v>
      </c>
      <c r="C66" s="20">
        <v>2014</v>
      </c>
      <c r="D66" s="20">
        <f>8315893/3</f>
        <v>2771964.3333333335</v>
      </c>
      <c r="E66" s="20" t="s">
        <v>22</v>
      </c>
      <c r="F66" s="20" t="s">
        <v>23</v>
      </c>
      <c r="G66" s="21" t="s">
        <v>19</v>
      </c>
      <c r="H66" s="21">
        <v>0</v>
      </c>
      <c r="I66" s="21">
        <v>1</v>
      </c>
      <c r="J66" s="21">
        <v>2</v>
      </c>
      <c r="K66" s="21">
        <v>1</v>
      </c>
      <c r="L66" s="21">
        <v>3</v>
      </c>
      <c r="M66" s="21">
        <v>3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19" t="s">
        <v>537</v>
      </c>
      <c r="T66" s="21">
        <v>1</v>
      </c>
      <c r="U66" s="19" t="s">
        <v>511</v>
      </c>
      <c r="V66" s="19" t="s">
        <v>559</v>
      </c>
    </row>
    <row r="67" spans="1:22" ht="14" x14ac:dyDescent="0.15">
      <c r="A67" s="20" t="s">
        <v>430</v>
      </c>
      <c r="B67" s="20" t="s">
        <v>32</v>
      </c>
      <c r="C67" s="20">
        <v>2011</v>
      </c>
      <c r="D67" s="20">
        <v>3030992</v>
      </c>
      <c r="E67" s="20" t="s">
        <v>139</v>
      </c>
      <c r="F67" s="21" t="s">
        <v>140</v>
      </c>
      <c r="G67" s="21" t="s">
        <v>19</v>
      </c>
      <c r="H67" s="21">
        <v>3</v>
      </c>
      <c r="I67" s="21">
        <v>0</v>
      </c>
      <c r="J67" s="21">
        <v>0</v>
      </c>
      <c r="K67" s="21">
        <v>0</v>
      </c>
      <c r="L67" s="21">
        <v>0</v>
      </c>
      <c r="M67" s="21">
        <v>2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19" t="s">
        <v>537</v>
      </c>
      <c r="T67" s="21">
        <v>0</v>
      </c>
      <c r="U67" s="19" t="s">
        <v>553</v>
      </c>
      <c r="V67" s="19" t="s">
        <v>511</v>
      </c>
    </row>
    <row r="68" spans="1:22" ht="14" x14ac:dyDescent="0.15">
      <c r="A68" s="20" t="s">
        <v>457</v>
      </c>
      <c r="B68" s="20" t="s">
        <v>17</v>
      </c>
      <c r="C68" s="20">
        <v>2013</v>
      </c>
      <c r="D68" s="20">
        <v>3171584</v>
      </c>
      <c r="E68" s="21" t="s">
        <v>81</v>
      </c>
      <c r="F68" s="21" t="s">
        <v>523</v>
      </c>
      <c r="G68" s="21" t="s">
        <v>19</v>
      </c>
      <c r="H68" s="21">
        <v>1</v>
      </c>
      <c r="I68" s="21">
        <v>0</v>
      </c>
      <c r="J68" s="21">
        <v>1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19" t="s">
        <v>537</v>
      </c>
      <c r="T68" s="21">
        <v>0</v>
      </c>
      <c r="U68" s="19" t="s">
        <v>511</v>
      </c>
      <c r="V68" s="19" t="s">
        <v>511</v>
      </c>
    </row>
    <row r="69" spans="1:22" ht="14" x14ac:dyDescent="0.15">
      <c r="A69" s="21" t="s">
        <v>426</v>
      </c>
      <c r="B69" s="20" t="s">
        <v>32</v>
      </c>
      <c r="C69" s="21">
        <v>2008</v>
      </c>
      <c r="D69" s="20">
        <v>3696665</v>
      </c>
      <c r="E69" s="21" t="s">
        <v>202</v>
      </c>
      <c r="F69" s="21" t="s">
        <v>140</v>
      </c>
      <c r="G69" s="21" t="s">
        <v>19</v>
      </c>
      <c r="H69" s="21">
        <v>0</v>
      </c>
      <c r="I69" s="21">
        <v>0</v>
      </c>
      <c r="J69" s="21">
        <v>0</v>
      </c>
      <c r="K69" s="21">
        <v>0</v>
      </c>
      <c r="L69" s="21">
        <v>1</v>
      </c>
      <c r="M69" s="21">
        <v>1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19" t="s">
        <v>538</v>
      </c>
      <c r="T69" s="21">
        <v>0</v>
      </c>
      <c r="U69" s="19" t="s">
        <v>511</v>
      </c>
      <c r="V69" s="19" t="s">
        <v>511</v>
      </c>
    </row>
    <row r="70" spans="1:22" ht="14" x14ac:dyDescent="0.15">
      <c r="A70" s="19" t="s">
        <v>497</v>
      </c>
      <c r="B70" s="20" t="s">
        <v>17</v>
      </c>
      <c r="C70" s="20">
        <v>2008</v>
      </c>
      <c r="D70" s="19">
        <v>3735330</v>
      </c>
      <c r="E70" s="20" t="s">
        <v>100</v>
      </c>
      <c r="F70" s="20" t="s">
        <v>79</v>
      </c>
      <c r="G70" s="21" t="s">
        <v>19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3</v>
      </c>
      <c r="N70" s="19">
        <v>0</v>
      </c>
      <c r="O70" s="21">
        <v>0</v>
      </c>
      <c r="P70" s="21">
        <v>0</v>
      </c>
      <c r="Q70" s="19">
        <v>1</v>
      </c>
      <c r="R70" s="19">
        <v>1</v>
      </c>
      <c r="S70" s="19" t="s">
        <v>537</v>
      </c>
      <c r="T70" s="21">
        <v>1</v>
      </c>
      <c r="U70" s="19" t="s">
        <v>511</v>
      </c>
      <c r="V70" s="19" t="s">
        <v>511</v>
      </c>
    </row>
    <row r="71" spans="1:22" ht="14" x14ac:dyDescent="0.15">
      <c r="A71" s="19" t="s">
        <v>507</v>
      </c>
      <c r="B71" s="20" t="s">
        <v>17</v>
      </c>
      <c r="C71" s="20">
        <v>2008</v>
      </c>
      <c r="D71" s="19">
        <f>3956805/2</f>
        <v>1978402.5</v>
      </c>
      <c r="E71" s="20" t="s">
        <v>100</v>
      </c>
      <c r="F71" s="20" t="s">
        <v>79</v>
      </c>
      <c r="G71" s="21" t="s">
        <v>19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3</v>
      </c>
      <c r="N71" s="19">
        <v>0</v>
      </c>
      <c r="O71" s="21">
        <v>0</v>
      </c>
      <c r="P71" s="19">
        <v>1</v>
      </c>
      <c r="Q71" s="19">
        <v>1</v>
      </c>
      <c r="R71" s="19">
        <v>1</v>
      </c>
      <c r="S71" s="19" t="s">
        <v>537</v>
      </c>
      <c r="T71" s="21">
        <v>1</v>
      </c>
      <c r="U71" s="19" t="s">
        <v>511</v>
      </c>
      <c r="V71" s="19" t="s">
        <v>511</v>
      </c>
    </row>
    <row r="72" spans="1:22" ht="14" x14ac:dyDescent="0.15">
      <c r="A72" s="19" t="s">
        <v>467</v>
      </c>
      <c r="B72" s="20" t="s">
        <v>17</v>
      </c>
      <c r="C72" s="20">
        <v>2014</v>
      </c>
      <c r="D72" s="19">
        <f>3956805/2</f>
        <v>1978402.5</v>
      </c>
      <c r="E72" s="20" t="s">
        <v>100</v>
      </c>
      <c r="F72" s="20" t="s">
        <v>79</v>
      </c>
      <c r="G72" s="21" t="s">
        <v>19</v>
      </c>
      <c r="H72" s="19">
        <v>1</v>
      </c>
      <c r="I72" s="19">
        <v>0</v>
      </c>
      <c r="J72" s="19">
        <v>0</v>
      </c>
      <c r="K72" s="19">
        <v>0</v>
      </c>
      <c r="L72" s="19">
        <v>0</v>
      </c>
      <c r="M72" s="19">
        <v>3</v>
      </c>
      <c r="N72" s="19">
        <v>0</v>
      </c>
      <c r="O72" s="21">
        <v>0</v>
      </c>
      <c r="P72" s="21">
        <v>0</v>
      </c>
      <c r="Q72" s="19">
        <v>1</v>
      </c>
      <c r="R72" s="19">
        <v>1</v>
      </c>
      <c r="S72" s="19" t="s">
        <v>537</v>
      </c>
      <c r="T72" s="21">
        <v>1</v>
      </c>
      <c r="U72" s="19" t="s">
        <v>511</v>
      </c>
      <c r="V72" s="19" t="s">
        <v>511</v>
      </c>
    </row>
    <row r="73" spans="1:22" ht="14" x14ac:dyDescent="0.15">
      <c r="A73" s="22" t="s">
        <v>479</v>
      </c>
      <c r="B73" s="20" t="s">
        <v>17</v>
      </c>
      <c r="C73" s="20">
        <v>2006</v>
      </c>
      <c r="D73" s="19">
        <v>4001792</v>
      </c>
      <c r="E73" s="20" t="s">
        <v>139</v>
      </c>
      <c r="F73" s="21" t="s">
        <v>140</v>
      </c>
      <c r="G73" s="21" t="s">
        <v>19</v>
      </c>
      <c r="H73" s="19">
        <v>3</v>
      </c>
      <c r="I73" s="19">
        <v>0</v>
      </c>
      <c r="J73" s="19">
        <v>0</v>
      </c>
      <c r="K73" s="19">
        <v>1</v>
      </c>
      <c r="L73" s="19">
        <v>0</v>
      </c>
      <c r="M73" s="19">
        <v>3</v>
      </c>
      <c r="N73" s="19">
        <v>0</v>
      </c>
      <c r="O73" s="19">
        <v>0</v>
      </c>
      <c r="P73" s="19">
        <v>1</v>
      </c>
      <c r="Q73" s="19">
        <v>0</v>
      </c>
      <c r="R73" s="19">
        <v>0</v>
      </c>
      <c r="S73" s="19" t="s">
        <v>537</v>
      </c>
      <c r="T73" s="21">
        <v>0</v>
      </c>
      <c r="U73" s="19" t="s">
        <v>553</v>
      </c>
      <c r="V73" s="19" t="s">
        <v>511</v>
      </c>
    </row>
    <row r="74" spans="1:22" ht="14" x14ac:dyDescent="0.15">
      <c r="A74" s="19" t="s">
        <v>495</v>
      </c>
      <c r="B74" s="20" t="s">
        <v>17</v>
      </c>
      <c r="C74" s="20">
        <v>2008</v>
      </c>
      <c r="D74" s="19">
        <v>4688995</v>
      </c>
      <c r="E74" s="20" t="s">
        <v>100</v>
      </c>
      <c r="F74" s="20" t="s">
        <v>79</v>
      </c>
      <c r="G74" s="21" t="s">
        <v>19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3</v>
      </c>
      <c r="N74" s="19">
        <v>0</v>
      </c>
      <c r="O74" s="21">
        <v>0</v>
      </c>
      <c r="P74" s="19">
        <v>1</v>
      </c>
      <c r="Q74" s="21">
        <v>0</v>
      </c>
      <c r="R74" s="21">
        <v>0</v>
      </c>
      <c r="S74" s="19" t="s">
        <v>537</v>
      </c>
      <c r="T74" s="21">
        <v>1</v>
      </c>
      <c r="U74" s="19" t="s">
        <v>511</v>
      </c>
      <c r="V74" s="19" t="s">
        <v>511</v>
      </c>
    </row>
    <row r="75" spans="1:22" ht="14" x14ac:dyDescent="0.15">
      <c r="A75" s="20" t="s">
        <v>97</v>
      </c>
      <c r="B75" s="20" t="s">
        <v>32</v>
      </c>
      <c r="C75" s="20">
        <v>2010</v>
      </c>
      <c r="D75" s="20">
        <v>5137183</v>
      </c>
      <c r="E75" s="20" t="s">
        <v>78</v>
      </c>
      <c r="F75" s="20" t="s">
        <v>79</v>
      </c>
      <c r="G75" s="21" t="s">
        <v>19</v>
      </c>
      <c r="H75" s="21">
        <v>1</v>
      </c>
      <c r="I75" s="21">
        <v>0</v>
      </c>
      <c r="J75" s="21">
        <v>2</v>
      </c>
      <c r="K75" s="21">
        <v>0</v>
      </c>
      <c r="L75" s="21">
        <v>2</v>
      </c>
      <c r="M75" s="21">
        <v>3</v>
      </c>
      <c r="N75" s="21">
        <v>1</v>
      </c>
      <c r="O75" s="21">
        <v>1</v>
      </c>
      <c r="P75" s="21">
        <v>1</v>
      </c>
      <c r="Q75" s="21">
        <v>0</v>
      </c>
      <c r="R75" s="21">
        <v>0</v>
      </c>
      <c r="S75" s="19" t="s">
        <v>537</v>
      </c>
      <c r="T75" s="21">
        <v>1</v>
      </c>
      <c r="U75" s="19" t="s">
        <v>511</v>
      </c>
      <c r="V75" s="19" t="s">
        <v>511</v>
      </c>
    </row>
    <row r="76" spans="1:22" ht="14" x14ac:dyDescent="0.15">
      <c r="A76" s="36" t="s">
        <v>347</v>
      </c>
      <c r="B76" s="20" t="s">
        <v>32</v>
      </c>
      <c r="C76" s="20">
        <v>2012</v>
      </c>
      <c r="D76" s="20">
        <v>5541535</v>
      </c>
      <c r="E76" s="20" t="s">
        <v>243</v>
      </c>
      <c r="F76" s="20" t="s">
        <v>140</v>
      </c>
      <c r="G76" s="21" t="s">
        <v>19</v>
      </c>
      <c r="H76" s="21">
        <v>3</v>
      </c>
      <c r="I76" s="21">
        <v>0</v>
      </c>
      <c r="J76" s="21">
        <v>0</v>
      </c>
      <c r="K76" s="21">
        <v>1</v>
      </c>
      <c r="L76" s="21">
        <v>1</v>
      </c>
      <c r="M76" s="21">
        <v>1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19" t="s">
        <v>537</v>
      </c>
      <c r="T76" s="21">
        <v>0</v>
      </c>
      <c r="U76" s="19" t="s">
        <v>553</v>
      </c>
      <c r="V76" s="19" t="s">
        <v>511</v>
      </c>
    </row>
    <row r="77" spans="1:22" ht="14" x14ac:dyDescent="0.15">
      <c r="A77" s="20" t="s">
        <v>363</v>
      </c>
      <c r="B77" s="20" t="s">
        <v>32</v>
      </c>
      <c r="C77" s="20">
        <v>2014</v>
      </c>
      <c r="D77" s="20">
        <v>5873341</v>
      </c>
      <c r="E77" s="21" t="s">
        <v>110</v>
      </c>
      <c r="F77" s="21" t="s">
        <v>79</v>
      </c>
      <c r="G77" s="21" t="s">
        <v>19</v>
      </c>
      <c r="H77" s="21">
        <v>2</v>
      </c>
      <c r="I77" s="21">
        <v>0</v>
      </c>
      <c r="J77" s="21">
        <v>0</v>
      </c>
      <c r="K77" s="21">
        <v>0</v>
      </c>
      <c r="L77" s="21">
        <v>2</v>
      </c>
      <c r="M77" s="21">
        <v>2</v>
      </c>
      <c r="N77" s="21">
        <v>1</v>
      </c>
      <c r="O77" s="21">
        <v>1</v>
      </c>
      <c r="P77" s="21">
        <v>1</v>
      </c>
      <c r="Q77" s="21">
        <v>0</v>
      </c>
      <c r="R77" s="21">
        <v>0</v>
      </c>
      <c r="S77" s="19" t="s">
        <v>537</v>
      </c>
      <c r="T77" s="21">
        <v>1</v>
      </c>
      <c r="U77" s="19" t="s">
        <v>511</v>
      </c>
      <c r="V77" s="19" t="s">
        <v>511</v>
      </c>
    </row>
    <row r="78" spans="1:22" ht="14" x14ac:dyDescent="0.15">
      <c r="A78" s="19" t="s">
        <v>508</v>
      </c>
      <c r="B78" s="20" t="s">
        <v>17</v>
      </c>
      <c r="C78" s="20">
        <v>2008</v>
      </c>
      <c r="D78" s="19">
        <f>6002480/2</f>
        <v>3001240</v>
      </c>
      <c r="E78" s="20" t="s">
        <v>100</v>
      </c>
      <c r="F78" s="20" t="s">
        <v>79</v>
      </c>
      <c r="G78" s="21" t="s">
        <v>19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3</v>
      </c>
      <c r="N78" s="19">
        <v>0</v>
      </c>
      <c r="O78" s="21">
        <v>0</v>
      </c>
      <c r="P78" s="19">
        <v>1</v>
      </c>
      <c r="Q78" s="21">
        <v>0</v>
      </c>
      <c r="R78" s="21">
        <v>0</v>
      </c>
      <c r="S78" s="19" t="s">
        <v>537</v>
      </c>
      <c r="T78" s="21">
        <v>1</v>
      </c>
      <c r="U78" s="19" t="s">
        <v>511</v>
      </c>
      <c r="V78" s="19" t="s">
        <v>511</v>
      </c>
    </row>
    <row r="79" spans="1:22" ht="14" x14ac:dyDescent="0.15">
      <c r="A79" s="20" t="s">
        <v>364</v>
      </c>
      <c r="B79" s="20" t="s">
        <v>17</v>
      </c>
      <c r="C79" s="20">
        <v>2014</v>
      </c>
      <c r="D79" s="19">
        <f>6002480/2</f>
        <v>3001240</v>
      </c>
      <c r="E79" s="20" t="s">
        <v>100</v>
      </c>
      <c r="F79" s="20" t="s">
        <v>79</v>
      </c>
      <c r="G79" s="21" t="s">
        <v>19</v>
      </c>
      <c r="H79" s="21">
        <v>1</v>
      </c>
      <c r="I79" s="21">
        <v>0</v>
      </c>
      <c r="J79" s="21">
        <v>0</v>
      </c>
      <c r="K79" s="21">
        <v>0</v>
      </c>
      <c r="L79" s="21">
        <v>2</v>
      </c>
      <c r="M79" s="21">
        <v>3</v>
      </c>
      <c r="N79" s="21">
        <v>0</v>
      </c>
      <c r="O79" s="21">
        <v>0</v>
      </c>
      <c r="P79" s="19">
        <v>1</v>
      </c>
      <c r="Q79" s="21">
        <v>0</v>
      </c>
      <c r="R79" s="21">
        <v>0</v>
      </c>
      <c r="S79" s="19" t="s">
        <v>537</v>
      </c>
      <c r="T79" s="21">
        <v>1</v>
      </c>
      <c r="U79" s="19" t="s">
        <v>511</v>
      </c>
      <c r="V79" s="19" t="s">
        <v>511</v>
      </c>
    </row>
    <row r="80" spans="1:22" ht="14" x14ac:dyDescent="0.15">
      <c r="A80" s="37" t="s">
        <v>325</v>
      </c>
      <c r="B80" s="20" t="s">
        <v>17</v>
      </c>
      <c r="C80" s="20">
        <v>2014</v>
      </c>
      <c r="D80" s="20">
        <f>6047229/13</f>
        <v>465171.46153846156</v>
      </c>
      <c r="E80" s="20" t="s">
        <v>81</v>
      </c>
      <c r="F80" s="21" t="s">
        <v>523</v>
      </c>
      <c r="G80" s="21" t="s">
        <v>19</v>
      </c>
      <c r="H80" s="21">
        <v>1</v>
      </c>
      <c r="I80" s="21">
        <v>1</v>
      </c>
      <c r="J80" s="21">
        <v>0</v>
      </c>
      <c r="K80" s="21">
        <v>1</v>
      </c>
      <c r="L80" s="21">
        <v>0</v>
      </c>
      <c r="M80" s="21">
        <v>2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19" t="s">
        <v>538</v>
      </c>
      <c r="T80" s="21">
        <v>0</v>
      </c>
      <c r="U80" s="19" t="s">
        <v>511</v>
      </c>
      <c r="V80" s="19" t="s">
        <v>511</v>
      </c>
    </row>
    <row r="81" spans="1:22" ht="14" x14ac:dyDescent="0.15">
      <c r="A81" s="21" t="s">
        <v>117</v>
      </c>
      <c r="B81" s="20" t="s">
        <v>32</v>
      </c>
      <c r="C81" s="21">
        <v>2014</v>
      </c>
      <c r="D81" s="21">
        <v>1661267</v>
      </c>
      <c r="E81" s="20" t="s">
        <v>100</v>
      </c>
      <c r="F81" s="20" t="s">
        <v>79</v>
      </c>
      <c r="G81" s="21" t="s">
        <v>19</v>
      </c>
      <c r="H81" s="21">
        <v>1</v>
      </c>
      <c r="I81" s="21">
        <v>0</v>
      </c>
      <c r="J81" s="21">
        <v>1</v>
      </c>
      <c r="K81" s="21">
        <v>3</v>
      </c>
      <c r="L81" s="21">
        <v>3</v>
      </c>
      <c r="M81" s="21">
        <v>3</v>
      </c>
      <c r="N81" s="21">
        <v>0</v>
      </c>
      <c r="O81" s="21">
        <v>0</v>
      </c>
      <c r="P81" s="21">
        <v>1</v>
      </c>
      <c r="Q81" s="21">
        <v>1</v>
      </c>
      <c r="R81" s="21">
        <v>0</v>
      </c>
      <c r="S81" s="19" t="s">
        <v>536</v>
      </c>
      <c r="T81" s="21">
        <v>1</v>
      </c>
      <c r="U81" s="19" t="s">
        <v>511</v>
      </c>
      <c r="V81" s="19" t="s">
        <v>562</v>
      </c>
    </row>
    <row r="82" spans="1:22" ht="14" x14ac:dyDescent="0.15">
      <c r="A82" s="37" t="s">
        <v>326</v>
      </c>
      <c r="B82" s="20" t="s">
        <v>17</v>
      </c>
      <c r="C82" s="20">
        <v>2014</v>
      </c>
      <c r="D82" s="20">
        <f t="shared" ref="D82:D92" si="0">6047229/13</f>
        <v>465171.46153846156</v>
      </c>
      <c r="E82" s="20" t="s">
        <v>81</v>
      </c>
      <c r="F82" s="21" t="s">
        <v>523</v>
      </c>
      <c r="G82" s="21" t="s">
        <v>19</v>
      </c>
      <c r="H82" s="21">
        <v>1</v>
      </c>
      <c r="I82" s="21">
        <v>1</v>
      </c>
      <c r="J82" s="21">
        <v>0</v>
      </c>
      <c r="K82" s="21">
        <v>1</v>
      </c>
      <c r="L82" s="21">
        <v>0</v>
      </c>
      <c r="M82" s="21">
        <v>2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19" t="s">
        <v>538</v>
      </c>
      <c r="T82" s="21">
        <v>0</v>
      </c>
      <c r="U82" s="19" t="s">
        <v>511</v>
      </c>
      <c r="V82" s="19" t="s">
        <v>511</v>
      </c>
    </row>
    <row r="83" spans="1:22" ht="14" x14ac:dyDescent="0.15">
      <c r="A83" s="37" t="s">
        <v>327</v>
      </c>
      <c r="B83" s="20" t="s">
        <v>17</v>
      </c>
      <c r="C83" s="20">
        <v>2014</v>
      </c>
      <c r="D83" s="20">
        <f t="shared" si="0"/>
        <v>465171.46153846156</v>
      </c>
      <c r="E83" s="20" t="s">
        <v>81</v>
      </c>
      <c r="F83" s="21" t="s">
        <v>523</v>
      </c>
      <c r="G83" s="21" t="s">
        <v>19</v>
      </c>
      <c r="H83" s="21">
        <v>1</v>
      </c>
      <c r="I83" s="21">
        <v>1</v>
      </c>
      <c r="J83" s="21">
        <v>0</v>
      </c>
      <c r="K83" s="21">
        <v>1</v>
      </c>
      <c r="L83" s="21">
        <v>0</v>
      </c>
      <c r="M83" s="21">
        <v>2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19" t="s">
        <v>538</v>
      </c>
      <c r="T83" s="21">
        <v>0</v>
      </c>
      <c r="U83" s="19" t="s">
        <v>511</v>
      </c>
      <c r="V83" s="19" t="s">
        <v>511</v>
      </c>
    </row>
    <row r="84" spans="1:22" ht="14" x14ac:dyDescent="0.15">
      <c r="A84" s="37" t="s">
        <v>334</v>
      </c>
      <c r="B84" s="20" t="s">
        <v>17</v>
      </c>
      <c r="C84" s="20">
        <v>2014</v>
      </c>
      <c r="D84" s="20">
        <f t="shared" si="0"/>
        <v>465171.46153846156</v>
      </c>
      <c r="E84" s="20" t="s">
        <v>81</v>
      </c>
      <c r="F84" s="21" t="s">
        <v>523</v>
      </c>
      <c r="G84" s="21" t="s">
        <v>19</v>
      </c>
      <c r="H84" s="21">
        <v>1</v>
      </c>
      <c r="I84" s="21">
        <v>1</v>
      </c>
      <c r="J84" s="21">
        <v>0</v>
      </c>
      <c r="K84" s="21">
        <v>1</v>
      </c>
      <c r="L84" s="21">
        <v>0</v>
      </c>
      <c r="M84" s="21">
        <v>2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19" t="s">
        <v>538</v>
      </c>
      <c r="T84" s="21">
        <v>0</v>
      </c>
      <c r="U84" s="19" t="s">
        <v>511</v>
      </c>
      <c r="V84" s="19" t="s">
        <v>511</v>
      </c>
    </row>
    <row r="85" spans="1:22" ht="14" x14ac:dyDescent="0.15">
      <c r="A85" s="37" t="s">
        <v>339</v>
      </c>
      <c r="B85" s="20" t="s">
        <v>17</v>
      </c>
      <c r="C85" s="20">
        <v>2014</v>
      </c>
      <c r="D85" s="20">
        <f t="shared" si="0"/>
        <v>465171.46153846156</v>
      </c>
      <c r="E85" s="20" t="s">
        <v>81</v>
      </c>
      <c r="F85" s="21" t="s">
        <v>523</v>
      </c>
      <c r="G85" s="21" t="s">
        <v>19</v>
      </c>
      <c r="H85" s="21">
        <v>1</v>
      </c>
      <c r="I85" s="21">
        <v>1</v>
      </c>
      <c r="J85" s="21">
        <v>0</v>
      </c>
      <c r="K85" s="21">
        <v>1</v>
      </c>
      <c r="L85" s="21">
        <v>0</v>
      </c>
      <c r="M85" s="21">
        <v>2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19" t="s">
        <v>538</v>
      </c>
      <c r="T85" s="21">
        <v>0</v>
      </c>
      <c r="U85" s="19" t="s">
        <v>511</v>
      </c>
      <c r="V85" s="19" t="s">
        <v>511</v>
      </c>
    </row>
    <row r="86" spans="1:22" ht="14" x14ac:dyDescent="0.15">
      <c r="A86" s="37" t="s">
        <v>340</v>
      </c>
      <c r="B86" s="20" t="s">
        <v>17</v>
      </c>
      <c r="C86" s="20">
        <v>2014</v>
      </c>
      <c r="D86" s="20">
        <f t="shared" si="0"/>
        <v>465171.46153846156</v>
      </c>
      <c r="E86" s="20" t="s">
        <v>81</v>
      </c>
      <c r="F86" s="21" t="s">
        <v>523</v>
      </c>
      <c r="G86" s="21" t="s">
        <v>19</v>
      </c>
      <c r="H86" s="21">
        <v>1</v>
      </c>
      <c r="I86" s="21">
        <v>1</v>
      </c>
      <c r="J86" s="21">
        <v>0</v>
      </c>
      <c r="K86" s="21">
        <v>1</v>
      </c>
      <c r="L86" s="21">
        <v>0</v>
      </c>
      <c r="M86" s="21">
        <v>2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19" t="s">
        <v>538</v>
      </c>
      <c r="T86" s="21">
        <v>0</v>
      </c>
      <c r="U86" s="19" t="s">
        <v>511</v>
      </c>
      <c r="V86" s="19" t="s">
        <v>511</v>
      </c>
    </row>
    <row r="87" spans="1:22" ht="14" x14ac:dyDescent="0.15">
      <c r="A87" s="37" t="s">
        <v>341</v>
      </c>
      <c r="B87" s="20" t="s">
        <v>17</v>
      </c>
      <c r="C87" s="20">
        <v>2014</v>
      </c>
      <c r="D87" s="20">
        <f t="shared" si="0"/>
        <v>465171.46153846156</v>
      </c>
      <c r="E87" s="20" t="s">
        <v>81</v>
      </c>
      <c r="F87" s="21" t="s">
        <v>523</v>
      </c>
      <c r="G87" s="21" t="s">
        <v>19</v>
      </c>
      <c r="H87" s="21">
        <v>1</v>
      </c>
      <c r="I87" s="21">
        <v>1</v>
      </c>
      <c r="J87" s="21">
        <v>0</v>
      </c>
      <c r="K87" s="21">
        <v>1</v>
      </c>
      <c r="L87" s="21">
        <v>0</v>
      </c>
      <c r="M87" s="21">
        <v>2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19" t="s">
        <v>538</v>
      </c>
      <c r="T87" s="21">
        <v>0</v>
      </c>
      <c r="U87" s="19" t="s">
        <v>511</v>
      </c>
      <c r="V87" s="19" t="s">
        <v>511</v>
      </c>
    </row>
    <row r="88" spans="1:22" ht="14" x14ac:dyDescent="0.15">
      <c r="A88" s="37" t="s">
        <v>342</v>
      </c>
      <c r="B88" s="20" t="s">
        <v>17</v>
      </c>
      <c r="C88" s="20">
        <v>2014</v>
      </c>
      <c r="D88" s="20">
        <f t="shared" si="0"/>
        <v>465171.46153846156</v>
      </c>
      <c r="E88" s="20" t="s">
        <v>81</v>
      </c>
      <c r="F88" s="21" t="s">
        <v>523</v>
      </c>
      <c r="G88" s="21" t="s">
        <v>19</v>
      </c>
      <c r="H88" s="21">
        <v>1</v>
      </c>
      <c r="I88" s="21">
        <v>1</v>
      </c>
      <c r="J88" s="21">
        <v>0</v>
      </c>
      <c r="K88" s="21">
        <v>1</v>
      </c>
      <c r="L88" s="21">
        <v>0</v>
      </c>
      <c r="M88" s="21">
        <v>2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19" t="s">
        <v>538</v>
      </c>
      <c r="T88" s="21">
        <v>0</v>
      </c>
      <c r="U88" s="19" t="s">
        <v>511</v>
      </c>
      <c r="V88" s="19" t="s">
        <v>511</v>
      </c>
    </row>
    <row r="89" spans="1:22" ht="14" x14ac:dyDescent="0.15">
      <c r="A89" s="37" t="s">
        <v>343</v>
      </c>
      <c r="B89" s="20" t="s">
        <v>17</v>
      </c>
      <c r="C89" s="20">
        <v>2014</v>
      </c>
      <c r="D89" s="20">
        <f t="shared" si="0"/>
        <v>465171.46153846156</v>
      </c>
      <c r="E89" s="20" t="s">
        <v>81</v>
      </c>
      <c r="F89" s="21" t="s">
        <v>523</v>
      </c>
      <c r="G89" s="21" t="s">
        <v>19</v>
      </c>
      <c r="H89" s="21">
        <v>1</v>
      </c>
      <c r="I89" s="21">
        <v>1</v>
      </c>
      <c r="J89" s="21">
        <v>0</v>
      </c>
      <c r="K89" s="21">
        <v>1</v>
      </c>
      <c r="L89" s="21">
        <v>0</v>
      </c>
      <c r="M89" s="21">
        <v>2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19" t="s">
        <v>538</v>
      </c>
      <c r="T89" s="21">
        <v>0</v>
      </c>
      <c r="U89" s="19" t="s">
        <v>511</v>
      </c>
      <c r="V89" s="19" t="s">
        <v>511</v>
      </c>
    </row>
    <row r="90" spans="1:22" ht="14" x14ac:dyDescent="0.15">
      <c r="A90" s="37" t="s">
        <v>344</v>
      </c>
      <c r="B90" s="20" t="s">
        <v>17</v>
      </c>
      <c r="C90" s="20">
        <v>2014</v>
      </c>
      <c r="D90" s="20">
        <f t="shared" si="0"/>
        <v>465171.46153846156</v>
      </c>
      <c r="E90" s="20" t="s">
        <v>81</v>
      </c>
      <c r="F90" s="21" t="s">
        <v>523</v>
      </c>
      <c r="G90" s="21" t="s">
        <v>19</v>
      </c>
      <c r="H90" s="21">
        <v>1</v>
      </c>
      <c r="I90" s="21">
        <v>1</v>
      </c>
      <c r="J90" s="21">
        <v>0</v>
      </c>
      <c r="K90" s="21">
        <v>1</v>
      </c>
      <c r="L90" s="21">
        <v>0</v>
      </c>
      <c r="M90" s="21">
        <v>2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19" t="s">
        <v>538</v>
      </c>
      <c r="T90" s="21">
        <v>0</v>
      </c>
      <c r="U90" s="19" t="s">
        <v>511</v>
      </c>
      <c r="V90" s="19" t="s">
        <v>511</v>
      </c>
    </row>
    <row r="91" spans="1:22" ht="14" x14ac:dyDescent="0.15">
      <c r="A91" s="37" t="s">
        <v>345</v>
      </c>
      <c r="B91" s="20" t="s">
        <v>17</v>
      </c>
      <c r="C91" s="20">
        <v>2014</v>
      </c>
      <c r="D91" s="20">
        <f t="shared" si="0"/>
        <v>465171.46153846156</v>
      </c>
      <c r="E91" s="20" t="s">
        <v>81</v>
      </c>
      <c r="F91" s="21" t="s">
        <v>523</v>
      </c>
      <c r="G91" s="21" t="s">
        <v>19</v>
      </c>
      <c r="H91" s="21">
        <v>1</v>
      </c>
      <c r="I91" s="21">
        <v>1</v>
      </c>
      <c r="J91" s="21">
        <v>0</v>
      </c>
      <c r="K91" s="21">
        <v>1</v>
      </c>
      <c r="L91" s="21">
        <v>0</v>
      </c>
      <c r="M91" s="21">
        <v>2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19" t="s">
        <v>538</v>
      </c>
      <c r="T91" s="21">
        <v>0</v>
      </c>
      <c r="U91" s="19" t="s">
        <v>511</v>
      </c>
      <c r="V91" s="19" t="s">
        <v>511</v>
      </c>
    </row>
    <row r="92" spans="1:22" ht="14" x14ac:dyDescent="0.15">
      <c r="A92" s="37" t="s">
        <v>346</v>
      </c>
      <c r="B92" s="20" t="s">
        <v>17</v>
      </c>
      <c r="C92" s="20">
        <v>2014</v>
      </c>
      <c r="D92" s="20">
        <f t="shared" si="0"/>
        <v>465171.46153846156</v>
      </c>
      <c r="E92" s="20" t="s">
        <v>81</v>
      </c>
      <c r="F92" s="21" t="s">
        <v>523</v>
      </c>
      <c r="G92" s="21" t="s">
        <v>19</v>
      </c>
      <c r="H92" s="21">
        <v>1</v>
      </c>
      <c r="I92" s="21">
        <v>1</v>
      </c>
      <c r="J92" s="21">
        <v>0</v>
      </c>
      <c r="K92" s="21">
        <v>1</v>
      </c>
      <c r="L92" s="21">
        <v>0</v>
      </c>
      <c r="M92" s="21">
        <v>2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19" t="s">
        <v>538</v>
      </c>
      <c r="T92" s="21">
        <v>0</v>
      </c>
      <c r="U92" s="19" t="s">
        <v>511</v>
      </c>
      <c r="V92" s="19" t="s">
        <v>511</v>
      </c>
    </row>
    <row r="93" spans="1:22" ht="15" customHeight="1" x14ac:dyDescent="0.15">
      <c r="A93" s="20" t="s">
        <v>185</v>
      </c>
      <c r="B93" s="20" t="s">
        <v>17</v>
      </c>
      <c r="C93" s="20">
        <v>2013</v>
      </c>
      <c r="D93" s="20">
        <v>6179659</v>
      </c>
      <c r="E93" s="20" t="s">
        <v>81</v>
      </c>
      <c r="F93" s="21" t="s">
        <v>523</v>
      </c>
      <c r="G93" s="21" t="s">
        <v>19</v>
      </c>
      <c r="H93" s="21">
        <v>1</v>
      </c>
      <c r="I93" s="21">
        <v>1</v>
      </c>
      <c r="J93" s="21">
        <v>1</v>
      </c>
      <c r="K93" s="21">
        <v>1</v>
      </c>
      <c r="L93" s="21">
        <v>1</v>
      </c>
      <c r="M93" s="21">
        <v>0</v>
      </c>
      <c r="N93" s="21">
        <v>0</v>
      </c>
      <c r="O93" s="21">
        <v>0</v>
      </c>
      <c r="P93" s="21">
        <v>0</v>
      </c>
      <c r="Q93" s="21">
        <v>1</v>
      </c>
      <c r="R93" s="21">
        <v>0</v>
      </c>
      <c r="S93" s="19" t="s">
        <v>537</v>
      </c>
      <c r="T93" s="21">
        <v>0</v>
      </c>
      <c r="U93" s="19" t="s">
        <v>511</v>
      </c>
      <c r="V93" s="19" t="s">
        <v>511</v>
      </c>
    </row>
    <row r="94" spans="1:22" ht="14" customHeight="1" x14ac:dyDescent="0.2">
      <c r="A94" s="43" t="s">
        <v>462</v>
      </c>
      <c r="B94" s="20" t="s">
        <v>17</v>
      </c>
      <c r="C94" s="20">
        <v>2013</v>
      </c>
      <c r="D94" s="19">
        <v>6484444</v>
      </c>
      <c r="E94" s="20" t="s">
        <v>100</v>
      </c>
      <c r="F94" s="20" t="s">
        <v>79</v>
      </c>
      <c r="G94" s="21" t="s">
        <v>19</v>
      </c>
      <c r="H94" s="19">
        <v>1</v>
      </c>
      <c r="I94" s="19">
        <v>0</v>
      </c>
      <c r="J94" s="19">
        <v>0</v>
      </c>
      <c r="K94" s="19">
        <v>0</v>
      </c>
      <c r="L94" s="19">
        <v>0</v>
      </c>
      <c r="M94" s="19">
        <v>3</v>
      </c>
      <c r="N94" s="19">
        <v>0</v>
      </c>
      <c r="O94" s="21">
        <v>0</v>
      </c>
      <c r="P94" s="19">
        <v>1</v>
      </c>
      <c r="Q94" s="19">
        <v>1</v>
      </c>
      <c r="R94" s="19">
        <v>0</v>
      </c>
      <c r="S94" s="19" t="s">
        <v>537</v>
      </c>
      <c r="T94" s="21">
        <v>1</v>
      </c>
      <c r="U94" s="19" t="s">
        <v>511</v>
      </c>
      <c r="V94" s="19" t="s">
        <v>511</v>
      </c>
    </row>
    <row r="95" spans="1:22" ht="15" customHeight="1" x14ac:dyDescent="0.15">
      <c r="A95" s="21" t="s">
        <v>361</v>
      </c>
      <c r="B95" s="20" t="s">
        <v>32</v>
      </c>
      <c r="C95" s="21">
        <v>2009</v>
      </c>
      <c r="D95" s="42">
        <v>6602229</v>
      </c>
      <c r="E95" s="20" t="s">
        <v>100</v>
      </c>
      <c r="F95" s="20" t="s">
        <v>79</v>
      </c>
      <c r="G95" s="21" t="s">
        <v>19</v>
      </c>
      <c r="H95" s="21">
        <v>0</v>
      </c>
      <c r="I95" s="21">
        <v>0</v>
      </c>
      <c r="J95" s="21">
        <v>0</v>
      </c>
      <c r="K95" s="21">
        <v>0</v>
      </c>
      <c r="L95" s="21">
        <v>3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19" t="s">
        <v>537</v>
      </c>
      <c r="T95" s="21">
        <v>1</v>
      </c>
      <c r="U95" s="19" t="s">
        <v>511</v>
      </c>
      <c r="V95" s="19" t="s">
        <v>562</v>
      </c>
    </row>
    <row r="96" spans="1:22" ht="14" x14ac:dyDescent="0.15">
      <c r="A96" s="21" t="s">
        <v>98</v>
      </c>
      <c r="B96" s="20" t="s">
        <v>32</v>
      </c>
      <c r="C96" s="21">
        <v>2007</v>
      </c>
      <c r="D96" s="21">
        <f>7339305/2</f>
        <v>3669652.5</v>
      </c>
      <c r="E96" s="20" t="s">
        <v>100</v>
      </c>
      <c r="F96" s="20" t="s">
        <v>79</v>
      </c>
      <c r="G96" s="21" t="s">
        <v>19</v>
      </c>
      <c r="H96" s="21">
        <v>0</v>
      </c>
      <c r="I96" s="21">
        <v>0</v>
      </c>
      <c r="J96" s="21">
        <v>2</v>
      </c>
      <c r="K96" s="21">
        <v>0</v>
      </c>
      <c r="L96" s="21">
        <v>0</v>
      </c>
      <c r="M96" s="21">
        <v>1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19" t="s">
        <v>537</v>
      </c>
      <c r="T96" s="21">
        <v>1</v>
      </c>
      <c r="U96" s="19" t="s">
        <v>511</v>
      </c>
      <c r="V96" s="19" t="s">
        <v>511</v>
      </c>
    </row>
    <row r="97" spans="1:22" ht="14" x14ac:dyDescent="0.15">
      <c r="A97" s="21" t="s">
        <v>383</v>
      </c>
      <c r="B97" s="20" t="s">
        <v>32</v>
      </c>
      <c r="C97" s="21">
        <v>2009</v>
      </c>
      <c r="D97" s="21">
        <f>7339305/2</f>
        <v>3669652.5</v>
      </c>
      <c r="E97" s="20" t="s">
        <v>100</v>
      </c>
      <c r="F97" s="20" t="s">
        <v>79</v>
      </c>
      <c r="G97" s="21" t="s">
        <v>19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1</v>
      </c>
      <c r="N97" s="21">
        <v>0</v>
      </c>
      <c r="O97" s="21">
        <v>1</v>
      </c>
      <c r="P97" s="21">
        <v>1</v>
      </c>
      <c r="Q97" s="21">
        <v>1</v>
      </c>
      <c r="R97" s="21">
        <v>1</v>
      </c>
      <c r="S97" s="19" t="s">
        <v>537</v>
      </c>
      <c r="T97" s="21">
        <v>1</v>
      </c>
      <c r="U97" s="19" t="s">
        <v>511</v>
      </c>
      <c r="V97" s="19" t="s">
        <v>511</v>
      </c>
    </row>
    <row r="98" spans="1:22" ht="14" x14ac:dyDescent="0.15">
      <c r="A98" s="20" t="s">
        <v>136</v>
      </c>
      <c r="B98" s="20" t="s">
        <v>138</v>
      </c>
      <c r="C98" s="20">
        <v>2014</v>
      </c>
      <c r="D98" s="20">
        <v>2830502</v>
      </c>
      <c r="E98" s="20" t="s">
        <v>139</v>
      </c>
      <c r="F98" s="21" t="s">
        <v>140</v>
      </c>
      <c r="G98" s="21" t="s">
        <v>19</v>
      </c>
      <c r="H98" s="21">
        <v>0</v>
      </c>
      <c r="I98" s="21">
        <v>0</v>
      </c>
      <c r="J98" s="21">
        <v>1</v>
      </c>
      <c r="K98" s="21">
        <v>2</v>
      </c>
      <c r="L98" s="21">
        <v>3</v>
      </c>
      <c r="M98" s="21">
        <v>3</v>
      </c>
      <c r="N98" s="21">
        <v>0</v>
      </c>
      <c r="O98" s="21">
        <v>0</v>
      </c>
      <c r="P98" s="21">
        <v>0</v>
      </c>
      <c r="Q98" s="21">
        <v>1</v>
      </c>
      <c r="R98" s="21">
        <v>0</v>
      </c>
      <c r="S98" s="19" t="s">
        <v>537</v>
      </c>
      <c r="T98" s="21">
        <v>0</v>
      </c>
      <c r="U98" s="19" t="s">
        <v>511</v>
      </c>
      <c r="V98" s="19" t="s">
        <v>565</v>
      </c>
    </row>
    <row r="99" spans="1:22" ht="14" x14ac:dyDescent="0.15">
      <c r="A99" s="20" t="s">
        <v>229</v>
      </c>
      <c r="B99" s="20" t="s">
        <v>32</v>
      </c>
      <c r="C99" s="20">
        <v>2011</v>
      </c>
      <c r="D99" s="20">
        <v>7738458</v>
      </c>
      <c r="E99" s="20" t="s">
        <v>81</v>
      </c>
      <c r="F99" s="21" t="s">
        <v>523</v>
      </c>
      <c r="G99" s="21" t="s">
        <v>19</v>
      </c>
      <c r="H99" s="21">
        <v>1</v>
      </c>
      <c r="I99" s="21">
        <v>0</v>
      </c>
      <c r="J99" s="21">
        <v>1</v>
      </c>
      <c r="K99" s="21">
        <v>0</v>
      </c>
      <c r="L99" s="21">
        <v>1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19" t="s">
        <v>537</v>
      </c>
      <c r="T99" s="21">
        <v>0</v>
      </c>
      <c r="U99" s="19" t="s">
        <v>511</v>
      </c>
      <c r="V99" s="19" t="s">
        <v>511</v>
      </c>
    </row>
    <row r="100" spans="1:22" ht="14" x14ac:dyDescent="0.15">
      <c r="A100" s="26" t="s">
        <v>459</v>
      </c>
      <c r="B100" s="20" t="s">
        <v>17</v>
      </c>
      <c r="C100" s="20">
        <v>2012</v>
      </c>
      <c r="D100" s="19">
        <v>31850145</v>
      </c>
      <c r="E100" s="20" t="s">
        <v>100</v>
      </c>
      <c r="F100" s="20" t="s">
        <v>79</v>
      </c>
      <c r="G100" s="21" t="s">
        <v>19</v>
      </c>
      <c r="H100" s="19">
        <v>1</v>
      </c>
      <c r="I100" s="19">
        <v>0</v>
      </c>
      <c r="J100" s="19">
        <v>0</v>
      </c>
      <c r="K100" s="19">
        <v>3</v>
      </c>
      <c r="L100" s="19">
        <v>3</v>
      </c>
      <c r="M100" s="19">
        <v>0</v>
      </c>
      <c r="N100" s="19">
        <v>0</v>
      </c>
      <c r="O100" s="21">
        <v>0</v>
      </c>
      <c r="P100" s="21">
        <v>0</v>
      </c>
      <c r="Q100" s="21">
        <v>0</v>
      </c>
      <c r="R100" s="21">
        <v>0</v>
      </c>
      <c r="S100" s="19" t="s">
        <v>536</v>
      </c>
      <c r="T100" s="21">
        <v>1</v>
      </c>
      <c r="U100" s="19" t="s">
        <v>511</v>
      </c>
      <c r="V100" s="19" t="s">
        <v>560</v>
      </c>
    </row>
    <row r="101" spans="1:22" ht="14.25" customHeight="1" x14ac:dyDescent="0.15">
      <c r="A101" s="20" t="s">
        <v>262</v>
      </c>
      <c r="B101" s="20" t="s">
        <v>32</v>
      </c>
      <c r="C101" s="20">
        <v>2013</v>
      </c>
      <c r="D101" s="20">
        <v>8106713</v>
      </c>
      <c r="E101" s="20" t="s">
        <v>22</v>
      </c>
      <c r="F101" s="20" t="s">
        <v>23</v>
      </c>
      <c r="G101" s="21" t="s">
        <v>19</v>
      </c>
      <c r="H101" s="21">
        <v>0</v>
      </c>
      <c r="I101" s="21">
        <v>0</v>
      </c>
      <c r="J101" s="21">
        <v>0</v>
      </c>
      <c r="K101" s="21">
        <v>2</v>
      </c>
      <c r="L101" s="21">
        <v>3</v>
      </c>
      <c r="M101" s="21">
        <v>3</v>
      </c>
      <c r="N101" s="21">
        <v>1</v>
      </c>
      <c r="O101" s="21">
        <v>1</v>
      </c>
      <c r="P101" s="21">
        <v>1</v>
      </c>
      <c r="Q101" s="21">
        <v>1</v>
      </c>
      <c r="R101" s="21">
        <v>0</v>
      </c>
      <c r="S101" s="19" t="s">
        <v>535</v>
      </c>
      <c r="T101" s="21">
        <v>1</v>
      </c>
      <c r="U101" s="19" t="s">
        <v>511</v>
      </c>
      <c r="V101" s="19" t="s">
        <v>567</v>
      </c>
    </row>
    <row r="102" spans="1:22" ht="14" x14ac:dyDescent="0.15">
      <c r="A102" s="36" t="s">
        <v>259</v>
      </c>
      <c r="B102" s="20" t="s">
        <v>32</v>
      </c>
      <c r="C102" s="20">
        <v>2013</v>
      </c>
      <c r="D102" s="20">
        <f>82869602/5</f>
        <v>16573920.4</v>
      </c>
      <c r="E102" s="20" t="s">
        <v>22</v>
      </c>
      <c r="F102" s="20" t="s">
        <v>261</v>
      </c>
      <c r="G102" s="21" t="s">
        <v>19</v>
      </c>
      <c r="H102" s="21">
        <v>1</v>
      </c>
      <c r="I102" s="21">
        <v>0</v>
      </c>
      <c r="J102" s="21">
        <v>0</v>
      </c>
      <c r="K102" s="21">
        <v>2</v>
      </c>
      <c r="L102" s="21">
        <v>3</v>
      </c>
      <c r="M102" s="21">
        <v>3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19" t="s">
        <v>535</v>
      </c>
      <c r="T102" s="21">
        <v>0</v>
      </c>
      <c r="U102" s="19" t="s">
        <v>553</v>
      </c>
      <c r="V102" s="19" t="s">
        <v>567</v>
      </c>
    </row>
    <row r="103" spans="1:22" ht="15" customHeight="1" x14ac:dyDescent="0.15">
      <c r="A103" s="19" t="s">
        <v>521</v>
      </c>
      <c r="B103" s="20" t="s">
        <v>17</v>
      </c>
      <c r="C103" s="20">
        <v>2013</v>
      </c>
      <c r="D103" s="20">
        <f>8478399/11</f>
        <v>770763.54545454541</v>
      </c>
      <c r="E103" s="19" t="s">
        <v>22</v>
      </c>
      <c r="F103" s="20" t="s">
        <v>23</v>
      </c>
      <c r="G103" s="21" t="s">
        <v>19</v>
      </c>
      <c r="H103" s="19">
        <v>1</v>
      </c>
      <c r="I103" s="19">
        <v>2</v>
      </c>
      <c r="J103" s="19">
        <v>1</v>
      </c>
      <c r="K103" s="19">
        <v>1</v>
      </c>
      <c r="L103" s="19">
        <v>1</v>
      </c>
      <c r="M103" s="19">
        <v>3</v>
      </c>
      <c r="N103" s="19">
        <v>0</v>
      </c>
      <c r="O103" s="21">
        <v>0</v>
      </c>
      <c r="P103" s="21">
        <v>0</v>
      </c>
      <c r="Q103" s="21">
        <v>0</v>
      </c>
      <c r="R103" s="21">
        <v>0</v>
      </c>
      <c r="S103" s="19" t="s">
        <v>537</v>
      </c>
      <c r="T103" s="21">
        <v>1</v>
      </c>
      <c r="U103" s="19" t="s">
        <v>511</v>
      </c>
      <c r="V103" s="19" t="s">
        <v>511</v>
      </c>
    </row>
    <row r="104" spans="1:22" ht="15" customHeight="1" x14ac:dyDescent="0.15">
      <c r="A104" s="19" t="s">
        <v>514</v>
      </c>
      <c r="B104" s="20" t="s">
        <v>17</v>
      </c>
      <c r="C104" s="20">
        <v>2014</v>
      </c>
      <c r="D104" s="20">
        <f>8478399/11</f>
        <v>770763.54545454541</v>
      </c>
      <c r="E104" s="20" t="s">
        <v>22</v>
      </c>
      <c r="F104" s="20" t="s">
        <v>23</v>
      </c>
      <c r="G104" s="21" t="s">
        <v>19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3</v>
      </c>
      <c r="N104" s="19">
        <v>0</v>
      </c>
      <c r="O104" s="21">
        <v>0</v>
      </c>
      <c r="P104" s="21">
        <v>0</v>
      </c>
      <c r="Q104" s="21">
        <v>0</v>
      </c>
      <c r="R104" s="21">
        <v>0</v>
      </c>
      <c r="S104" s="19" t="s">
        <v>537</v>
      </c>
      <c r="T104" s="21">
        <v>1</v>
      </c>
      <c r="U104" s="19" t="s">
        <v>511</v>
      </c>
      <c r="V104" s="19" t="s">
        <v>511</v>
      </c>
    </row>
    <row r="105" spans="1:22" ht="14.25" customHeight="1" x14ac:dyDescent="0.15">
      <c r="A105" s="20" t="s">
        <v>353</v>
      </c>
      <c r="B105" s="20" t="s">
        <v>32</v>
      </c>
      <c r="C105" s="20">
        <v>2013</v>
      </c>
      <c r="D105" s="20">
        <f>82869602/5</f>
        <v>16573920.4</v>
      </c>
      <c r="E105" s="20" t="s">
        <v>22</v>
      </c>
      <c r="F105" s="20" t="s">
        <v>23</v>
      </c>
      <c r="G105" s="21" t="s">
        <v>19</v>
      </c>
      <c r="H105" s="21">
        <v>0</v>
      </c>
      <c r="I105" s="21">
        <v>0</v>
      </c>
      <c r="J105" s="21">
        <v>0</v>
      </c>
      <c r="K105" s="21">
        <v>0</v>
      </c>
      <c r="L105" s="21">
        <v>3</v>
      </c>
      <c r="M105" s="21">
        <v>3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19" t="s">
        <v>535</v>
      </c>
      <c r="T105" s="21">
        <v>1</v>
      </c>
      <c r="U105" s="19" t="s">
        <v>511</v>
      </c>
      <c r="V105" s="19" t="s">
        <v>567</v>
      </c>
    </row>
    <row r="106" spans="1:22" ht="14" x14ac:dyDescent="0.15">
      <c r="A106" s="21" t="s">
        <v>440</v>
      </c>
      <c r="B106" s="21" t="s">
        <v>17</v>
      </c>
      <c r="C106" s="21">
        <v>2014</v>
      </c>
      <c r="D106" s="20">
        <v>14819775</v>
      </c>
      <c r="E106" s="21" t="s">
        <v>81</v>
      </c>
      <c r="F106" s="21" t="s">
        <v>82</v>
      </c>
      <c r="G106" s="21" t="s">
        <v>19</v>
      </c>
      <c r="H106" s="21">
        <v>1</v>
      </c>
      <c r="I106" s="21">
        <v>0</v>
      </c>
      <c r="J106" s="21">
        <v>0</v>
      </c>
      <c r="K106" s="21">
        <v>0</v>
      </c>
      <c r="L106" s="21">
        <v>3</v>
      </c>
      <c r="M106" s="21">
        <v>3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19" t="s">
        <v>536</v>
      </c>
      <c r="T106" s="21">
        <v>0</v>
      </c>
      <c r="U106" s="19" t="s">
        <v>511</v>
      </c>
      <c r="V106" s="19" t="s">
        <v>566</v>
      </c>
    </row>
    <row r="107" spans="1:22" ht="14.25" customHeight="1" x14ac:dyDescent="0.15">
      <c r="A107" s="20" t="s">
        <v>57</v>
      </c>
      <c r="B107" s="20" t="s">
        <v>17</v>
      </c>
      <c r="C107" s="20">
        <v>2013</v>
      </c>
      <c r="D107" s="20">
        <f>9147441/2</f>
        <v>4573720.5</v>
      </c>
      <c r="E107" s="20" t="s">
        <v>22</v>
      </c>
      <c r="F107" s="20" t="s">
        <v>23</v>
      </c>
      <c r="G107" s="21" t="s">
        <v>19</v>
      </c>
      <c r="H107" s="21">
        <v>1</v>
      </c>
      <c r="I107" s="21">
        <v>0</v>
      </c>
      <c r="J107" s="21">
        <v>2</v>
      </c>
      <c r="K107" s="21">
        <v>2</v>
      </c>
      <c r="L107" s="21">
        <v>0</v>
      </c>
      <c r="M107" s="21">
        <v>3</v>
      </c>
      <c r="N107" s="20">
        <v>0</v>
      </c>
      <c r="O107" s="21">
        <v>0</v>
      </c>
      <c r="P107" s="21">
        <v>0</v>
      </c>
      <c r="Q107" s="21">
        <v>0</v>
      </c>
      <c r="R107" s="21">
        <v>0</v>
      </c>
      <c r="S107" s="19" t="s">
        <v>537</v>
      </c>
      <c r="T107" s="21">
        <v>1</v>
      </c>
      <c r="U107" s="19" t="s">
        <v>511</v>
      </c>
      <c r="V107" s="19" t="s">
        <v>511</v>
      </c>
    </row>
    <row r="108" spans="1:22" ht="14.25" customHeight="1" x14ac:dyDescent="0.15">
      <c r="A108" s="36" t="s">
        <v>409</v>
      </c>
      <c r="B108" s="20" t="s">
        <v>32</v>
      </c>
      <c r="C108" s="20">
        <v>2010</v>
      </c>
      <c r="D108" s="20">
        <v>356662</v>
      </c>
      <c r="E108" s="20" t="s">
        <v>202</v>
      </c>
      <c r="F108" s="20" t="s">
        <v>140</v>
      </c>
      <c r="G108" s="21" t="s">
        <v>19</v>
      </c>
      <c r="H108" s="21">
        <v>3</v>
      </c>
      <c r="I108" s="21">
        <v>0</v>
      </c>
      <c r="J108" s="21">
        <v>0</v>
      </c>
      <c r="K108" s="21">
        <v>0</v>
      </c>
      <c r="L108" s="21">
        <v>3</v>
      </c>
      <c r="M108" s="21">
        <v>0</v>
      </c>
      <c r="N108" s="21">
        <v>0</v>
      </c>
      <c r="O108" s="21">
        <v>1</v>
      </c>
      <c r="P108" s="21">
        <v>1</v>
      </c>
      <c r="Q108" s="21">
        <v>1</v>
      </c>
      <c r="R108" s="21">
        <v>0</v>
      </c>
      <c r="S108" s="19" t="s">
        <v>537</v>
      </c>
      <c r="T108" s="21">
        <v>0</v>
      </c>
      <c r="U108" s="19" t="s">
        <v>553</v>
      </c>
      <c r="V108" s="19" t="s">
        <v>564</v>
      </c>
    </row>
    <row r="109" spans="1:22" ht="14.25" customHeight="1" x14ac:dyDescent="0.15">
      <c r="A109" s="19" t="s">
        <v>503</v>
      </c>
      <c r="B109" s="20" t="s">
        <v>17</v>
      </c>
      <c r="C109" s="20">
        <v>2008</v>
      </c>
      <c r="D109" s="42">
        <f>9626908/2</f>
        <v>4813454</v>
      </c>
      <c r="E109" s="20" t="s">
        <v>100</v>
      </c>
      <c r="F109" s="20" t="s">
        <v>79</v>
      </c>
      <c r="G109" s="21" t="s">
        <v>19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3</v>
      </c>
      <c r="N109" s="19">
        <v>0</v>
      </c>
      <c r="O109" s="21">
        <v>0</v>
      </c>
      <c r="P109" s="21">
        <v>0</v>
      </c>
      <c r="Q109" s="19">
        <v>1</v>
      </c>
      <c r="R109" s="19">
        <v>0</v>
      </c>
      <c r="S109" s="19" t="s">
        <v>537</v>
      </c>
      <c r="T109" s="21">
        <v>1</v>
      </c>
      <c r="U109" s="19" t="s">
        <v>511</v>
      </c>
      <c r="V109" s="19" t="s">
        <v>511</v>
      </c>
    </row>
    <row r="110" spans="1:22" ht="14" x14ac:dyDescent="0.15">
      <c r="A110" s="21" t="s">
        <v>382</v>
      </c>
      <c r="B110" s="20" t="s">
        <v>32</v>
      </c>
      <c r="C110" s="21">
        <v>2009</v>
      </c>
      <c r="D110" s="21">
        <v>9669109</v>
      </c>
      <c r="E110" s="21" t="s">
        <v>110</v>
      </c>
      <c r="F110" s="21" t="s">
        <v>79</v>
      </c>
      <c r="G110" s="21" t="s">
        <v>19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1</v>
      </c>
      <c r="P110" s="21">
        <v>1</v>
      </c>
      <c r="Q110" s="21">
        <v>0</v>
      </c>
      <c r="R110" s="21">
        <v>0</v>
      </c>
      <c r="S110" s="19" t="s">
        <v>536</v>
      </c>
      <c r="T110" s="21">
        <v>1</v>
      </c>
      <c r="U110" s="19" t="s">
        <v>511</v>
      </c>
      <c r="V110" s="19" t="s">
        <v>511</v>
      </c>
    </row>
    <row r="111" spans="1:22" ht="14" customHeight="1" x14ac:dyDescent="0.15">
      <c r="A111" s="20" t="s">
        <v>468</v>
      </c>
      <c r="B111" s="20" t="s">
        <v>17</v>
      </c>
      <c r="C111" s="20">
        <v>2013</v>
      </c>
      <c r="D111" s="19">
        <f>10391037/3</f>
        <v>3463679</v>
      </c>
      <c r="E111" s="20" t="s">
        <v>100</v>
      </c>
      <c r="F111" s="20" t="s">
        <v>79</v>
      </c>
      <c r="G111" s="21" t="s">
        <v>19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3</v>
      </c>
      <c r="N111" s="19">
        <v>0</v>
      </c>
      <c r="O111" s="21">
        <v>0</v>
      </c>
      <c r="P111" s="21">
        <v>0</v>
      </c>
      <c r="Q111" s="21">
        <v>0</v>
      </c>
      <c r="R111" s="21">
        <v>0</v>
      </c>
      <c r="S111" s="19" t="s">
        <v>537</v>
      </c>
      <c r="T111" s="21">
        <v>1</v>
      </c>
      <c r="U111" s="19" t="s">
        <v>511</v>
      </c>
      <c r="V111" s="19" t="s">
        <v>511</v>
      </c>
    </row>
    <row r="112" spans="1:22" ht="14" x14ac:dyDescent="0.15">
      <c r="A112" s="20" t="s">
        <v>373</v>
      </c>
      <c r="B112" s="20" t="s">
        <v>32</v>
      </c>
      <c r="C112" s="20">
        <v>2013</v>
      </c>
      <c r="D112" s="19">
        <f>10391037/3</f>
        <v>3463679</v>
      </c>
      <c r="E112" s="20" t="s">
        <v>100</v>
      </c>
      <c r="F112" s="20" t="s">
        <v>79</v>
      </c>
      <c r="G112" s="21" t="s">
        <v>19</v>
      </c>
      <c r="H112" s="21">
        <v>1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1</v>
      </c>
      <c r="Q112" s="21">
        <v>1</v>
      </c>
      <c r="R112" s="21">
        <v>1</v>
      </c>
      <c r="S112" s="19" t="s">
        <v>537</v>
      </c>
      <c r="T112" s="21">
        <v>1</v>
      </c>
      <c r="U112" s="19" t="s">
        <v>511</v>
      </c>
      <c r="V112" s="19" t="s">
        <v>511</v>
      </c>
    </row>
    <row r="113" spans="1:22" ht="14" x14ac:dyDescent="0.15">
      <c r="A113" s="20" t="s">
        <v>378</v>
      </c>
      <c r="B113" s="20" t="s">
        <v>32</v>
      </c>
      <c r="C113" s="20">
        <v>2013</v>
      </c>
      <c r="D113" s="19">
        <f>10391037/3</f>
        <v>3463679</v>
      </c>
      <c r="E113" s="20" t="s">
        <v>100</v>
      </c>
      <c r="F113" s="20" t="s">
        <v>79</v>
      </c>
      <c r="G113" s="21" t="s">
        <v>19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1</v>
      </c>
      <c r="S113" s="19" t="s">
        <v>537</v>
      </c>
      <c r="T113" s="21">
        <v>1</v>
      </c>
      <c r="U113" s="19" t="s">
        <v>511</v>
      </c>
      <c r="V113" s="19" t="s">
        <v>511</v>
      </c>
    </row>
    <row r="114" spans="1:22" ht="14" x14ac:dyDescent="0.15">
      <c r="A114" s="19" t="s">
        <v>493</v>
      </c>
      <c r="B114" s="20" t="s">
        <v>17</v>
      </c>
      <c r="C114" s="20">
        <v>2008</v>
      </c>
      <c r="D114" s="19">
        <v>472151</v>
      </c>
      <c r="E114" s="20" t="s">
        <v>243</v>
      </c>
      <c r="F114" s="21" t="s">
        <v>140</v>
      </c>
      <c r="G114" s="21" t="s">
        <v>19</v>
      </c>
      <c r="H114" s="19">
        <v>3</v>
      </c>
      <c r="I114" s="19">
        <v>0</v>
      </c>
      <c r="J114" s="19">
        <v>0</v>
      </c>
      <c r="K114" s="19">
        <v>0</v>
      </c>
      <c r="L114" s="19">
        <v>3</v>
      </c>
      <c r="M114" s="19">
        <v>0</v>
      </c>
      <c r="N114" s="19">
        <v>0</v>
      </c>
      <c r="O114" s="19">
        <v>0</v>
      </c>
      <c r="P114" s="21">
        <v>0</v>
      </c>
      <c r="Q114" s="19">
        <v>0</v>
      </c>
      <c r="R114" s="19">
        <v>0</v>
      </c>
      <c r="S114" s="19" t="s">
        <v>537</v>
      </c>
      <c r="T114" s="21">
        <v>0</v>
      </c>
      <c r="U114" s="19" t="s">
        <v>553</v>
      </c>
      <c r="V114" s="19" t="s">
        <v>564</v>
      </c>
    </row>
    <row r="115" spans="1:22" ht="14" x14ac:dyDescent="0.15">
      <c r="A115" s="37" t="s">
        <v>305</v>
      </c>
      <c r="B115" s="20" t="s">
        <v>17</v>
      </c>
      <c r="C115" s="20">
        <v>2014</v>
      </c>
      <c r="D115" s="20">
        <f>11903199/2</f>
        <v>5951599.5</v>
      </c>
      <c r="E115" s="20" t="s">
        <v>81</v>
      </c>
      <c r="F115" s="21" t="s">
        <v>523</v>
      </c>
      <c r="G115" s="21" t="s">
        <v>19</v>
      </c>
      <c r="H115" s="21">
        <v>1</v>
      </c>
      <c r="I115" s="21">
        <v>1</v>
      </c>
      <c r="J115" s="21">
        <v>0</v>
      </c>
      <c r="K115" s="21">
        <v>1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19" t="s">
        <v>538</v>
      </c>
      <c r="T115" s="21">
        <v>0</v>
      </c>
      <c r="U115" s="19" t="s">
        <v>511</v>
      </c>
      <c r="V115" s="19" t="s">
        <v>511</v>
      </c>
    </row>
    <row r="116" spans="1:22" ht="14" x14ac:dyDescent="0.15">
      <c r="A116" s="37" t="s">
        <v>306</v>
      </c>
      <c r="B116" s="20" t="s">
        <v>17</v>
      </c>
      <c r="C116" s="20">
        <v>2014</v>
      </c>
      <c r="D116" s="20">
        <f>11903199/2</f>
        <v>5951599.5</v>
      </c>
      <c r="E116" s="20" t="s">
        <v>81</v>
      </c>
      <c r="F116" s="21" t="s">
        <v>523</v>
      </c>
      <c r="G116" s="21" t="s">
        <v>19</v>
      </c>
      <c r="H116" s="21">
        <v>1</v>
      </c>
      <c r="I116" s="21">
        <v>1</v>
      </c>
      <c r="J116" s="21">
        <v>0</v>
      </c>
      <c r="K116" s="21">
        <v>1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19" t="s">
        <v>538</v>
      </c>
      <c r="T116" s="21">
        <v>0</v>
      </c>
      <c r="U116" s="19" t="s">
        <v>511</v>
      </c>
      <c r="V116" s="19" t="s">
        <v>511</v>
      </c>
    </row>
    <row r="117" spans="1:22" ht="14" x14ac:dyDescent="0.15">
      <c r="A117" s="20" t="s">
        <v>95</v>
      </c>
      <c r="B117" s="20" t="s">
        <v>32</v>
      </c>
      <c r="C117" s="20">
        <v>2010</v>
      </c>
      <c r="D117" s="20">
        <v>13586447</v>
      </c>
      <c r="E117" s="20" t="s">
        <v>78</v>
      </c>
      <c r="F117" s="20" t="s">
        <v>79</v>
      </c>
      <c r="G117" s="21" t="s">
        <v>19</v>
      </c>
      <c r="H117" s="21">
        <v>1</v>
      </c>
      <c r="I117" s="21">
        <v>0</v>
      </c>
      <c r="J117" s="21">
        <v>2</v>
      </c>
      <c r="K117" s="21">
        <v>0</v>
      </c>
      <c r="L117" s="21">
        <v>2</v>
      </c>
      <c r="M117" s="21">
        <v>3</v>
      </c>
      <c r="N117" s="21">
        <v>1</v>
      </c>
      <c r="O117" s="21">
        <v>1</v>
      </c>
      <c r="P117" s="21">
        <v>1</v>
      </c>
      <c r="Q117" s="21">
        <v>0</v>
      </c>
      <c r="R117" s="21">
        <v>0</v>
      </c>
      <c r="S117" s="19" t="s">
        <v>537</v>
      </c>
      <c r="T117" s="21">
        <v>1</v>
      </c>
      <c r="U117" s="19" t="s">
        <v>511</v>
      </c>
      <c r="V117" s="19" t="s">
        <v>511</v>
      </c>
    </row>
    <row r="118" spans="1:22" ht="14" x14ac:dyDescent="0.15">
      <c r="A118" s="20" t="s">
        <v>445</v>
      </c>
      <c r="B118" s="20" t="s">
        <v>32</v>
      </c>
      <c r="C118" s="20">
        <v>2012</v>
      </c>
      <c r="D118" s="20">
        <v>14678259</v>
      </c>
      <c r="E118" s="20" t="s">
        <v>139</v>
      </c>
      <c r="F118" s="21" t="s">
        <v>140</v>
      </c>
      <c r="G118" s="21" t="s">
        <v>19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19" t="s">
        <v>535</v>
      </c>
      <c r="T118" s="21">
        <v>0</v>
      </c>
      <c r="U118" s="19" t="s">
        <v>511</v>
      </c>
      <c r="V118" s="19" t="s">
        <v>511</v>
      </c>
    </row>
    <row r="119" spans="1:22" ht="14" x14ac:dyDescent="0.15">
      <c r="A119" s="22" t="s">
        <v>481</v>
      </c>
      <c r="B119" s="20" t="s">
        <v>17</v>
      </c>
      <c r="C119" s="20">
        <v>2008</v>
      </c>
      <c r="D119" s="19">
        <v>2995245</v>
      </c>
      <c r="E119" s="20" t="s">
        <v>202</v>
      </c>
      <c r="F119" s="21" t="s">
        <v>140</v>
      </c>
      <c r="G119" s="21" t="s">
        <v>19</v>
      </c>
      <c r="H119" s="19">
        <v>0</v>
      </c>
      <c r="I119" s="19">
        <v>0</v>
      </c>
      <c r="J119" s="19">
        <v>0</v>
      </c>
      <c r="K119" s="19">
        <v>0</v>
      </c>
      <c r="L119" s="19">
        <v>3</v>
      </c>
      <c r="M119" s="19">
        <v>3</v>
      </c>
      <c r="N119" s="19">
        <v>0</v>
      </c>
      <c r="O119" s="19">
        <v>1</v>
      </c>
      <c r="P119" s="21">
        <v>1</v>
      </c>
      <c r="Q119" s="19">
        <v>0</v>
      </c>
      <c r="R119" s="19">
        <v>0</v>
      </c>
      <c r="S119" s="19" t="s">
        <v>537</v>
      </c>
      <c r="T119" s="21">
        <v>0</v>
      </c>
      <c r="U119" s="19" t="s">
        <v>511</v>
      </c>
      <c r="V119" s="19" t="s">
        <v>564</v>
      </c>
    </row>
    <row r="120" spans="1:22" ht="14" x14ac:dyDescent="0.15">
      <c r="A120" s="19" t="s">
        <v>471</v>
      </c>
      <c r="B120" s="20" t="s">
        <v>17</v>
      </c>
      <c r="C120" s="20">
        <v>2006</v>
      </c>
      <c r="D120" s="19">
        <v>16221341</v>
      </c>
      <c r="E120" s="20" t="s">
        <v>139</v>
      </c>
      <c r="F120" s="21" t="s">
        <v>140</v>
      </c>
      <c r="G120" s="21" t="s">
        <v>19</v>
      </c>
      <c r="H120" s="19">
        <v>3</v>
      </c>
      <c r="I120" s="19">
        <v>0</v>
      </c>
      <c r="J120" s="19">
        <v>0</v>
      </c>
      <c r="K120" s="19">
        <v>1</v>
      </c>
      <c r="L120" s="19">
        <v>1</v>
      </c>
      <c r="M120" s="19">
        <v>3</v>
      </c>
      <c r="N120" s="19">
        <v>0</v>
      </c>
      <c r="O120" s="19">
        <v>1</v>
      </c>
      <c r="P120" s="19">
        <v>0</v>
      </c>
      <c r="Q120" s="19">
        <v>0</v>
      </c>
      <c r="R120" s="19">
        <v>0</v>
      </c>
      <c r="S120" s="19" t="s">
        <v>537</v>
      </c>
      <c r="T120" s="21">
        <v>0</v>
      </c>
      <c r="U120" s="19" t="s">
        <v>553</v>
      </c>
      <c r="V120" s="19" t="s">
        <v>511</v>
      </c>
    </row>
    <row r="121" spans="1:22" ht="14" x14ac:dyDescent="0.15">
      <c r="A121" s="37" t="s">
        <v>292</v>
      </c>
      <c r="B121" s="20" t="s">
        <v>17</v>
      </c>
      <c r="C121" s="20">
        <v>2014</v>
      </c>
      <c r="D121" s="20">
        <f t="shared" ref="D121:D144" si="1">16717952/26</f>
        <v>642998.15384615387</v>
      </c>
      <c r="E121" s="20" t="s">
        <v>81</v>
      </c>
      <c r="F121" s="21" t="s">
        <v>523</v>
      </c>
      <c r="G121" s="21" t="s">
        <v>19</v>
      </c>
      <c r="H121" s="21">
        <v>1</v>
      </c>
      <c r="I121" s="21">
        <v>1</v>
      </c>
      <c r="J121" s="21">
        <v>0</v>
      </c>
      <c r="K121" s="21">
        <v>1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19" t="s">
        <v>538</v>
      </c>
      <c r="T121" s="21">
        <v>0</v>
      </c>
      <c r="U121" s="19" t="s">
        <v>511</v>
      </c>
      <c r="V121" s="19" t="s">
        <v>511</v>
      </c>
    </row>
    <row r="122" spans="1:22" ht="14" x14ac:dyDescent="0.15">
      <c r="A122" s="37" t="s">
        <v>293</v>
      </c>
      <c r="B122" s="20" t="s">
        <v>17</v>
      </c>
      <c r="C122" s="20">
        <v>2014</v>
      </c>
      <c r="D122" s="20">
        <f t="shared" si="1"/>
        <v>642998.15384615387</v>
      </c>
      <c r="E122" s="20" t="s">
        <v>81</v>
      </c>
      <c r="F122" s="21" t="s">
        <v>523</v>
      </c>
      <c r="G122" s="21" t="s">
        <v>19</v>
      </c>
      <c r="H122" s="21">
        <v>1</v>
      </c>
      <c r="I122" s="21">
        <v>1</v>
      </c>
      <c r="J122" s="21">
        <v>0</v>
      </c>
      <c r="K122" s="21">
        <v>1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19" t="s">
        <v>538</v>
      </c>
      <c r="T122" s="21">
        <v>0</v>
      </c>
      <c r="U122" s="19" t="s">
        <v>511</v>
      </c>
      <c r="V122" s="19" t="s">
        <v>511</v>
      </c>
    </row>
    <row r="123" spans="1:22" ht="14" x14ac:dyDescent="0.15">
      <c r="A123" s="37" t="s">
        <v>294</v>
      </c>
      <c r="B123" s="20" t="s">
        <v>17</v>
      </c>
      <c r="C123" s="20">
        <v>2014</v>
      </c>
      <c r="D123" s="20">
        <f t="shared" si="1"/>
        <v>642998.15384615387</v>
      </c>
      <c r="E123" s="20" t="s">
        <v>81</v>
      </c>
      <c r="F123" s="21" t="s">
        <v>523</v>
      </c>
      <c r="G123" s="21" t="s">
        <v>19</v>
      </c>
      <c r="H123" s="21">
        <v>1</v>
      </c>
      <c r="I123" s="21">
        <v>1</v>
      </c>
      <c r="J123" s="21">
        <v>0</v>
      </c>
      <c r="K123" s="21">
        <v>1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19" t="s">
        <v>538</v>
      </c>
      <c r="T123" s="21">
        <v>0</v>
      </c>
      <c r="U123" s="19" t="s">
        <v>511</v>
      </c>
      <c r="V123" s="19" t="s">
        <v>511</v>
      </c>
    </row>
    <row r="124" spans="1:22" ht="14" x14ac:dyDescent="0.15">
      <c r="A124" s="37" t="s">
        <v>295</v>
      </c>
      <c r="B124" s="20" t="s">
        <v>17</v>
      </c>
      <c r="C124" s="20">
        <v>2014</v>
      </c>
      <c r="D124" s="20">
        <f t="shared" si="1"/>
        <v>642998.15384615387</v>
      </c>
      <c r="E124" s="20" t="s">
        <v>81</v>
      </c>
      <c r="F124" s="21" t="s">
        <v>523</v>
      </c>
      <c r="G124" s="21" t="s">
        <v>19</v>
      </c>
      <c r="H124" s="21">
        <v>1</v>
      </c>
      <c r="I124" s="21">
        <v>1</v>
      </c>
      <c r="J124" s="21">
        <v>0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19" t="s">
        <v>538</v>
      </c>
      <c r="T124" s="21">
        <v>0</v>
      </c>
      <c r="U124" s="19" t="s">
        <v>511</v>
      </c>
      <c r="V124" s="19" t="s">
        <v>511</v>
      </c>
    </row>
    <row r="125" spans="1:22" ht="14" x14ac:dyDescent="0.15">
      <c r="A125" s="37" t="s">
        <v>296</v>
      </c>
      <c r="B125" s="20" t="s">
        <v>17</v>
      </c>
      <c r="C125" s="20">
        <v>2014</v>
      </c>
      <c r="D125" s="20">
        <f t="shared" si="1"/>
        <v>642998.15384615387</v>
      </c>
      <c r="E125" s="20" t="s">
        <v>81</v>
      </c>
      <c r="F125" s="21" t="s">
        <v>523</v>
      </c>
      <c r="G125" s="21" t="s">
        <v>19</v>
      </c>
      <c r="H125" s="21">
        <v>1</v>
      </c>
      <c r="I125" s="21">
        <v>1</v>
      </c>
      <c r="J125" s="21">
        <v>0</v>
      </c>
      <c r="K125" s="21">
        <v>1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19" t="s">
        <v>538</v>
      </c>
      <c r="T125" s="21">
        <v>0</v>
      </c>
      <c r="U125" s="19" t="s">
        <v>511</v>
      </c>
      <c r="V125" s="19" t="s">
        <v>511</v>
      </c>
    </row>
    <row r="126" spans="1:22" ht="14" x14ac:dyDescent="0.15">
      <c r="A126" s="37" t="s">
        <v>297</v>
      </c>
      <c r="B126" s="20" t="s">
        <v>17</v>
      </c>
      <c r="C126" s="20">
        <v>2014</v>
      </c>
      <c r="D126" s="20">
        <f t="shared" si="1"/>
        <v>642998.15384615387</v>
      </c>
      <c r="E126" s="20" t="s">
        <v>81</v>
      </c>
      <c r="F126" s="21" t="s">
        <v>523</v>
      </c>
      <c r="G126" s="21" t="s">
        <v>19</v>
      </c>
      <c r="H126" s="21">
        <v>1</v>
      </c>
      <c r="I126" s="21">
        <v>1</v>
      </c>
      <c r="J126" s="21">
        <v>0</v>
      </c>
      <c r="K126" s="21">
        <v>1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19" t="s">
        <v>538</v>
      </c>
      <c r="T126" s="21">
        <v>0</v>
      </c>
      <c r="U126" s="19" t="s">
        <v>511</v>
      </c>
      <c r="V126" s="19" t="s">
        <v>511</v>
      </c>
    </row>
    <row r="127" spans="1:22" ht="14" x14ac:dyDescent="0.15">
      <c r="A127" s="37" t="s">
        <v>298</v>
      </c>
      <c r="B127" s="20" t="s">
        <v>17</v>
      </c>
      <c r="C127" s="20">
        <v>2014</v>
      </c>
      <c r="D127" s="20">
        <f t="shared" si="1"/>
        <v>642998.15384615387</v>
      </c>
      <c r="E127" s="20" t="s">
        <v>81</v>
      </c>
      <c r="F127" s="21" t="s">
        <v>523</v>
      </c>
      <c r="G127" s="21" t="s">
        <v>19</v>
      </c>
      <c r="H127" s="21">
        <v>1</v>
      </c>
      <c r="I127" s="21">
        <v>1</v>
      </c>
      <c r="J127" s="21">
        <v>0</v>
      </c>
      <c r="K127" s="21">
        <v>1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19" t="s">
        <v>538</v>
      </c>
      <c r="T127" s="21">
        <v>0</v>
      </c>
      <c r="U127" s="19" t="s">
        <v>511</v>
      </c>
      <c r="V127" s="19" t="s">
        <v>511</v>
      </c>
    </row>
    <row r="128" spans="1:22" ht="14" x14ac:dyDescent="0.15">
      <c r="A128" s="37" t="s">
        <v>299</v>
      </c>
      <c r="B128" s="20" t="s">
        <v>17</v>
      </c>
      <c r="C128" s="20">
        <v>2014</v>
      </c>
      <c r="D128" s="20">
        <f t="shared" si="1"/>
        <v>642998.15384615387</v>
      </c>
      <c r="E128" s="20" t="s">
        <v>81</v>
      </c>
      <c r="F128" s="21" t="s">
        <v>523</v>
      </c>
      <c r="G128" s="21" t="s">
        <v>19</v>
      </c>
      <c r="H128" s="21">
        <v>1</v>
      </c>
      <c r="I128" s="21">
        <v>1</v>
      </c>
      <c r="J128" s="21">
        <v>0</v>
      </c>
      <c r="K128" s="21">
        <v>1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19" t="s">
        <v>538</v>
      </c>
      <c r="T128" s="21">
        <v>0</v>
      </c>
      <c r="U128" s="19" t="s">
        <v>511</v>
      </c>
      <c r="V128" s="19" t="s">
        <v>511</v>
      </c>
    </row>
    <row r="129" spans="1:22" ht="14" x14ac:dyDescent="0.15">
      <c r="A129" s="37" t="s">
        <v>300</v>
      </c>
      <c r="B129" s="20" t="s">
        <v>17</v>
      </c>
      <c r="C129" s="20">
        <v>2014</v>
      </c>
      <c r="D129" s="20">
        <f t="shared" si="1"/>
        <v>642998.15384615387</v>
      </c>
      <c r="E129" s="20" t="s">
        <v>81</v>
      </c>
      <c r="F129" s="21" t="s">
        <v>523</v>
      </c>
      <c r="G129" s="21" t="s">
        <v>19</v>
      </c>
      <c r="H129" s="21">
        <v>1</v>
      </c>
      <c r="I129" s="21">
        <v>1</v>
      </c>
      <c r="J129" s="21">
        <v>0</v>
      </c>
      <c r="K129" s="21">
        <v>1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19" t="s">
        <v>538</v>
      </c>
      <c r="T129" s="21">
        <v>0</v>
      </c>
      <c r="U129" s="19" t="s">
        <v>511</v>
      </c>
      <c r="V129" s="19" t="s">
        <v>511</v>
      </c>
    </row>
    <row r="130" spans="1:22" ht="14" x14ac:dyDescent="0.15">
      <c r="A130" s="37" t="s">
        <v>301</v>
      </c>
      <c r="B130" s="20" t="s">
        <v>17</v>
      </c>
      <c r="C130" s="20">
        <v>2014</v>
      </c>
      <c r="D130" s="20">
        <f t="shared" si="1"/>
        <v>642998.15384615387</v>
      </c>
      <c r="E130" s="20" t="s">
        <v>81</v>
      </c>
      <c r="F130" s="21" t="s">
        <v>523</v>
      </c>
      <c r="G130" s="21" t="s">
        <v>19</v>
      </c>
      <c r="H130" s="21">
        <v>1</v>
      </c>
      <c r="I130" s="21">
        <v>1</v>
      </c>
      <c r="J130" s="21">
        <v>0</v>
      </c>
      <c r="K130" s="21">
        <v>1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19" t="s">
        <v>538</v>
      </c>
      <c r="T130" s="21">
        <v>0</v>
      </c>
      <c r="U130" s="19" t="s">
        <v>511</v>
      </c>
      <c r="V130" s="19" t="s">
        <v>511</v>
      </c>
    </row>
    <row r="131" spans="1:22" ht="14" x14ac:dyDescent="0.15">
      <c r="A131" s="37" t="s">
        <v>302</v>
      </c>
      <c r="B131" s="20" t="s">
        <v>17</v>
      </c>
      <c r="C131" s="20">
        <v>2014</v>
      </c>
      <c r="D131" s="20">
        <f t="shared" si="1"/>
        <v>642998.15384615387</v>
      </c>
      <c r="E131" s="20" t="s">
        <v>81</v>
      </c>
      <c r="F131" s="21" t="s">
        <v>523</v>
      </c>
      <c r="G131" s="21" t="s">
        <v>19</v>
      </c>
      <c r="H131" s="21">
        <v>1</v>
      </c>
      <c r="I131" s="21">
        <v>1</v>
      </c>
      <c r="J131" s="21">
        <v>0</v>
      </c>
      <c r="K131" s="21">
        <v>1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19" t="s">
        <v>538</v>
      </c>
      <c r="T131" s="21">
        <v>0</v>
      </c>
      <c r="U131" s="19" t="s">
        <v>511</v>
      </c>
      <c r="V131" s="19" t="s">
        <v>511</v>
      </c>
    </row>
    <row r="132" spans="1:22" ht="14" x14ac:dyDescent="0.15">
      <c r="A132" s="37" t="s">
        <v>307</v>
      </c>
      <c r="B132" s="20" t="s">
        <v>17</v>
      </c>
      <c r="C132" s="20">
        <v>2014</v>
      </c>
      <c r="D132" s="20">
        <f t="shared" si="1"/>
        <v>642998.15384615387</v>
      </c>
      <c r="E132" s="20" t="s">
        <v>81</v>
      </c>
      <c r="F132" s="21" t="s">
        <v>523</v>
      </c>
      <c r="G132" s="21" t="s">
        <v>19</v>
      </c>
      <c r="H132" s="21">
        <v>1</v>
      </c>
      <c r="I132" s="21">
        <v>1</v>
      </c>
      <c r="J132" s="21">
        <v>0</v>
      </c>
      <c r="K132" s="21">
        <v>1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19" t="s">
        <v>538</v>
      </c>
      <c r="T132" s="21">
        <v>0</v>
      </c>
      <c r="U132" s="19" t="s">
        <v>511</v>
      </c>
      <c r="V132" s="19" t="s">
        <v>511</v>
      </c>
    </row>
    <row r="133" spans="1:22" ht="14" x14ac:dyDescent="0.15">
      <c r="A133" s="37" t="s">
        <v>308</v>
      </c>
      <c r="B133" s="20" t="s">
        <v>17</v>
      </c>
      <c r="C133" s="20">
        <v>2014</v>
      </c>
      <c r="D133" s="20">
        <f t="shared" si="1"/>
        <v>642998.15384615387</v>
      </c>
      <c r="E133" s="20" t="s">
        <v>81</v>
      </c>
      <c r="F133" s="21" t="s">
        <v>523</v>
      </c>
      <c r="G133" s="21" t="s">
        <v>19</v>
      </c>
      <c r="H133" s="21">
        <v>1</v>
      </c>
      <c r="I133" s="21">
        <v>1</v>
      </c>
      <c r="J133" s="21">
        <v>0</v>
      </c>
      <c r="K133" s="21">
        <v>1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19" t="s">
        <v>538</v>
      </c>
      <c r="T133" s="21">
        <v>0</v>
      </c>
      <c r="U133" s="19" t="s">
        <v>511</v>
      </c>
      <c r="V133" s="19" t="s">
        <v>511</v>
      </c>
    </row>
    <row r="134" spans="1:22" ht="14" x14ac:dyDescent="0.15">
      <c r="A134" s="37" t="s">
        <v>309</v>
      </c>
      <c r="B134" s="20" t="s">
        <v>17</v>
      </c>
      <c r="C134" s="20">
        <v>2014</v>
      </c>
      <c r="D134" s="20">
        <f t="shared" si="1"/>
        <v>642998.15384615387</v>
      </c>
      <c r="E134" s="20" t="s">
        <v>81</v>
      </c>
      <c r="F134" s="21" t="s">
        <v>523</v>
      </c>
      <c r="G134" s="21" t="s">
        <v>19</v>
      </c>
      <c r="H134" s="21">
        <v>1</v>
      </c>
      <c r="I134" s="21">
        <v>1</v>
      </c>
      <c r="J134" s="21">
        <v>0</v>
      </c>
      <c r="K134" s="21">
        <v>1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19" t="s">
        <v>538</v>
      </c>
      <c r="T134" s="21">
        <v>0</v>
      </c>
      <c r="U134" s="19" t="s">
        <v>511</v>
      </c>
      <c r="V134" s="19" t="s">
        <v>511</v>
      </c>
    </row>
    <row r="135" spans="1:22" ht="14" x14ac:dyDescent="0.15">
      <c r="A135" s="37" t="s">
        <v>311</v>
      </c>
      <c r="B135" s="20" t="s">
        <v>17</v>
      </c>
      <c r="C135" s="20">
        <v>2014</v>
      </c>
      <c r="D135" s="20">
        <f t="shared" si="1"/>
        <v>642998.15384615387</v>
      </c>
      <c r="E135" s="20" t="s">
        <v>81</v>
      </c>
      <c r="F135" s="21" t="s">
        <v>523</v>
      </c>
      <c r="G135" s="21" t="s">
        <v>19</v>
      </c>
      <c r="H135" s="21">
        <v>1</v>
      </c>
      <c r="I135" s="21">
        <v>1</v>
      </c>
      <c r="J135" s="21">
        <v>0</v>
      </c>
      <c r="K135" s="21">
        <v>1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19" t="s">
        <v>538</v>
      </c>
      <c r="T135" s="21">
        <v>0</v>
      </c>
      <c r="U135" s="19" t="s">
        <v>511</v>
      </c>
      <c r="V135" s="19" t="s">
        <v>511</v>
      </c>
    </row>
    <row r="136" spans="1:22" ht="14" x14ac:dyDescent="0.15">
      <c r="A136" s="37" t="s">
        <v>312</v>
      </c>
      <c r="B136" s="20" t="s">
        <v>17</v>
      </c>
      <c r="C136" s="20">
        <v>2014</v>
      </c>
      <c r="D136" s="20">
        <f t="shared" si="1"/>
        <v>642998.15384615387</v>
      </c>
      <c r="E136" s="20" t="s">
        <v>81</v>
      </c>
      <c r="F136" s="21" t="s">
        <v>523</v>
      </c>
      <c r="G136" s="21" t="s">
        <v>19</v>
      </c>
      <c r="H136" s="21">
        <v>1</v>
      </c>
      <c r="I136" s="21">
        <v>1</v>
      </c>
      <c r="J136" s="21">
        <v>0</v>
      </c>
      <c r="K136" s="21">
        <v>1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19" t="s">
        <v>538</v>
      </c>
      <c r="T136" s="21">
        <v>0</v>
      </c>
      <c r="U136" s="19" t="s">
        <v>511</v>
      </c>
      <c r="V136" s="19" t="s">
        <v>511</v>
      </c>
    </row>
    <row r="137" spans="1:22" ht="14" x14ac:dyDescent="0.15">
      <c r="A137" s="37" t="s">
        <v>313</v>
      </c>
      <c r="B137" s="20" t="s">
        <v>17</v>
      </c>
      <c r="C137" s="20">
        <v>2014</v>
      </c>
      <c r="D137" s="20">
        <f t="shared" si="1"/>
        <v>642998.15384615387</v>
      </c>
      <c r="E137" s="20" t="s">
        <v>81</v>
      </c>
      <c r="F137" s="21" t="s">
        <v>523</v>
      </c>
      <c r="G137" s="21" t="s">
        <v>19</v>
      </c>
      <c r="H137" s="21">
        <v>1</v>
      </c>
      <c r="I137" s="21">
        <v>1</v>
      </c>
      <c r="J137" s="21">
        <v>0</v>
      </c>
      <c r="K137" s="21">
        <v>1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19" t="s">
        <v>538</v>
      </c>
      <c r="T137" s="21">
        <v>0</v>
      </c>
      <c r="U137" s="19" t="s">
        <v>511</v>
      </c>
      <c r="V137" s="19" t="s">
        <v>511</v>
      </c>
    </row>
    <row r="138" spans="1:22" ht="14" x14ac:dyDescent="0.15">
      <c r="A138" s="37" t="s">
        <v>314</v>
      </c>
      <c r="B138" s="20" t="s">
        <v>17</v>
      </c>
      <c r="C138" s="20">
        <v>2014</v>
      </c>
      <c r="D138" s="20">
        <f t="shared" si="1"/>
        <v>642998.15384615387</v>
      </c>
      <c r="E138" s="20" t="s">
        <v>81</v>
      </c>
      <c r="F138" s="21" t="s">
        <v>523</v>
      </c>
      <c r="G138" s="21" t="s">
        <v>19</v>
      </c>
      <c r="H138" s="21">
        <v>1</v>
      </c>
      <c r="I138" s="21">
        <v>1</v>
      </c>
      <c r="J138" s="21">
        <v>0</v>
      </c>
      <c r="K138" s="21">
        <v>1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19" t="s">
        <v>538</v>
      </c>
      <c r="T138" s="21">
        <v>0</v>
      </c>
      <c r="U138" s="19" t="s">
        <v>511</v>
      </c>
      <c r="V138" s="19" t="s">
        <v>511</v>
      </c>
    </row>
    <row r="139" spans="1:22" ht="14" x14ac:dyDescent="0.15">
      <c r="A139" s="37" t="s">
        <v>315</v>
      </c>
      <c r="B139" s="20" t="s">
        <v>17</v>
      </c>
      <c r="C139" s="20">
        <v>2014</v>
      </c>
      <c r="D139" s="20">
        <f t="shared" si="1"/>
        <v>642998.15384615387</v>
      </c>
      <c r="E139" s="20" t="s">
        <v>81</v>
      </c>
      <c r="F139" s="21" t="s">
        <v>523</v>
      </c>
      <c r="G139" s="21" t="s">
        <v>19</v>
      </c>
      <c r="H139" s="21">
        <v>1</v>
      </c>
      <c r="I139" s="21">
        <v>1</v>
      </c>
      <c r="J139" s="21">
        <v>0</v>
      </c>
      <c r="K139" s="21">
        <v>1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19" t="s">
        <v>538</v>
      </c>
      <c r="T139" s="21">
        <v>0</v>
      </c>
      <c r="U139" s="19" t="s">
        <v>511</v>
      </c>
      <c r="V139" s="19" t="s">
        <v>511</v>
      </c>
    </row>
    <row r="140" spans="1:22" ht="14" x14ac:dyDescent="0.15">
      <c r="A140" s="37" t="s">
        <v>316</v>
      </c>
      <c r="B140" s="20" t="s">
        <v>17</v>
      </c>
      <c r="C140" s="20">
        <v>2014</v>
      </c>
      <c r="D140" s="20">
        <f t="shared" si="1"/>
        <v>642998.15384615387</v>
      </c>
      <c r="E140" s="20" t="s">
        <v>81</v>
      </c>
      <c r="F140" s="21" t="s">
        <v>523</v>
      </c>
      <c r="G140" s="21" t="s">
        <v>19</v>
      </c>
      <c r="H140" s="21">
        <v>1</v>
      </c>
      <c r="I140" s="21">
        <v>1</v>
      </c>
      <c r="J140" s="21">
        <v>0</v>
      </c>
      <c r="K140" s="21">
        <v>1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19" t="s">
        <v>538</v>
      </c>
      <c r="T140" s="21">
        <v>0</v>
      </c>
      <c r="U140" s="19" t="s">
        <v>511</v>
      </c>
      <c r="V140" s="19" t="s">
        <v>511</v>
      </c>
    </row>
    <row r="141" spans="1:22" ht="14" x14ac:dyDescent="0.15">
      <c r="A141" s="37" t="s">
        <v>317</v>
      </c>
      <c r="B141" s="20" t="s">
        <v>17</v>
      </c>
      <c r="C141" s="20">
        <v>2014</v>
      </c>
      <c r="D141" s="20">
        <f t="shared" si="1"/>
        <v>642998.15384615387</v>
      </c>
      <c r="E141" s="20" t="s">
        <v>81</v>
      </c>
      <c r="F141" s="21" t="s">
        <v>523</v>
      </c>
      <c r="G141" s="21" t="s">
        <v>19</v>
      </c>
      <c r="H141" s="21">
        <v>1</v>
      </c>
      <c r="I141" s="21">
        <v>1</v>
      </c>
      <c r="J141" s="21">
        <v>0</v>
      </c>
      <c r="K141" s="21">
        <v>1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19" t="s">
        <v>538</v>
      </c>
      <c r="T141" s="21">
        <v>0</v>
      </c>
      <c r="U141" s="19" t="s">
        <v>511</v>
      </c>
      <c r="V141" s="19" t="s">
        <v>511</v>
      </c>
    </row>
    <row r="142" spans="1:22" ht="14" x14ac:dyDescent="0.15">
      <c r="A142" s="37" t="s">
        <v>318</v>
      </c>
      <c r="B142" s="20" t="s">
        <v>17</v>
      </c>
      <c r="C142" s="20">
        <v>2014</v>
      </c>
      <c r="D142" s="20">
        <f t="shared" si="1"/>
        <v>642998.15384615387</v>
      </c>
      <c r="E142" s="20" t="s">
        <v>81</v>
      </c>
      <c r="F142" s="21" t="s">
        <v>523</v>
      </c>
      <c r="G142" s="21" t="s">
        <v>19</v>
      </c>
      <c r="H142" s="21">
        <v>1</v>
      </c>
      <c r="I142" s="21">
        <v>1</v>
      </c>
      <c r="J142" s="21">
        <v>0</v>
      </c>
      <c r="K142" s="21">
        <v>1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19" t="s">
        <v>538</v>
      </c>
      <c r="T142" s="21">
        <v>0</v>
      </c>
      <c r="U142" s="19" t="s">
        <v>511</v>
      </c>
      <c r="V142" s="19" t="s">
        <v>511</v>
      </c>
    </row>
    <row r="143" spans="1:22" ht="14" x14ac:dyDescent="0.15">
      <c r="A143" s="37" t="s">
        <v>319</v>
      </c>
      <c r="B143" s="20" t="s">
        <v>17</v>
      </c>
      <c r="C143" s="20">
        <v>2014</v>
      </c>
      <c r="D143" s="20">
        <f t="shared" si="1"/>
        <v>642998.15384615387</v>
      </c>
      <c r="E143" s="20" t="s">
        <v>81</v>
      </c>
      <c r="F143" s="21" t="s">
        <v>523</v>
      </c>
      <c r="G143" s="21" t="s">
        <v>19</v>
      </c>
      <c r="H143" s="21">
        <v>1</v>
      </c>
      <c r="I143" s="21">
        <v>1</v>
      </c>
      <c r="J143" s="21">
        <v>0</v>
      </c>
      <c r="K143" s="21">
        <v>1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19" t="s">
        <v>538</v>
      </c>
      <c r="T143" s="21">
        <v>0</v>
      </c>
      <c r="U143" s="19" t="s">
        <v>511</v>
      </c>
      <c r="V143" s="19" t="s">
        <v>511</v>
      </c>
    </row>
    <row r="144" spans="1:22" ht="14" x14ac:dyDescent="0.15">
      <c r="A144" s="37" t="s">
        <v>320</v>
      </c>
      <c r="B144" s="20" t="s">
        <v>17</v>
      </c>
      <c r="C144" s="20">
        <v>2014</v>
      </c>
      <c r="D144" s="20">
        <f t="shared" si="1"/>
        <v>642998.15384615387</v>
      </c>
      <c r="E144" s="20" t="s">
        <v>81</v>
      </c>
      <c r="F144" s="21" t="s">
        <v>523</v>
      </c>
      <c r="G144" s="21" t="s">
        <v>19</v>
      </c>
      <c r="H144" s="21">
        <v>1</v>
      </c>
      <c r="I144" s="21">
        <v>1</v>
      </c>
      <c r="J144" s="21">
        <v>0</v>
      </c>
      <c r="K144" s="21">
        <v>1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19" t="s">
        <v>538</v>
      </c>
      <c r="T144" s="21">
        <v>0</v>
      </c>
      <c r="U144" s="19" t="s">
        <v>511</v>
      </c>
      <c r="V144" s="19" t="s">
        <v>511</v>
      </c>
    </row>
    <row r="145" spans="1:22" ht="14" x14ac:dyDescent="0.15">
      <c r="A145" s="21" t="s">
        <v>164</v>
      </c>
      <c r="B145" s="20" t="s">
        <v>32</v>
      </c>
      <c r="C145" s="21">
        <v>2006</v>
      </c>
      <c r="D145" s="21">
        <v>8699831</v>
      </c>
      <c r="E145" s="20" t="s">
        <v>100</v>
      </c>
      <c r="F145" s="20" t="s">
        <v>79</v>
      </c>
      <c r="G145" s="21" t="s">
        <v>19</v>
      </c>
      <c r="H145" s="21">
        <v>0</v>
      </c>
      <c r="I145" s="21">
        <v>0</v>
      </c>
      <c r="J145" s="21">
        <v>1</v>
      </c>
      <c r="K145" s="21">
        <v>1</v>
      </c>
      <c r="L145" s="21">
        <v>3</v>
      </c>
      <c r="M145" s="21">
        <v>0</v>
      </c>
      <c r="N145" s="21">
        <v>0</v>
      </c>
      <c r="O145" s="21">
        <v>1</v>
      </c>
      <c r="P145" s="21">
        <v>0</v>
      </c>
      <c r="Q145" s="21">
        <v>0</v>
      </c>
      <c r="R145" s="21">
        <v>0</v>
      </c>
      <c r="S145" s="19" t="s">
        <v>537</v>
      </c>
      <c r="T145" s="21">
        <v>1</v>
      </c>
      <c r="U145" s="19" t="s">
        <v>511</v>
      </c>
      <c r="V145" s="19" t="s">
        <v>564</v>
      </c>
    </row>
    <row r="146" spans="1:22" ht="14" x14ac:dyDescent="0.15">
      <c r="A146" s="20" t="s">
        <v>195</v>
      </c>
      <c r="B146" s="20" t="s">
        <v>32</v>
      </c>
      <c r="C146" s="20">
        <v>2013</v>
      </c>
      <c r="D146" s="20">
        <v>20492987</v>
      </c>
      <c r="E146" s="20" t="s">
        <v>139</v>
      </c>
      <c r="F146" s="21" t="s">
        <v>140</v>
      </c>
      <c r="G146" s="21" t="s">
        <v>19</v>
      </c>
      <c r="H146" s="21">
        <v>1</v>
      </c>
      <c r="I146" s="21">
        <v>0</v>
      </c>
      <c r="J146" s="21">
        <v>1</v>
      </c>
      <c r="K146" s="21">
        <v>1</v>
      </c>
      <c r="L146" s="21">
        <v>2</v>
      </c>
      <c r="M146" s="21">
        <v>3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19" t="s">
        <v>537</v>
      </c>
      <c r="T146" s="21">
        <v>0</v>
      </c>
      <c r="U146" s="19" t="s">
        <v>511</v>
      </c>
      <c r="V146" s="19" t="s">
        <v>511</v>
      </c>
    </row>
    <row r="147" spans="1:22" ht="14" x14ac:dyDescent="0.15">
      <c r="A147" s="37" t="s">
        <v>290</v>
      </c>
      <c r="B147" s="20" t="s">
        <v>17</v>
      </c>
      <c r="C147" s="20">
        <v>2014</v>
      </c>
      <c r="D147" s="20">
        <f>22956869/3</f>
        <v>7652289.666666667</v>
      </c>
      <c r="E147" s="20" t="s">
        <v>81</v>
      </c>
      <c r="F147" s="21" t="s">
        <v>523</v>
      </c>
      <c r="G147" s="21" t="s">
        <v>19</v>
      </c>
      <c r="H147" s="21">
        <v>1</v>
      </c>
      <c r="I147" s="21">
        <v>1</v>
      </c>
      <c r="J147" s="21">
        <v>0</v>
      </c>
      <c r="K147" s="21">
        <v>1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1</v>
      </c>
      <c r="R147" s="21">
        <v>0</v>
      </c>
      <c r="S147" s="19" t="s">
        <v>538</v>
      </c>
      <c r="T147" s="21">
        <v>0</v>
      </c>
      <c r="U147" s="19" t="s">
        <v>511</v>
      </c>
      <c r="V147" s="19" t="s">
        <v>511</v>
      </c>
    </row>
    <row r="148" spans="1:22" ht="14" x14ac:dyDescent="0.15">
      <c r="A148" s="37" t="s">
        <v>291</v>
      </c>
      <c r="B148" s="20" t="s">
        <v>17</v>
      </c>
      <c r="C148" s="20">
        <v>2014</v>
      </c>
      <c r="D148" s="20">
        <f>22956869/3</f>
        <v>7652289.666666667</v>
      </c>
      <c r="E148" s="20" t="s">
        <v>81</v>
      </c>
      <c r="F148" s="21" t="s">
        <v>523</v>
      </c>
      <c r="G148" s="21" t="s">
        <v>19</v>
      </c>
      <c r="H148" s="21">
        <v>1</v>
      </c>
      <c r="I148" s="21">
        <v>1</v>
      </c>
      <c r="J148" s="21">
        <v>0</v>
      </c>
      <c r="K148" s="21">
        <v>1</v>
      </c>
      <c r="L148" s="21">
        <v>0</v>
      </c>
      <c r="M148" s="21">
        <v>1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19" t="s">
        <v>538</v>
      </c>
      <c r="T148" s="21">
        <v>0</v>
      </c>
      <c r="U148" s="19" t="s">
        <v>511</v>
      </c>
      <c r="V148" s="19" t="s">
        <v>511</v>
      </c>
    </row>
    <row r="149" spans="1:22" ht="14" x14ac:dyDescent="0.15">
      <c r="A149" s="37" t="s">
        <v>304</v>
      </c>
      <c r="B149" s="20" t="s">
        <v>17</v>
      </c>
      <c r="C149" s="20">
        <v>2014</v>
      </c>
      <c r="D149" s="20">
        <f>22956869/3</f>
        <v>7652289.666666667</v>
      </c>
      <c r="E149" s="20" t="s">
        <v>81</v>
      </c>
      <c r="F149" s="21" t="s">
        <v>523</v>
      </c>
      <c r="G149" s="21" t="s">
        <v>19</v>
      </c>
      <c r="H149" s="21">
        <v>1</v>
      </c>
      <c r="I149" s="21">
        <v>1</v>
      </c>
      <c r="J149" s="21">
        <v>0</v>
      </c>
      <c r="K149" s="21">
        <v>1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19" t="s">
        <v>538</v>
      </c>
      <c r="T149" s="21">
        <v>0</v>
      </c>
      <c r="U149" s="19" t="s">
        <v>511</v>
      </c>
      <c r="V149" s="19" t="s">
        <v>511</v>
      </c>
    </row>
    <row r="150" spans="1:22" ht="14" x14ac:dyDescent="0.15">
      <c r="A150" s="21" t="s">
        <v>370</v>
      </c>
      <c r="B150" s="20" t="s">
        <v>17</v>
      </c>
      <c r="C150" s="21">
        <v>2009</v>
      </c>
      <c r="D150" s="21">
        <v>23651355</v>
      </c>
      <c r="E150" s="21" t="s">
        <v>110</v>
      </c>
      <c r="F150" s="21" t="s">
        <v>79</v>
      </c>
      <c r="G150" s="21" t="s">
        <v>19</v>
      </c>
      <c r="H150" s="21">
        <v>3</v>
      </c>
      <c r="I150" s="21">
        <v>1</v>
      </c>
      <c r="J150" s="21">
        <v>0</v>
      </c>
      <c r="K150" s="21">
        <v>0</v>
      </c>
      <c r="L150" s="21">
        <v>0</v>
      </c>
      <c r="M150" s="21">
        <v>2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19" t="s">
        <v>535</v>
      </c>
      <c r="T150" s="21">
        <v>1</v>
      </c>
      <c r="U150" s="19" t="s">
        <v>555</v>
      </c>
      <c r="V150" s="19" t="s">
        <v>511</v>
      </c>
    </row>
    <row r="151" spans="1:22" ht="14" x14ac:dyDescent="0.15">
      <c r="A151" s="20" t="s">
        <v>129</v>
      </c>
      <c r="B151" s="20" t="s">
        <v>32</v>
      </c>
      <c r="C151" s="20">
        <v>2010</v>
      </c>
      <c r="D151" s="42">
        <v>26549977</v>
      </c>
      <c r="E151" s="21" t="s">
        <v>110</v>
      </c>
      <c r="F151" s="21" t="s">
        <v>79</v>
      </c>
      <c r="G151" s="21" t="s">
        <v>19</v>
      </c>
      <c r="H151" s="21">
        <v>3</v>
      </c>
      <c r="I151" s="21">
        <v>0</v>
      </c>
      <c r="J151" s="21">
        <v>1</v>
      </c>
      <c r="K151" s="21">
        <v>2</v>
      </c>
      <c r="L151" s="21">
        <v>1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19" t="s">
        <v>536</v>
      </c>
      <c r="T151" s="21">
        <v>1</v>
      </c>
      <c r="U151" s="19" t="s">
        <v>553</v>
      </c>
      <c r="V151" s="19" t="s">
        <v>511</v>
      </c>
    </row>
    <row r="152" spans="1:22" ht="14" x14ac:dyDescent="0.15">
      <c r="A152" s="20" t="s">
        <v>176</v>
      </c>
      <c r="B152" s="20" t="s">
        <v>17</v>
      </c>
      <c r="C152" s="20">
        <v>2013</v>
      </c>
      <c r="D152" s="21">
        <v>27444274</v>
      </c>
      <c r="E152" s="21" t="s">
        <v>110</v>
      </c>
      <c r="F152" s="21" t="s">
        <v>79</v>
      </c>
      <c r="G152" s="21" t="s">
        <v>19</v>
      </c>
      <c r="H152" s="21">
        <v>1</v>
      </c>
      <c r="I152" s="21">
        <v>0</v>
      </c>
      <c r="J152" s="21">
        <v>1</v>
      </c>
      <c r="K152" s="21">
        <v>1</v>
      </c>
      <c r="L152" s="21">
        <v>2</v>
      </c>
      <c r="M152" s="21">
        <v>3</v>
      </c>
      <c r="N152" s="21">
        <v>0</v>
      </c>
      <c r="O152" s="21">
        <v>0</v>
      </c>
      <c r="P152" s="19">
        <v>1</v>
      </c>
      <c r="Q152" s="19">
        <v>0</v>
      </c>
      <c r="R152" s="19">
        <v>0</v>
      </c>
      <c r="S152" s="19" t="s">
        <v>537</v>
      </c>
      <c r="T152" s="21">
        <v>1</v>
      </c>
      <c r="U152" s="19" t="s">
        <v>511</v>
      </c>
      <c r="V152" s="19" t="s">
        <v>511</v>
      </c>
    </row>
    <row r="153" spans="1:22" ht="15" customHeight="1" x14ac:dyDescent="0.2">
      <c r="A153" s="43" t="s">
        <v>463</v>
      </c>
      <c r="B153" s="20" t="s">
        <v>17</v>
      </c>
      <c r="C153" s="20">
        <v>2013</v>
      </c>
      <c r="D153" s="19">
        <v>31722542</v>
      </c>
      <c r="E153" s="21" t="s">
        <v>110</v>
      </c>
      <c r="F153" s="21" t="s">
        <v>79</v>
      </c>
      <c r="G153" s="21" t="s">
        <v>19</v>
      </c>
      <c r="H153" s="19">
        <v>3</v>
      </c>
      <c r="I153" s="19">
        <v>0</v>
      </c>
      <c r="J153" s="19">
        <v>0</v>
      </c>
      <c r="K153" s="19">
        <v>0</v>
      </c>
      <c r="L153" s="19">
        <v>2</v>
      </c>
      <c r="M153" s="19">
        <v>0</v>
      </c>
      <c r="N153" s="19">
        <v>0</v>
      </c>
      <c r="O153" s="21">
        <v>0</v>
      </c>
      <c r="P153" s="21">
        <v>0</v>
      </c>
      <c r="Q153" s="21">
        <v>0</v>
      </c>
      <c r="R153" s="21">
        <v>0</v>
      </c>
      <c r="S153" s="19" t="s">
        <v>535</v>
      </c>
      <c r="T153" s="21">
        <v>1</v>
      </c>
      <c r="U153" s="19" t="s">
        <v>555</v>
      </c>
      <c r="V153" s="19" t="s">
        <v>511</v>
      </c>
    </row>
    <row r="154" spans="1:22" ht="14" x14ac:dyDescent="0.15">
      <c r="A154" s="22" t="s">
        <v>501</v>
      </c>
      <c r="B154" s="20" t="s">
        <v>17</v>
      </c>
      <c r="C154" s="20">
        <v>2010</v>
      </c>
      <c r="D154" s="19">
        <v>11395943</v>
      </c>
      <c r="E154" s="20" t="s">
        <v>100</v>
      </c>
      <c r="F154" s="20" t="s">
        <v>79</v>
      </c>
      <c r="G154" s="21" t="s">
        <v>19</v>
      </c>
      <c r="H154" s="19">
        <v>0</v>
      </c>
      <c r="I154" s="19">
        <v>1</v>
      </c>
      <c r="J154" s="19">
        <v>2</v>
      </c>
      <c r="K154" s="19">
        <v>0</v>
      </c>
      <c r="L154" s="19">
        <v>3</v>
      </c>
      <c r="M154" s="19">
        <v>3</v>
      </c>
      <c r="N154" s="19">
        <v>0</v>
      </c>
      <c r="O154" s="21">
        <v>0</v>
      </c>
      <c r="P154" s="19">
        <v>1</v>
      </c>
      <c r="Q154" s="19">
        <v>1</v>
      </c>
      <c r="R154" s="19">
        <v>0</v>
      </c>
      <c r="S154" s="19" t="s">
        <v>537</v>
      </c>
      <c r="T154" s="21">
        <v>1</v>
      </c>
      <c r="U154" s="19" t="s">
        <v>511</v>
      </c>
      <c r="V154" s="19" t="s">
        <v>564</v>
      </c>
    </row>
    <row r="155" spans="1:22" ht="14" x14ac:dyDescent="0.15">
      <c r="A155" s="36" t="s">
        <v>85</v>
      </c>
      <c r="B155" s="20" t="s">
        <v>32</v>
      </c>
      <c r="C155" s="20">
        <v>2012</v>
      </c>
      <c r="D155" s="20">
        <f>32735842/2</f>
        <v>16367921</v>
      </c>
      <c r="E155" s="20" t="s">
        <v>22</v>
      </c>
      <c r="F155" s="20" t="s">
        <v>23</v>
      </c>
      <c r="G155" s="21" t="s">
        <v>19</v>
      </c>
      <c r="H155" s="21">
        <v>1</v>
      </c>
      <c r="I155" s="21">
        <v>2</v>
      </c>
      <c r="J155" s="21">
        <v>2</v>
      </c>
      <c r="K155" s="21">
        <v>1</v>
      </c>
      <c r="L155" s="21">
        <v>3</v>
      </c>
      <c r="M155" s="21">
        <v>2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19" t="s">
        <v>537</v>
      </c>
      <c r="T155" s="21">
        <v>1</v>
      </c>
      <c r="U155" s="19" t="s">
        <v>511</v>
      </c>
      <c r="V155" s="19" t="s">
        <v>564</v>
      </c>
    </row>
    <row r="156" spans="1:22" ht="14" x14ac:dyDescent="0.15">
      <c r="A156" s="36" t="s">
        <v>417</v>
      </c>
      <c r="B156" s="20" t="s">
        <v>32</v>
      </c>
      <c r="C156" s="20">
        <v>2011</v>
      </c>
      <c r="D156" s="42">
        <f>SUM(D151:D155)</f>
        <v>113480657</v>
      </c>
      <c r="E156" s="20" t="s">
        <v>139</v>
      </c>
      <c r="F156" s="21" t="s">
        <v>140</v>
      </c>
      <c r="G156" s="21" t="s">
        <v>19</v>
      </c>
      <c r="H156" s="21">
        <v>3</v>
      </c>
      <c r="I156" s="21">
        <v>0</v>
      </c>
      <c r="J156" s="21">
        <v>0</v>
      </c>
      <c r="K156" s="21">
        <v>0</v>
      </c>
      <c r="L156" s="21">
        <v>1</v>
      </c>
      <c r="M156" s="21">
        <v>2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19" t="s">
        <v>537</v>
      </c>
      <c r="T156" s="21">
        <v>0</v>
      </c>
      <c r="U156" s="19" t="s">
        <v>553</v>
      </c>
      <c r="V156" s="19" t="s">
        <v>511</v>
      </c>
    </row>
    <row r="157" spans="1:22" ht="15" customHeight="1" x14ac:dyDescent="0.15">
      <c r="A157" s="19" t="s">
        <v>491</v>
      </c>
      <c r="B157" s="20" t="s">
        <v>17</v>
      </c>
      <c r="C157" s="20">
        <v>2005</v>
      </c>
      <c r="D157" s="19">
        <v>50185930</v>
      </c>
      <c r="E157" s="20" t="s">
        <v>243</v>
      </c>
      <c r="F157" s="21" t="s">
        <v>140</v>
      </c>
      <c r="G157" s="21" t="s">
        <v>19</v>
      </c>
      <c r="H157" s="19">
        <v>3</v>
      </c>
      <c r="I157" s="19">
        <v>1</v>
      </c>
      <c r="J157" s="19">
        <v>1</v>
      </c>
      <c r="K157" s="19">
        <v>0</v>
      </c>
      <c r="L157" s="19">
        <v>1</v>
      </c>
      <c r="M157" s="19">
        <v>0</v>
      </c>
      <c r="N157" s="19">
        <v>0</v>
      </c>
      <c r="O157" s="19">
        <v>0</v>
      </c>
      <c r="P157" s="21">
        <v>0</v>
      </c>
      <c r="Q157" s="19">
        <v>0</v>
      </c>
      <c r="R157" s="19">
        <v>0</v>
      </c>
      <c r="S157" s="19" t="s">
        <v>535</v>
      </c>
      <c r="T157" s="21">
        <v>0</v>
      </c>
      <c r="U157" s="19" t="s">
        <v>553</v>
      </c>
      <c r="V157" s="19" t="s">
        <v>511</v>
      </c>
    </row>
    <row r="158" spans="1:22" ht="14.25" customHeight="1" x14ac:dyDescent="0.15">
      <c r="A158" s="19" t="s">
        <v>30</v>
      </c>
      <c r="B158" s="20" t="s">
        <v>17</v>
      </c>
      <c r="C158" s="20">
        <v>2014</v>
      </c>
      <c r="D158" s="19">
        <v>60886691</v>
      </c>
      <c r="E158" s="19" t="s">
        <v>22</v>
      </c>
      <c r="F158" s="20" t="s">
        <v>23</v>
      </c>
      <c r="G158" s="21" t="s">
        <v>19</v>
      </c>
      <c r="H158" s="19">
        <v>1</v>
      </c>
      <c r="I158" s="19">
        <v>2</v>
      </c>
      <c r="J158" s="19">
        <v>2</v>
      </c>
      <c r="K158" s="19">
        <v>1</v>
      </c>
      <c r="L158" s="19">
        <v>3</v>
      </c>
      <c r="M158" s="19">
        <v>3</v>
      </c>
      <c r="N158" s="19">
        <v>0</v>
      </c>
      <c r="O158" s="21">
        <v>0</v>
      </c>
      <c r="P158" s="21">
        <v>0</v>
      </c>
      <c r="Q158" s="21">
        <v>0</v>
      </c>
      <c r="R158" s="21">
        <v>0</v>
      </c>
      <c r="S158" s="19" t="s">
        <v>537</v>
      </c>
      <c r="T158" s="21">
        <v>1</v>
      </c>
      <c r="U158" s="19" t="s">
        <v>553</v>
      </c>
      <c r="V158" s="19" t="s">
        <v>570</v>
      </c>
    </row>
    <row r="159" spans="1:22" ht="15" customHeight="1" x14ac:dyDescent="0.15">
      <c r="A159" s="21" t="s">
        <v>189</v>
      </c>
      <c r="B159" s="21" t="s">
        <v>17</v>
      </c>
      <c r="C159" s="21">
        <v>2014</v>
      </c>
      <c r="D159" s="20">
        <v>61321406</v>
      </c>
      <c r="E159" s="21" t="s">
        <v>81</v>
      </c>
      <c r="F159" s="21" t="s">
        <v>523</v>
      </c>
      <c r="G159" s="21" t="s">
        <v>19</v>
      </c>
      <c r="H159" s="21">
        <v>1</v>
      </c>
      <c r="I159" s="21">
        <v>2</v>
      </c>
      <c r="J159" s="21">
        <v>1</v>
      </c>
      <c r="K159" s="21">
        <v>1</v>
      </c>
      <c r="L159" s="21">
        <v>1</v>
      </c>
      <c r="M159" s="21">
        <v>1</v>
      </c>
      <c r="N159" s="21">
        <v>0</v>
      </c>
      <c r="O159" s="21">
        <v>0</v>
      </c>
      <c r="P159" s="21">
        <v>1</v>
      </c>
      <c r="Q159" s="21">
        <v>0</v>
      </c>
      <c r="R159" s="21">
        <v>0</v>
      </c>
      <c r="S159" s="19" t="s">
        <v>537</v>
      </c>
      <c r="T159" s="21">
        <v>0</v>
      </c>
      <c r="U159" s="19" t="s">
        <v>511</v>
      </c>
      <c r="V159" s="19" t="s">
        <v>511</v>
      </c>
    </row>
    <row r="160" spans="1:22" ht="14" x14ac:dyDescent="0.15">
      <c r="A160" s="19" t="s">
        <v>517</v>
      </c>
      <c r="B160" s="20" t="s">
        <v>17</v>
      </c>
      <c r="C160" s="20">
        <v>2014</v>
      </c>
      <c r="D160" s="19">
        <v>82111039</v>
      </c>
      <c r="E160" s="19" t="s">
        <v>22</v>
      </c>
      <c r="F160" s="20" t="s">
        <v>23</v>
      </c>
      <c r="G160" s="19" t="s">
        <v>19</v>
      </c>
      <c r="H160" s="19">
        <v>1</v>
      </c>
      <c r="I160" s="19">
        <v>2</v>
      </c>
      <c r="J160" s="19">
        <v>1</v>
      </c>
      <c r="K160" s="19">
        <v>1</v>
      </c>
      <c r="L160" s="19">
        <v>2</v>
      </c>
      <c r="M160" s="19">
        <v>3</v>
      </c>
      <c r="N160" s="19">
        <v>1</v>
      </c>
      <c r="O160" s="21">
        <v>0</v>
      </c>
      <c r="P160" s="21">
        <v>0</v>
      </c>
      <c r="Q160" s="21">
        <v>0</v>
      </c>
      <c r="R160" s="21">
        <v>0</v>
      </c>
      <c r="S160" s="19" t="s">
        <v>537</v>
      </c>
      <c r="T160" s="21">
        <v>1</v>
      </c>
      <c r="U160" s="19" t="s">
        <v>511</v>
      </c>
      <c r="V160" s="19" t="s">
        <v>511</v>
      </c>
    </row>
    <row r="161" spans="1:22" ht="14" x14ac:dyDescent="0.15">
      <c r="A161" s="20" t="s">
        <v>271</v>
      </c>
      <c r="B161" s="20" t="s">
        <v>32</v>
      </c>
      <c r="C161" s="20">
        <v>2013</v>
      </c>
      <c r="D161" s="20">
        <f>82869602/5</f>
        <v>16573920.4</v>
      </c>
      <c r="E161" s="20" t="s">
        <v>22</v>
      </c>
      <c r="F161" s="20" t="s">
        <v>23</v>
      </c>
      <c r="G161" s="21" t="s">
        <v>19</v>
      </c>
      <c r="H161" s="21">
        <v>1</v>
      </c>
      <c r="I161" s="21">
        <v>0</v>
      </c>
      <c r="J161" s="21">
        <v>0</v>
      </c>
      <c r="K161" s="21">
        <v>1</v>
      </c>
      <c r="L161" s="21">
        <v>2</v>
      </c>
      <c r="M161" s="21">
        <v>3</v>
      </c>
      <c r="N161" s="21">
        <v>1</v>
      </c>
      <c r="O161" s="21">
        <v>0</v>
      </c>
      <c r="P161" s="21">
        <v>1</v>
      </c>
      <c r="Q161" s="21">
        <v>1</v>
      </c>
      <c r="R161" s="21">
        <v>0</v>
      </c>
      <c r="S161" s="19" t="s">
        <v>535</v>
      </c>
      <c r="T161" s="21">
        <v>1</v>
      </c>
      <c r="U161" s="19" t="s">
        <v>511</v>
      </c>
      <c r="V161" s="19" t="s">
        <v>511</v>
      </c>
    </row>
    <row r="162" spans="1:22" ht="14" x14ac:dyDescent="0.15">
      <c r="A162" s="20" t="s">
        <v>351</v>
      </c>
      <c r="B162" s="20" t="s">
        <v>32</v>
      </c>
      <c r="C162" s="20">
        <v>2013</v>
      </c>
      <c r="D162" s="20">
        <f>82869602/5</f>
        <v>16573920.4</v>
      </c>
      <c r="E162" s="20" t="s">
        <v>22</v>
      </c>
      <c r="F162" s="20" t="s">
        <v>261</v>
      </c>
      <c r="G162" s="21" t="s">
        <v>19</v>
      </c>
      <c r="H162" s="21">
        <v>1</v>
      </c>
      <c r="I162" s="21">
        <v>0</v>
      </c>
      <c r="J162" s="21">
        <v>0</v>
      </c>
      <c r="K162" s="21">
        <v>0</v>
      </c>
      <c r="L162" s="21">
        <v>0</v>
      </c>
      <c r="M162" s="21">
        <v>3</v>
      </c>
      <c r="N162" s="21">
        <v>0</v>
      </c>
      <c r="O162" s="21">
        <v>1</v>
      </c>
      <c r="P162" s="21">
        <v>1</v>
      </c>
      <c r="Q162" s="21">
        <v>1</v>
      </c>
      <c r="R162" s="21">
        <v>1</v>
      </c>
      <c r="S162" s="19" t="s">
        <v>535</v>
      </c>
      <c r="T162" s="21">
        <v>0</v>
      </c>
      <c r="U162" s="19" t="s">
        <v>511</v>
      </c>
      <c r="V162" s="19" t="s">
        <v>511</v>
      </c>
    </row>
    <row r="163" spans="1:22" ht="14.25" customHeight="1" x14ac:dyDescent="0.15">
      <c r="A163" s="36" t="s">
        <v>235</v>
      </c>
      <c r="B163" s="20" t="s">
        <v>138</v>
      </c>
      <c r="C163" s="20">
        <v>2014</v>
      </c>
      <c r="D163" s="20">
        <v>5213393</v>
      </c>
      <c r="E163" s="20" t="s">
        <v>202</v>
      </c>
      <c r="F163" s="20" t="s">
        <v>140</v>
      </c>
      <c r="G163" s="21" t="s">
        <v>19</v>
      </c>
      <c r="H163" s="21">
        <v>1</v>
      </c>
      <c r="I163" s="21">
        <v>0</v>
      </c>
      <c r="J163" s="21">
        <v>1</v>
      </c>
      <c r="K163" s="21">
        <v>0</v>
      </c>
      <c r="L163" s="21">
        <v>3</v>
      </c>
      <c r="M163" s="21">
        <v>3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19" t="s">
        <v>538</v>
      </c>
      <c r="T163" s="21">
        <v>0</v>
      </c>
      <c r="U163" s="19" t="s">
        <v>511</v>
      </c>
      <c r="V163" s="19" t="s">
        <v>571</v>
      </c>
    </row>
    <row r="164" spans="1:22" ht="15" customHeight="1" x14ac:dyDescent="0.15">
      <c r="A164" s="20" t="s">
        <v>352</v>
      </c>
      <c r="B164" s="20" t="s">
        <v>32</v>
      </c>
      <c r="C164" s="20">
        <v>2013</v>
      </c>
      <c r="D164" s="20">
        <f>82869602/5</f>
        <v>16573920.4</v>
      </c>
      <c r="E164" s="20" t="s">
        <v>22</v>
      </c>
      <c r="F164" s="21" t="s">
        <v>261</v>
      </c>
      <c r="G164" s="21" t="s">
        <v>19</v>
      </c>
      <c r="H164" s="21">
        <v>1</v>
      </c>
      <c r="I164" s="21">
        <v>0</v>
      </c>
      <c r="J164" s="21">
        <v>0</v>
      </c>
      <c r="K164" s="21">
        <v>0</v>
      </c>
      <c r="L164" s="21">
        <v>0</v>
      </c>
      <c r="M164" s="21">
        <v>2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19" t="s">
        <v>535</v>
      </c>
      <c r="T164" s="21">
        <v>0</v>
      </c>
      <c r="U164" s="19" t="s">
        <v>511</v>
      </c>
      <c r="V164" s="19" t="s">
        <v>511</v>
      </c>
    </row>
    <row r="165" spans="1:22" ht="14.25" customHeight="1" x14ac:dyDescent="0.15">
      <c r="A165" s="41" t="s">
        <v>205</v>
      </c>
      <c r="B165" s="21" t="s">
        <v>17</v>
      </c>
      <c r="C165" s="21">
        <v>2007</v>
      </c>
      <c r="D165" s="20">
        <v>471986</v>
      </c>
      <c r="E165" s="21" t="s">
        <v>81</v>
      </c>
      <c r="F165" s="21" t="s">
        <v>523</v>
      </c>
      <c r="G165" s="21" t="s">
        <v>19</v>
      </c>
      <c r="H165" s="21">
        <v>1</v>
      </c>
      <c r="I165" s="21">
        <v>1</v>
      </c>
      <c r="J165" s="21">
        <v>1</v>
      </c>
      <c r="K165" s="21">
        <v>1</v>
      </c>
      <c r="L165" s="21">
        <v>3</v>
      </c>
      <c r="M165" s="21">
        <v>1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19" t="s">
        <v>537</v>
      </c>
      <c r="T165" s="21">
        <v>0</v>
      </c>
      <c r="U165" s="19" t="s">
        <v>511</v>
      </c>
      <c r="V165" s="19" t="s">
        <v>561</v>
      </c>
    </row>
    <row r="166" spans="1:22" ht="14" x14ac:dyDescent="0.15">
      <c r="A166" s="20" t="s">
        <v>272</v>
      </c>
      <c r="B166" s="20" t="s">
        <v>32</v>
      </c>
      <c r="C166" s="20">
        <v>2013</v>
      </c>
      <c r="D166" s="20">
        <v>132369655</v>
      </c>
      <c r="E166" s="20" t="s">
        <v>22</v>
      </c>
      <c r="F166" s="20" t="s">
        <v>23</v>
      </c>
      <c r="G166" s="21" t="s">
        <v>19</v>
      </c>
      <c r="H166" s="21">
        <v>0</v>
      </c>
      <c r="I166" s="21">
        <v>1</v>
      </c>
      <c r="J166" s="21">
        <v>0</v>
      </c>
      <c r="K166" s="21">
        <v>1</v>
      </c>
      <c r="L166" s="21">
        <v>2</v>
      </c>
      <c r="M166" s="21">
        <v>3</v>
      </c>
      <c r="N166" s="21">
        <v>1</v>
      </c>
      <c r="O166" s="21">
        <v>0</v>
      </c>
      <c r="P166" s="21">
        <v>1</v>
      </c>
      <c r="Q166" s="21">
        <v>0</v>
      </c>
      <c r="R166" s="21">
        <v>0</v>
      </c>
      <c r="S166" s="19" t="s">
        <v>535</v>
      </c>
      <c r="T166" s="21">
        <v>1</v>
      </c>
      <c r="U166" s="19" t="s">
        <v>511</v>
      </c>
      <c r="V166" s="19" t="s">
        <v>511</v>
      </c>
    </row>
    <row r="167" spans="1:22" ht="14.25" customHeight="1" x14ac:dyDescent="0.15">
      <c r="A167" s="20" t="s">
        <v>141</v>
      </c>
      <c r="B167" s="20" t="s">
        <v>32</v>
      </c>
      <c r="C167" s="20">
        <v>2012</v>
      </c>
      <c r="D167" s="20">
        <f>156129080/2</f>
        <v>78064540</v>
      </c>
      <c r="E167" s="20" t="s">
        <v>22</v>
      </c>
      <c r="F167" s="20" t="s">
        <v>23</v>
      </c>
      <c r="G167" s="21" t="s">
        <v>19</v>
      </c>
      <c r="H167" s="21">
        <v>2</v>
      </c>
      <c r="I167" s="21">
        <v>2</v>
      </c>
      <c r="J167" s="21">
        <v>1</v>
      </c>
      <c r="K167" s="21">
        <v>1</v>
      </c>
      <c r="L167" s="21">
        <v>2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19" t="s">
        <v>537</v>
      </c>
      <c r="T167" s="21">
        <v>1</v>
      </c>
      <c r="U167" s="19" t="s">
        <v>511</v>
      </c>
      <c r="V167" s="19" t="s">
        <v>511</v>
      </c>
    </row>
    <row r="168" spans="1:22" ht="14" x14ac:dyDescent="0.15">
      <c r="A168" s="20" t="s">
        <v>37</v>
      </c>
      <c r="B168" s="20" t="s">
        <v>32</v>
      </c>
      <c r="C168" s="20">
        <v>2013</v>
      </c>
      <c r="D168" s="20">
        <f>156129080/2</f>
        <v>78064540</v>
      </c>
      <c r="E168" s="20" t="s">
        <v>22</v>
      </c>
      <c r="F168" s="20" t="s">
        <v>23</v>
      </c>
      <c r="G168" s="21" t="s">
        <v>19</v>
      </c>
      <c r="H168" s="21">
        <v>1</v>
      </c>
      <c r="I168" s="21">
        <v>2</v>
      </c>
      <c r="J168" s="21">
        <v>2</v>
      </c>
      <c r="K168" s="21">
        <v>2</v>
      </c>
      <c r="L168" s="21">
        <v>2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19" t="s">
        <v>537</v>
      </c>
      <c r="T168" s="21">
        <v>1</v>
      </c>
      <c r="U168" s="19" t="s">
        <v>511</v>
      </c>
      <c r="V168" s="19" t="s">
        <v>511</v>
      </c>
    </row>
    <row r="169" spans="1:22" ht="14" x14ac:dyDescent="0.15">
      <c r="A169" s="20" t="s">
        <v>448</v>
      </c>
      <c r="B169" s="20" t="s">
        <v>32</v>
      </c>
      <c r="C169" s="20">
        <v>2012</v>
      </c>
      <c r="D169" s="20">
        <v>230775707</v>
      </c>
      <c r="E169" s="20" t="s">
        <v>139</v>
      </c>
      <c r="F169" s="21" t="s">
        <v>140</v>
      </c>
      <c r="G169" s="21" t="s">
        <v>19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19" t="s">
        <v>535</v>
      </c>
      <c r="T169" s="21">
        <v>0</v>
      </c>
      <c r="U169" s="19" t="s">
        <v>511</v>
      </c>
      <c r="V169" s="19" t="s">
        <v>511</v>
      </c>
    </row>
    <row r="170" spans="1:22" ht="14" x14ac:dyDescent="0.15">
      <c r="A170" s="20" t="s">
        <v>444</v>
      </c>
      <c r="B170" s="20" t="s">
        <v>17</v>
      </c>
      <c r="C170" s="20">
        <v>2012</v>
      </c>
      <c r="D170" s="20">
        <v>245720719</v>
      </c>
      <c r="E170" s="20" t="s">
        <v>139</v>
      </c>
      <c r="F170" s="21" t="s">
        <v>140</v>
      </c>
      <c r="G170" s="21" t="s">
        <v>19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19" t="s">
        <v>535</v>
      </c>
      <c r="T170" s="21">
        <v>0</v>
      </c>
      <c r="U170" s="19" t="s">
        <v>511</v>
      </c>
      <c r="V170" s="19" t="s">
        <v>511</v>
      </c>
    </row>
    <row r="171" spans="1:22" ht="14" x14ac:dyDescent="0.15">
      <c r="A171" s="20" t="s">
        <v>69</v>
      </c>
      <c r="B171" s="20" t="s">
        <v>32</v>
      </c>
      <c r="C171" s="20">
        <v>2012</v>
      </c>
      <c r="D171" s="20">
        <f>406435240/4</f>
        <v>101608810</v>
      </c>
      <c r="E171" s="20" t="s">
        <v>22</v>
      </c>
      <c r="F171" s="20" t="s">
        <v>23</v>
      </c>
      <c r="G171" s="21" t="s">
        <v>19</v>
      </c>
      <c r="H171" s="21">
        <v>1</v>
      </c>
      <c r="I171" s="21">
        <v>2</v>
      </c>
      <c r="J171" s="21">
        <v>2</v>
      </c>
      <c r="K171" s="21">
        <v>2</v>
      </c>
      <c r="L171" s="21">
        <v>0</v>
      </c>
      <c r="M171" s="21">
        <v>0</v>
      </c>
      <c r="N171" s="21">
        <v>1</v>
      </c>
      <c r="O171" s="21">
        <v>0</v>
      </c>
      <c r="P171" s="21">
        <v>0</v>
      </c>
      <c r="Q171" s="21">
        <v>0</v>
      </c>
      <c r="R171" s="21">
        <v>0</v>
      </c>
      <c r="S171" s="19" t="s">
        <v>537</v>
      </c>
      <c r="T171" s="21">
        <v>1</v>
      </c>
      <c r="U171" s="19" t="s">
        <v>511</v>
      </c>
      <c r="V171" s="19" t="s">
        <v>511</v>
      </c>
    </row>
    <row r="172" spans="1:22" ht="14" x14ac:dyDescent="0.15">
      <c r="A172" s="20" t="s">
        <v>76</v>
      </c>
      <c r="B172" s="20" t="s">
        <v>17</v>
      </c>
      <c r="C172" s="20">
        <v>2014</v>
      </c>
      <c r="D172" s="21">
        <v>466920237</v>
      </c>
      <c r="E172" s="20" t="s">
        <v>100</v>
      </c>
      <c r="F172" s="20" t="s">
        <v>79</v>
      </c>
      <c r="G172" s="21" t="s">
        <v>19</v>
      </c>
      <c r="H172" s="21">
        <v>3</v>
      </c>
      <c r="I172" s="21">
        <v>0</v>
      </c>
      <c r="J172" s="21">
        <v>2</v>
      </c>
      <c r="K172" s="21">
        <v>2</v>
      </c>
      <c r="L172" s="21">
        <v>2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19" t="s">
        <v>535</v>
      </c>
      <c r="T172" s="21">
        <v>1</v>
      </c>
      <c r="U172" s="19" t="s">
        <v>555</v>
      </c>
      <c r="V172" s="19" t="s">
        <v>511</v>
      </c>
    </row>
    <row r="173" spans="1:22" ht="14" x14ac:dyDescent="0.15">
      <c r="A173" s="21" t="s">
        <v>222</v>
      </c>
      <c r="B173" s="20" t="s">
        <v>32</v>
      </c>
      <c r="C173" s="21">
        <v>2009</v>
      </c>
      <c r="D173" s="21" t="s">
        <v>511</v>
      </c>
      <c r="E173" s="20" t="s">
        <v>100</v>
      </c>
      <c r="F173" s="20" t="s">
        <v>79</v>
      </c>
      <c r="G173" s="21" t="s">
        <v>19</v>
      </c>
      <c r="H173" s="21">
        <v>1</v>
      </c>
      <c r="I173" s="21">
        <v>0</v>
      </c>
      <c r="J173" s="21">
        <v>1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1</v>
      </c>
      <c r="R173" s="21">
        <v>1</v>
      </c>
      <c r="S173" s="19" t="s">
        <v>537</v>
      </c>
      <c r="T173" s="21">
        <v>1</v>
      </c>
      <c r="U173" s="19" t="s">
        <v>511</v>
      </c>
      <c r="V173" s="19" t="s">
        <v>511</v>
      </c>
    </row>
    <row r="174" spans="1:22" ht="14" x14ac:dyDescent="0.15">
      <c r="A174" s="20" t="s">
        <v>47</v>
      </c>
      <c r="B174" s="21" t="s">
        <v>17</v>
      </c>
      <c r="C174" s="20">
        <v>2014</v>
      </c>
      <c r="D174" s="20">
        <f>4958/2</f>
        <v>2479</v>
      </c>
      <c r="E174" s="20" t="s">
        <v>22</v>
      </c>
      <c r="F174" s="20" t="s">
        <v>23</v>
      </c>
      <c r="G174" s="21" t="s">
        <v>24</v>
      </c>
      <c r="H174" s="21">
        <v>1</v>
      </c>
      <c r="I174" s="21">
        <v>0</v>
      </c>
      <c r="J174" s="21">
        <v>2</v>
      </c>
      <c r="K174" s="21">
        <v>2</v>
      </c>
      <c r="L174" s="21">
        <v>1</v>
      </c>
      <c r="M174" s="21">
        <v>3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19" t="s">
        <v>537</v>
      </c>
      <c r="T174" s="21">
        <v>1</v>
      </c>
      <c r="U174" s="19" t="s">
        <v>511</v>
      </c>
      <c r="V174" s="19" t="s">
        <v>511</v>
      </c>
    </row>
    <row r="175" spans="1:22" ht="14" x14ac:dyDescent="0.15">
      <c r="A175" s="20" t="s">
        <v>65</v>
      </c>
      <c r="B175" s="21" t="s">
        <v>17</v>
      </c>
      <c r="C175" s="20">
        <v>2011</v>
      </c>
      <c r="D175" s="20">
        <f>4958/2</f>
        <v>2479</v>
      </c>
      <c r="E175" s="20" t="s">
        <v>22</v>
      </c>
      <c r="F175" s="20" t="s">
        <v>23</v>
      </c>
      <c r="G175" s="21" t="s">
        <v>24</v>
      </c>
      <c r="H175" s="21">
        <v>1</v>
      </c>
      <c r="I175" s="21">
        <v>0</v>
      </c>
      <c r="J175" s="21">
        <v>2</v>
      </c>
      <c r="K175" s="21">
        <v>2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19" t="s">
        <v>537</v>
      </c>
      <c r="T175" s="21">
        <v>1</v>
      </c>
      <c r="U175" s="19" t="s">
        <v>511</v>
      </c>
      <c r="V175" s="19" t="s">
        <v>511</v>
      </c>
    </row>
    <row r="176" spans="1:22" ht="14" x14ac:dyDescent="0.15">
      <c r="A176" s="20" t="s">
        <v>244</v>
      </c>
      <c r="B176" s="20" t="s">
        <v>32</v>
      </c>
      <c r="C176" s="20">
        <v>2005</v>
      </c>
      <c r="D176" s="20">
        <v>12517</v>
      </c>
      <c r="E176" s="21" t="s">
        <v>81</v>
      </c>
      <c r="F176" s="21" t="s">
        <v>523</v>
      </c>
      <c r="G176" s="21" t="s">
        <v>24</v>
      </c>
      <c r="H176" s="21">
        <v>3</v>
      </c>
      <c r="I176" s="21">
        <v>0</v>
      </c>
      <c r="J176" s="21">
        <v>1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19" t="s">
        <v>537</v>
      </c>
      <c r="T176" s="21">
        <v>0</v>
      </c>
      <c r="U176" s="19" t="s">
        <v>553</v>
      </c>
      <c r="V176" s="19" t="s">
        <v>511</v>
      </c>
    </row>
    <row r="177" spans="1:22" ht="14" x14ac:dyDescent="0.15">
      <c r="A177" s="20" t="s">
        <v>209</v>
      </c>
      <c r="B177" s="20" t="s">
        <v>32</v>
      </c>
      <c r="C177" s="20">
        <v>2008</v>
      </c>
      <c r="D177" s="20">
        <v>43003</v>
      </c>
      <c r="E177" s="21" t="s">
        <v>81</v>
      </c>
      <c r="F177" s="21" t="s">
        <v>523</v>
      </c>
      <c r="G177" s="21" t="s">
        <v>24</v>
      </c>
      <c r="H177" s="21">
        <v>1</v>
      </c>
      <c r="I177" s="21">
        <v>0</v>
      </c>
      <c r="J177" s="21">
        <v>1</v>
      </c>
      <c r="K177" s="21">
        <v>1</v>
      </c>
      <c r="L177" s="21">
        <v>1</v>
      </c>
      <c r="M177" s="21">
        <v>1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19" t="s">
        <v>537</v>
      </c>
      <c r="T177" s="21">
        <v>0</v>
      </c>
      <c r="U177" s="19" t="s">
        <v>511</v>
      </c>
      <c r="V177" s="19" t="s">
        <v>511</v>
      </c>
    </row>
    <row r="178" spans="1:22" ht="14" x14ac:dyDescent="0.15">
      <c r="A178" s="36" t="s">
        <v>434</v>
      </c>
      <c r="B178" s="20" t="s">
        <v>32</v>
      </c>
      <c r="C178" s="20">
        <v>2006</v>
      </c>
      <c r="D178" s="21">
        <v>296981</v>
      </c>
      <c r="E178" s="21" t="s">
        <v>202</v>
      </c>
      <c r="F178" s="20" t="s">
        <v>140</v>
      </c>
      <c r="G178" s="21" t="s">
        <v>24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1</v>
      </c>
      <c r="P178" s="21">
        <v>1</v>
      </c>
      <c r="Q178" s="21">
        <v>1</v>
      </c>
      <c r="R178" s="21">
        <v>1</v>
      </c>
      <c r="S178" s="19" t="s">
        <v>537</v>
      </c>
      <c r="T178" s="21">
        <v>0</v>
      </c>
      <c r="U178" s="19" t="s">
        <v>511</v>
      </c>
      <c r="V178" s="19" t="s">
        <v>511</v>
      </c>
    </row>
    <row r="179" spans="1:22" ht="14" x14ac:dyDescent="0.15">
      <c r="A179" s="20" t="s">
        <v>277</v>
      </c>
      <c r="B179" s="20" t="s">
        <v>32</v>
      </c>
      <c r="C179" s="20">
        <v>2005</v>
      </c>
      <c r="D179" s="20">
        <v>392098</v>
      </c>
      <c r="E179" s="20" t="s">
        <v>81</v>
      </c>
      <c r="F179" s="21" t="s">
        <v>523</v>
      </c>
      <c r="G179" s="21" t="s">
        <v>24</v>
      </c>
      <c r="H179" s="21">
        <v>1</v>
      </c>
      <c r="I179" s="21">
        <v>0</v>
      </c>
      <c r="J179" s="21">
        <v>0</v>
      </c>
      <c r="K179" s="21">
        <v>1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19" t="s">
        <v>537</v>
      </c>
      <c r="T179" s="21">
        <v>0</v>
      </c>
      <c r="U179" s="19" t="s">
        <v>511</v>
      </c>
      <c r="V179" s="19" t="s">
        <v>511</v>
      </c>
    </row>
    <row r="180" spans="1:22" ht="14" x14ac:dyDescent="0.15">
      <c r="A180" s="36" t="s">
        <v>403</v>
      </c>
      <c r="B180" s="20" t="s">
        <v>32</v>
      </c>
      <c r="C180" s="20">
        <v>2005</v>
      </c>
      <c r="D180" s="20">
        <v>1323495</v>
      </c>
      <c r="E180" s="21" t="s">
        <v>81</v>
      </c>
      <c r="F180" s="21" t="s">
        <v>523</v>
      </c>
      <c r="G180" s="21" t="s">
        <v>24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3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19" t="s">
        <v>537</v>
      </c>
      <c r="T180" s="21">
        <v>0</v>
      </c>
      <c r="U180" s="19" t="s">
        <v>511</v>
      </c>
      <c r="V180" s="19" t="s">
        <v>511</v>
      </c>
    </row>
    <row r="181" spans="1:22" ht="14" x14ac:dyDescent="0.15">
      <c r="A181" s="20" t="s">
        <v>273</v>
      </c>
      <c r="B181" s="20" t="s">
        <v>17</v>
      </c>
      <c r="C181" s="20">
        <v>2014</v>
      </c>
      <c r="D181" s="20">
        <v>1520419</v>
      </c>
      <c r="E181" s="20" t="s">
        <v>22</v>
      </c>
      <c r="F181" s="20" t="s">
        <v>23</v>
      </c>
      <c r="G181" s="21" t="s">
        <v>24</v>
      </c>
      <c r="H181" s="21">
        <v>1</v>
      </c>
      <c r="I181" s="21">
        <v>0</v>
      </c>
      <c r="J181" s="21">
        <v>0</v>
      </c>
      <c r="K181" s="21">
        <v>1</v>
      </c>
      <c r="L181" s="21">
        <v>1</v>
      </c>
      <c r="M181" s="21">
        <v>3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19" t="s">
        <v>537</v>
      </c>
      <c r="T181" s="21">
        <v>1</v>
      </c>
      <c r="U181" s="19" t="s">
        <v>511</v>
      </c>
      <c r="V181" s="19" t="s">
        <v>511</v>
      </c>
    </row>
    <row r="182" spans="1:22" ht="14" customHeight="1" x14ac:dyDescent="0.15">
      <c r="A182" s="39" t="s">
        <v>83</v>
      </c>
      <c r="B182" s="21" t="s">
        <v>17</v>
      </c>
      <c r="C182" s="20">
        <v>2011</v>
      </c>
      <c r="D182" s="20">
        <v>2815691</v>
      </c>
      <c r="E182" s="20" t="s">
        <v>22</v>
      </c>
      <c r="F182" s="20" t="s">
        <v>23</v>
      </c>
      <c r="G182" s="21" t="s">
        <v>24</v>
      </c>
      <c r="H182" s="21">
        <v>1</v>
      </c>
      <c r="I182" s="21">
        <v>2</v>
      </c>
      <c r="J182" s="21">
        <v>2</v>
      </c>
      <c r="K182" s="21">
        <v>2</v>
      </c>
      <c r="L182" s="21">
        <v>1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19" t="s">
        <v>537</v>
      </c>
      <c r="T182" s="21">
        <v>1</v>
      </c>
      <c r="U182" s="19" t="s">
        <v>511</v>
      </c>
      <c r="V182" s="19" t="s">
        <v>511</v>
      </c>
    </row>
    <row r="183" spans="1:22" ht="14" x14ac:dyDescent="0.15">
      <c r="A183" s="39" t="s">
        <v>376</v>
      </c>
      <c r="B183" s="20" t="s">
        <v>32</v>
      </c>
      <c r="C183" s="20">
        <v>2008</v>
      </c>
      <c r="D183" s="20">
        <v>4337163</v>
      </c>
      <c r="E183" s="20" t="s">
        <v>100</v>
      </c>
      <c r="F183" s="20" t="s">
        <v>79</v>
      </c>
      <c r="G183" s="21" t="s">
        <v>24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1</v>
      </c>
      <c r="P183" s="21">
        <v>1</v>
      </c>
      <c r="Q183" s="21">
        <v>0</v>
      </c>
      <c r="R183" s="21">
        <v>0</v>
      </c>
      <c r="S183" s="19" t="s">
        <v>537</v>
      </c>
      <c r="T183" s="21">
        <v>1</v>
      </c>
      <c r="U183" s="19" t="s">
        <v>511</v>
      </c>
      <c r="V183" s="19" t="s">
        <v>511</v>
      </c>
    </row>
    <row r="184" spans="1:22" ht="14" x14ac:dyDescent="0.15">
      <c r="A184" s="40" t="s">
        <v>25</v>
      </c>
      <c r="B184" s="20" t="s">
        <v>17</v>
      </c>
      <c r="C184" s="20">
        <v>2014</v>
      </c>
      <c r="D184" s="20">
        <f>9147441/2</f>
        <v>4573720.5</v>
      </c>
      <c r="E184" s="20" t="s">
        <v>22</v>
      </c>
      <c r="F184" s="20" t="s">
        <v>23</v>
      </c>
      <c r="G184" s="21" t="s">
        <v>24</v>
      </c>
      <c r="H184" s="21">
        <v>1</v>
      </c>
      <c r="I184" s="21">
        <v>2</v>
      </c>
      <c r="J184" s="21">
        <v>2</v>
      </c>
      <c r="K184" s="21">
        <v>2</v>
      </c>
      <c r="L184" s="21">
        <v>3</v>
      </c>
      <c r="M184" s="21">
        <v>3</v>
      </c>
      <c r="N184" s="20">
        <v>1</v>
      </c>
      <c r="O184" s="21">
        <v>0</v>
      </c>
      <c r="P184" s="21">
        <v>0</v>
      </c>
      <c r="Q184" s="21">
        <v>0</v>
      </c>
      <c r="R184" s="21">
        <v>0</v>
      </c>
      <c r="S184" s="19" t="s">
        <v>537</v>
      </c>
      <c r="T184" s="21">
        <v>1</v>
      </c>
      <c r="U184" s="19" t="s">
        <v>511</v>
      </c>
      <c r="V184" s="19" t="s">
        <v>559</v>
      </c>
    </row>
    <row r="185" spans="1:22" ht="14" x14ac:dyDescent="0.15">
      <c r="A185" s="40" t="s">
        <v>162</v>
      </c>
      <c r="B185" s="20" t="s">
        <v>17</v>
      </c>
      <c r="C185" s="20">
        <v>2014</v>
      </c>
      <c r="D185" s="20">
        <f>6341673/2</f>
        <v>3170836.5</v>
      </c>
      <c r="E185" s="20" t="s">
        <v>22</v>
      </c>
      <c r="F185" s="20" t="s">
        <v>23</v>
      </c>
      <c r="G185" s="21" t="s">
        <v>24</v>
      </c>
      <c r="H185" s="21">
        <v>1</v>
      </c>
      <c r="I185" s="21">
        <v>0</v>
      </c>
      <c r="J185" s="21">
        <v>1</v>
      </c>
      <c r="K185" s="21">
        <v>1</v>
      </c>
      <c r="L185" s="21">
        <v>0</v>
      </c>
      <c r="M185" s="21">
        <v>3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19" t="s">
        <v>537</v>
      </c>
      <c r="T185" s="21">
        <v>1</v>
      </c>
      <c r="U185" s="19" t="s">
        <v>511</v>
      </c>
      <c r="V185" s="19" t="s">
        <v>511</v>
      </c>
    </row>
    <row r="186" spans="1:22" ht="14" x14ac:dyDescent="0.15">
      <c r="A186" s="20" t="s">
        <v>513</v>
      </c>
      <c r="B186" s="20" t="s">
        <v>17</v>
      </c>
      <c r="C186" s="20">
        <v>2014</v>
      </c>
      <c r="D186" s="20">
        <f>6341673/2</f>
        <v>3170836.5</v>
      </c>
      <c r="E186" s="20" t="s">
        <v>22</v>
      </c>
      <c r="F186" s="20" t="s">
        <v>23</v>
      </c>
      <c r="G186" s="21" t="s">
        <v>24</v>
      </c>
      <c r="H186" s="21">
        <v>1</v>
      </c>
      <c r="I186" s="21">
        <v>0</v>
      </c>
      <c r="J186" s="21">
        <v>2</v>
      </c>
      <c r="K186" s="21">
        <v>2</v>
      </c>
      <c r="L186" s="21">
        <v>2</v>
      </c>
      <c r="M186" s="21">
        <v>3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19" t="s">
        <v>537</v>
      </c>
      <c r="T186" s="21">
        <v>1</v>
      </c>
      <c r="U186" s="19" t="s">
        <v>511</v>
      </c>
      <c r="V186" s="19" t="s">
        <v>511</v>
      </c>
    </row>
    <row r="187" spans="1:22" ht="14" x14ac:dyDescent="0.15">
      <c r="A187" s="20" t="s">
        <v>59</v>
      </c>
      <c r="B187" s="20" t="s">
        <v>32</v>
      </c>
      <c r="C187" s="20">
        <v>2009</v>
      </c>
      <c r="D187" s="20">
        <f>7565629/2</f>
        <v>3782814.5</v>
      </c>
      <c r="E187" s="20" t="s">
        <v>22</v>
      </c>
      <c r="F187" s="20" t="s">
        <v>23</v>
      </c>
      <c r="G187" s="21" t="s">
        <v>24</v>
      </c>
      <c r="H187" s="21">
        <v>1</v>
      </c>
      <c r="I187" s="21">
        <v>0</v>
      </c>
      <c r="J187" s="21">
        <v>2</v>
      </c>
      <c r="K187" s="21">
        <v>2</v>
      </c>
      <c r="L187" s="21">
        <v>0</v>
      </c>
      <c r="M187" s="21">
        <v>1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19" t="s">
        <v>537</v>
      </c>
      <c r="T187" s="21">
        <v>1</v>
      </c>
      <c r="U187" s="19" t="s">
        <v>511</v>
      </c>
      <c r="V187" s="19" t="s">
        <v>511</v>
      </c>
    </row>
    <row r="188" spans="1:22" ht="14" x14ac:dyDescent="0.15">
      <c r="A188" s="20" t="s">
        <v>220</v>
      </c>
      <c r="B188" s="21" t="s">
        <v>17</v>
      </c>
      <c r="C188" s="20">
        <v>2009</v>
      </c>
      <c r="D188" s="20">
        <f>8315893/3</f>
        <v>2771964.3333333335</v>
      </c>
      <c r="E188" s="20" t="s">
        <v>22</v>
      </c>
      <c r="F188" s="20" t="s">
        <v>23</v>
      </c>
      <c r="G188" s="21" t="s">
        <v>24</v>
      </c>
      <c r="H188" s="21">
        <v>0</v>
      </c>
      <c r="I188" s="21">
        <v>1</v>
      </c>
      <c r="J188" s="21">
        <v>1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19" t="s">
        <v>537</v>
      </c>
      <c r="T188" s="21">
        <v>1</v>
      </c>
      <c r="U188" s="19" t="s">
        <v>511</v>
      </c>
      <c r="V188" s="19" t="s">
        <v>511</v>
      </c>
    </row>
    <row r="189" spans="1:22" ht="14" x14ac:dyDescent="0.15">
      <c r="A189" s="20" t="s">
        <v>356</v>
      </c>
      <c r="B189" s="20" t="s">
        <v>32</v>
      </c>
      <c r="C189" s="20">
        <v>2008</v>
      </c>
      <c r="D189" s="20">
        <f t="shared" ref="D189:D197" si="2">8478399/11</f>
        <v>770763.54545454541</v>
      </c>
      <c r="E189" s="20" t="s">
        <v>22</v>
      </c>
      <c r="F189" s="20" t="s">
        <v>23</v>
      </c>
      <c r="G189" s="21" t="s">
        <v>24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2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19" t="s">
        <v>537</v>
      </c>
      <c r="T189" s="21">
        <v>1</v>
      </c>
      <c r="U189" s="19" t="s">
        <v>511</v>
      </c>
      <c r="V189" s="19" t="s">
        <v>511</v>
      </c>
    </row>
    <row r="190" spans="1:22" ht="14" customHeight="1" x14ac:dyDescent="0.15">
      <c r="A190" s="20" t="s">
        <v>146</v>
      </c>
      <c r="B190" s="20" t="s">
        <v>17</v>
      </c>
      <c r="C190" s="20">
        <v>2014</v>
      </c>
      <c r="D190" s="20">
        <f t="shared" si="2"/>
        <v>770763.54545454541</v>
      </c>
      <c r="E190" s="20" t="s">
        <v>148</v>
      </c>
      <c r="F190" s="20" t="s">
        <v>23</v>
      </c>
      <c r="G190" s="21" t="s">
        <v>24</v>
      </c>
      <c r="H190" s="21">
        <v>1</v>
      </c>
      <c r="I190" s="21">
        <v>2</v>
      </c>
      <c r="J190" s="21">
        <v>1</v>
      </c>
      <c r="K190" s="21">
        <v>1</v>
      </c>
      <c r="L190" s="21">
        <v>1</v>
      </c>
      <c r="M190" s="21">
        <v>3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19" t="s">
        <v>537</v>
      </c>
      <c r="T190" s="21">
        <v>1</v>
      </c>
      <c r="U190" s="19" t="s">
        <v>511</v>
      </c>
      <c r="V190" s="19" t="s">
        <v>511</v>
      </c>
    </row>
    <row r="191" spans="1:22" ht="14" x14ac:dyDescent="0.15">
      <c r="A191" s="20" t="s">
        <v>144</v>
      </c>
      <c r="B191" s="20" t="s">
        <v>17</v>
      </c>
      <c r="C191" s="20">
        <v>2014</v>
      </c>
      <c r="D191" s="20">
        <f t="shared" si="2"/>
        <v>770763.54545454541</v>
      </c>
      <c r="E191" s="20" t="s">
        <v>22</v>
      </c>
      <c r="F191" s="20" t="s">
        <v>23</v>
      </c>
      <c r="G191" s="21" t="s">
        <v>24</v>
      </c>
      <c r="H191" s="21">
        <v>3</v>
      </c>
      <c r="I191" s="21">
        <v>0</v>
      </c>
      <c r="J191" s="21">
        <v>1</v>
      </c>
      <c r="K191" s="21">
        <v>1</v>
      </c>
      <c r="L191" s="21">
        <v>1</v>
      </c>
      <c r="M191" s="21">
        <v>3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19" t="s">
        <v>537</v>
      </c>
      <c r="T191" s="21">
        <v>1</v>
      </c>
      <c r="U191" s="19" t="s">
        <v>557</v>
      </c>
      <c r="V191" s="19" t="s">
        <v>511</v>
      </c>
    </row>
    <row r="192" spans="1:22" ht="14" x14ac:dyDescent="0.15">
      <c r="A192" s="20" t="s">
        <v>88</v>
      </c>
      <c r="B192" s="20" t="s">
        <v>17</v>
      </c>
      <c r="C192" s="20">
        <v>2014</v>
      </c>
      <c r="D192" s="20">
        <f t="shared" si="2"/>
        <v>770763.54545454541</v>
      </c>
      <c r="E192" s="20" t="s">
        <v>22</v>
      </c>
      <c r="F192" s="20" t="s">
        <v>23</v>
      </c>
      <c r="G192" s="21" t="s">
        <v>24</v>
      </c>
      <c r="H192" s="21">
        <v>1</v>
      </c>
      <c r="I192" s="21">
        <v>0</v>
      </c>
      <c r="J192" s="21">
        <v>2</v>
      </c>
      <c r="K192" s="21">
        <v>1</v>
      </c>
      <c r="L192" s="21">
        <v>0</v>
      </c>
      <c r="M192" s="21">
        <v>3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19" t="s">
        <v>537</v>
      </c>
      <c r="T192" s="21">
        <v>1</v>
      </c>
      <c r="U192" s="19" t="s">
        <v>511</v>
      </c>
      <c r="V192" s="19" t="s">
        <v>511</v>
      </c>
    </row>
    <row r="193" spans="1:22" ht="14" x14ac:dyDescent="0.15">
      <c r="A193" s="40" t="s">
        <v>149</v>
      </c>
      <c r="B193" s="20" t="s">
        <v>17</v>
      </c>
      <c r="C193" s="20">
        <v>2014</v>
      </c>
      <c r="D193" s="20">
        <f t="shared" si="2"/>
        <v>770763.54545454541</v>
      </c>
      <c r="E193" s="20" t="s">
        <v>22</v>
      </c>
      <c r="F193" s="20" t="s">
        <v>23</v>
      </c>
      <c r="G193" s="21" t="s">
        <v>24</v>
      </c>
      <c r="H193" s="21">
        <v>1</v>
      </c>
      <c r="I193" s="21">
        <v>2</v>
      </c>
      <c r="J193" s="21">
        <v>1</v>
      </c>
      <c r="K193" s="21">
        <v>1</v>
      </c>
      <c r="L193" s="21">
        <v>1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19" t="s">
        <v>537</v>
      </c>
      <c r="T193" s="21">
        <v>1</v>
      </c>
      <c r="U193" s="19" t="s">
        <v>511</v>
      </c>
      <c r="V193" s="19" t="s">
        <v>511</v>
      </c>
    </row>
    <row r="194" spans="1:22" ht="14" x14ac:dyDescent="0.15">
      <c r="A194" s="20" t="s">
        <v>251</v>
      </c>
      <c r="B194" s="20" t="s">
        <v>17</v>
      </c>
      <c r="C194" s="20">
        <v>2014</v>
      </c>
      <c r="D194" s="20">
        <f t="shared" si="2"/>
        <v>770763.54545454541</v>
      </c>
      <c r="E194" s="20" t="s">
        <v>22</v>
      </c>
      <c r="F194" s="20" t="s">
        <v>23</v>
      </c>
      <c r="G194" s="21" t="s">
        <v>24</v>
      </c>
      <c r="H194" s="21">
        <v>1</v>
      </c>
      <c r="I194" s="21">
        <v>0</v>
      </c>
      <c r="J194" s="21">
        <v>1</v>
      </c>
      <c r="K194" s="21">
        <v>1</v>
      </c>
      <c r="L194" s="21">
        <v>0</v>
      </c>
      <c r="M194" s="21">
        <v>3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19" t="s">
        <v>537</v>
      </c>
      <c r="T194" s="21">
        <v>1</v>
      </c>
      <c r="U194" s="19" t="s">
        <v>511</v>
      </c>
      <c r="V194" s="19" t="s">
        <v>511</v>
      </c>
    </row>
    <row r="195" spans="1:22" ht="14" x14ac:dyDescent="0.15">
      <c r="A195" s="20" t="s">
        <v>151</v>
      </c>
      <c r="B195" s="20" t="s">
        <v>17</v>
      </c>
      <c r="C195" s="20">
        <v>2011</v>
      </c>
      <c r="D195" s="20">
        <f t="shared" si="2"/>
        <v>770763.54545454541</v>
      </c>
      <c r="E195" s="20" t="s">
        <v>22</v>
      </c>
      <c r="F195" s="20" t="s">
        <v>23</v>
      </c>
      <c r="G195" s="21" t="s">
        <v>24</v>
      </c>
      <c r="H195" s="21">
        <v>1</v>
      </c>
      <c r="I195" s="21">
        <v>1</v>
      </c>
      <c r="J195" s="21">
        <v>1</v>
      </c>
      <c r="K195" s="21">
        <v>1</v>
      </c>
      <c r="L195" s="21">
        <v>1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19" t="s">
        <v>537</v>
      </c>
      <c r="T195" s="21">
        <v>1</v>
      </c>
      <c r="U195" s="19" t="s">
        <v>511</v>
      </c>
      <c r="V195" s="19" t="s">
        <v>511</v>
      </c>
    </row>
    <row r="196" spans="1:22" ht="14" x14ac:dyDescent="0.15">
      <c r="A196" s="20" t="s">
        <v>216</v>
      </c>
      <c r="B196" s="21" t="s">
        <v>17</v>
      </c>
      <c r="C196" s="20">
        <v>2014</v>
      </c>
      <c r="D196" s="20">
        <f t="shared" si="2"/>
        <v>770763.54545454541</v>
      </c>
      <c r="E196" s="20" t="s">
        <v>22</v>
      </c>
      <c r="F196" s="20" t="s">
        <v>23</v>
      </c>
      <c r="G196" s="21" t="s">
        <v>24</v>
      </c>
      <c r="H196" s="21">
        <v>1</v>
      </c>
      <c r="I196" s="21">
        <v>0</v>
      </c>
      <c r="J196" s="21">
        <v>1</v>
      </c>
      <c r="K196" s="21">
        <v>0</v>
      </c>
      <c r="L196" s="21">
        <v>0</v>
      </c>
      <c r="M196" s="21">
        <v>3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19" t="s">
        <v>537</v>
      </c>
      <c r="T196" s="21">
        <v>1</v>
      </c>
      <c r="U196" s="19" t="s">
        <v>511</v>
      </c>
      <c r="V196" s="19" t="s">
        <v>511</v>
      </c>
    </row>
    <row r="197" spans="1:22" ht="14" x14ac:dyDescent="0.15">
      <c r="A197" s="20" t="s">
        <v>155</v>
      </c>
      <c r="B197" s="20" t="s">
        <v>17</v>
      </c>
      <c r="C197" s="20">
        <v>2011</v>
      </c>
      <c r="D197" s="20">
        <f t="shared" si="2"/>
        <v>770763.54545454541</v>
      </c>
      <c r="E197" s="20" t="s">
        <v>22</v>
      </c>
      <c r="F197" s="20" t="s">
        <v>23</v>
      </c>
      <c r="G197" s="21" t="s">
        <v>24</v>
      </c>
      <c r="H197" s="21">
        <v>1</v>
      </c>
      <c r="I197" s="21">
        <v>2</v>
      </c>
      <c r="J197" s="21">
        <v>1</v>
      </c>
      <c r="K197" s="21">
        <v>1</v>
      </c>
      <c r="L197" s="21">
        <v>1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19" t="s">
        <v>537</v>
      </c>
      <c r="T197" s="21">
        <v>1</v>
      </c>
      <c r="U197" s="19" t="s">
        <v>511</v>
      </c>
      <c r="V197" s="19" t="s">
        <v>511</v>
      </c>
    </row>
    <row r="198" spans="1:22" ht="14" x14ac:dyDescent="0.15">
      <c r="A198" s="20" t="s">
        <v>43</v>
      </c>
      <c r="B198" s="20" t="s">
        <v>17</v>
      </c>
      <c r="C198" s="20">
        <v>2014</v>
      </c>
      <c r="D198" s="20">
        <v>15279265</v>
      </c>
      <c r="E198" s="20" t="s">
        <v>22</v>
      </c>
      <c r="F198" s="20" t="s">
        <v>23</v>
      </c>
      <c r="G198" s="21" t="s">
        <v>24</v>
      </c>
      <c r="H198" s="21">
        <v>2</v>
      </c>
      <c r="I198" s="21">
        <v>1</v>
      </c>
      <c r="J198" s="21">
        <v>2</v>
      </c>
      <c r="K198" s="21">
        <v>2</v>
      </c>
      <c r="L198" s="21">
        <v>1</v>
      </c>
      <c r="M198" s="21">
        <v>3</v>
      </c>
      <c r="N198" s="21">
        <v>1</v>
      </c>
      <c r="O198" s="21">
        <v>0</v>
      </c>
      <c r="P198" s="21">
        <v>0</v>
      </c>
      <c r="Q198" s="21">
        <v>0</v>
      </c>
      <c r="R198" s="21">
        <v>0</v>
      </c>
      <c r="S198" s="19" t="s">
        <v>536</v>
      </c>
      <c r="T198" s="21">
        <v>1</v>
      </c>
      <c r="U198" s="19" t="s">
        <v>554</v>
      </c>
      <c r="V198" s="19" t="s">
        <v>511</v>
      </c>
    </row>
    <row r="199" spans="1:22" ht="13" customHeight="1" x14ac:dyDescent="0.15">
      <c r="A199" s="20" t="s">
        <v>28</v>
      </c>
      <c r="B199" s="20" t="s">
        <v>17</v>
      </c>
      <c r="C199" s="20">
        <v>2014</v>
      </c>
      <c r="D199" s="20">
        <f>7565629/2</f>
        <v>3782814.5</v>
      </c>
      <c r="E199" s="20" t="s">
        <v>22</v>
      </c>
      <c r="F199" s="20" t="s">
        <v>23</v>
      </c>
      <c r="G199" s="21" t="s">
        <v>24</v>
      </c>
      <c r="H199" s="21">
        <v>1</v>
      </c>
      <c r="I199" s="21">
        <v>2</v>
      </c>
      <c r="J199" s="21">
        <v>2</v>
      </c>
      <c r="K199" s="21">
        <v>2</v>
      </c>
      <c r="L199" s="21">
        <v>3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19" t="s">
        <v>537</v>
      </c>
      <c r="T199" s="21">
        <v>1</v>
      </c>
      <c r="U199" s="19" t="s">
        <v>511</v>
      </c>
      <c r="V199" s="19" t="s">
        <v>564</v>
      </c>
    </row>
    <row r="200" spans="1:22" ht="14" x14ac:dyDescent="0.15">
      <c r="A200" s="20" t="s">
        <v>105</v>
      </c>
      <c r="B200" s="20" t="s">
        <v>17</v>
      </c>
      <c r="C200" s="20">
        <v>2014</v>
      </c>
      <c r="D200" s="20">
        <f>8315893/3</f>
        <v>2771964.3333333335</v>
      </c>
      <c r="E200" s="20" t="s">
        <v>22</v>
      </c>
      <c r="F200" s="20" t="s">
        <v>23</v>
      </c>
      <c r="G200" s="21" t="s">
        <v>24</v>
      </c>
      <c r="H200" s="21">
        <v>1</v>
      </c>
      <c r="I200" s="21">
        <v>1</v>
      </c>
      <c r="J200" s="21">
        <v>1</v>
      </c>
      <c r="K200" s="21">
        <v>1</v>
      </c>
      <c r="L200" s="21">
        <v>3</v>
      </c>
      <c r="M200" s="21">
        <v>1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19" t="s">
        <v>537</v>
      </c>
      <c r="T200" s="21">
        <v>1</v>
      </c>
      <c r="U200" s="19" t="s">
        <v>511</v>
      </c>
      <c r="V200" s="19" t="s">
        <v>564</v>
      </c>
    </row>
    <row r="201" spans="1:22" ht="14" x14ac:dyDescent="0.15">
      <c r="A201" s="20" t="s">
        <v>90</v>
      </c>
      <c r="B201" s="20" t="s">
        <v>17</v>
      </c>
      <c r="C201" s="20">
        <v>2014</v>
      </c>
      <c r="D201" s="20">
        <f>26163364/2</f>
        <v>13081682</v>
      </c>
      <c r="E201" s="20" t="s">
        <v>22</v>
      </c>
      <c r="F201" s="20" t="s">
        <v>23</v>
      </c>
      <c r="G201" s="21" t="s">
        <v>24</v>
      </c>
      <c r="H201" s="21">
        <v>1</v>
      </c>
      <c r="I201" s="21">
        <v>2</v>
      </c>
      <c r="J201" s="21">
        <v>2</v>
      </c>
      <c r="K201" s="21">
        <v>1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19" t="s">
        <v>537</v>
      </c>
      <c r="T201" s="21">
        <v>1</v>
      </c>
      <c r="U201" s="19" t="s">
        <v>511</v>
      </c>
      <c r="V201" s="19" t="s">
        <v>511</v>
      </c>
    </row>
    <row r="202" spans="1:22" ht="14" x14ac:dyDescent="0.15">
      <c r="A202" s="20" t="s">
        <v>153</v>
      </c>
      <c r="B202" s="20" t="s">
        <v>17</v>
      </c>
      <c r="C202" s="20">
        <v>2014</v>
      </c>
      <c r="D202" s="20">
        <f>26163364/2</f>
        <v>13081682</v>
      </c>
      <c r="E202" s="20" t="s">
        <v>22</v>
      </c>
      <c r="F202" s="20" t="s">
        <v>23</v>
      </c>
      <c r="G202" s="21" t="s">
        <v>24</v>
      </c>
      <c r="H202" s="21">
        <v>1</v>
      </c>
      <c r="I202" s="21">
        <v>2</v>
      </c>
      <c r="J202" s="21">
        <v>1</v>
      </c>
      <c r="K202" s="21">
        <v>1</v>
      </c>
      <c r="L202" s="21">
        <v>1</v>
      </c>
      <c r="M202" s="21">
        <v>3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19" t="s">
        <v>537</v>
      </c>
      <c r="T202" s="21">
        <v>1</v>
      </c>
      <c r="U202" s="19" t="s">
        <v>511</v>
      </c>
      <c r="V202" s="19" t="s">
        <v>511</v>
      </c>
    </row>
    <row r="203" spans="1:22" ht="14" x14ac:dyDescent="0.15">
      <c r="A203" s="36" t="s">
        <v>354</v>
      </c>
      <c r="B203" s="20" t="s">
        <v>17</v>
      </c>
      <c r="C203" s="20">
        <v>2014</v>
      </c>
      <c r="D203" s="20">
        <f>32735842/2</f>
        <v>16367921</v>
      </c>
      <c r="E203" s="20" t="s">
        <v>22</v>
      </c>
      <c r="F203" s="20" t="s">
        <v>23</v>
      </c>
      <c r="G203" s="21" t="s">
        <v>24</v>
      </c>
      <c r="H203" s="21">
        <v>1</v>
      </c>
      <c r="I203" s="21">
        <v>0</v>
      </c>
      <c r="J203" s="21">
        <v>0</v>
      </c>
      <c r="K203" s="21">
        <v>0</v>
      </c>
      <c r="L203" s="21">
        <v>1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19" t="s">
        <v>537</v>
      </c>
      <c r="T203" s="21">
        <v>1</v>
      </c>
      <c r="U203" s="19" t="s">
        <v>511</v>
      </c>
      <c r="V203" s="19" t="s">
        <v>511</v>
      </c>
    </row>
    <row r="204" spans="1:22" ht="14" x14ac:dyDescent="0.15">
      <c r="A204" s="20" t="s">
        <v>275</v>
      </c>
      <c r="B204" s="20" t="s">
        <v>17</v>
      </c>
      <c r="C204" s="20">
        <v>2014</v>
      </c>
      <c r="D204" s="20">
        <f>406435240/4</f>
        <v>101608810</v>
      </c>
      <c r="E204" s="20" t="s">
        <v>22</v>
      </c>
      <c r="F204" s="20" t="s">
        <v>23</v>
      </c>
      <c r="G204" s="21" t="s">
        <v>24</v>
      </c>
      <c r="H204" s="21">
        <v>1</v>
      </c>
      <c r="I204" s="21">
        <v>1</v>
      </c>
      <c r="J204" s="21">
        <v>0</v>
      </c>
      <c r="K204" s="21">
        <v>1</v>
      </c>
      <c r="L204" s="21">
        <v>0</v>
      </c>
      <c r="M204" s="21">
        <v>3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19" t="s">
        <v>537</v>
      </c>
      <c r="T204" s="21">
        <v>1</v>
      </c>
      <c r="U204" s="19" t="s">
        <v>511</v>
      </c>
      <c r="V204" s="19" t="s">
        <v>511</v>
      </c>
    </row>
    <row r="205" spans="1:22" ht="14" x14ac:dyDescent="0.15">
      <c r="A205" s="20" t="s">
        <v>121</v>
      </c>
      <c r="B205" s="20" t="s">
        <v>17</v>
      </c>
      <c r="C205" s="20">
        <v>2014</v>
      </c>
      <c r="D205" s="20">
        <f>406435240/4</f>
        <v>101608810</v>
      </c>
      <c r="E205" s="20" t="s">
        <v>22</v>
      </c>
      <c r="F205" s="20" t="s">
        <v>23</v>
      </c>
      <c r="G205" s="21" t="s">
        <v>24</v>
      </c>
      <c r="H205" s="21">
        <v>1</v>
      </c>
      <c r="I205" s="21">
        <v>2</v>
      </c>
      <c r="J205" s="21">
        <v>1</v>
      </c>
      <c r="K205" s="21">
        <v>2</v>
      </c>
      <c r="L205" s="21">
        <v>2</v>
      </c>
      <c r="M205" s="21">
        <v>3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19" t="s">
        <v>537</v>
      </c>
      <c r="T205" s="21">
        <v>1</v>
      </c>
      <c r="U205" s="19" t="s">
        <v>511</v>
      </c>
      <c r="V205" s="19" t="s">
        <v>511</v>
      </c>
    </row>
    <row r="206" spans="1:22" ht="14" x14ac:dyDescent="0.15">
      <c r="A206" s="20" t="s">
        <v>20</v>
      </c>
      <c r="B206" s="20" t="s">
        <v>17</v>
      </c>
      <c r="C206" s="20">
        <v>2014</v>
      </c>
      <c r="D206" s="20">
        <f>406435240/4</f>
        <v>101608810</v>
      </c>
      <c r="E206" s="20" t="s">
        <v>22</v>
      </c>
      <c r="F206" s="20" t="s">
        <v>23</v>
      </c>
      <c r="G206" s="21" t="s">
        <v>24</v>
      </c>
      <c r="H206" s="21">
        <v>0</v>
      </c>
      <c r="I206" s="21">
        <v>2</v>
      </c>
      <c r="J206" s="21">
        <v>2</v>
      </c>
      <c r="K206" s="21">
        <v>2</v>
      </c>
      <c r="L206" s="21">
        <v>1</v>
      </c>
      <c r="M206" s="21">
        <v>2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19" t="s">
        <v>537</v>
      </c>
      <c r="T206" s="21">
        <v>1</v>
      </c>
      <c r="U206" s="19" t="s">
        <v>511</v>
      </c>
      <c r="V206" s="19" t="s">
        <v>511</v>
      </c>
    </row>
    <row r="207" spans="1:22" ht="14" x14ac:dyDescent="0.15">
      <c r="A207" s="20" t="s">
        <v>67</v>
      </c>
      <c r="B207" s="20" t="s">
        <v>17</v>
      </c>
      <c r="C207" s="20">
        <v>2011</v>
      </c>
      <c r="D207" s="20" t="s">
        <v>511</v>
      </c>
      <c r="E207" s="20" t="s">
        <v>22</v>
      </c>
      <c r="F207" s="20" t="s">
        <v>23</v>
      </c>
      <c r="G207" s="21" t="s">
        <v>24</v>
      </c>
      <c r="H207" s="21">
        <v>1</v>
      </c>
      <c r="I207" s="21">
        <v>1</v>
      </c>
      <c r="J207" s="21">
        <v>2</v>
      </c>
      <c r="K207" s="21">
        <v>2</v>
      </c>
      <c r="L207" s="21">
        <v>0</v>
      </c>
      <c r="M207" s="21">
        <v>3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19" t="s">
        <v>537</v>
      </c>
      <c r="T207" s="21">
        <v>1</v>
      </c>
      <c r="U207" s="19" t="s">
        <v>511</v>
      </c>
      <c r="V207" s="19" t="s">
        <v>511</v>
      </c>
    </row>
    <row r="269" spans="9:10" x14ac:dyDescent="0.15">
      <c r="I269" s="19" t="s">
        <v>558</v>
      </c>
    </row>
    <row r="270" spans="9:10" x14ac:dyDescent="0.15">
      <c r="J270" s="19" t="e">
        <f>-Laura Koehn</f>
        <v>#NAME?</v>
      </c>
    </row>
  </sheetData>
  <autoFilter ref="A1:V207">
    <sortState ref="A2:V207">
      <sortCondition ref="G1:G207"/>
    </sortState>
  </autoFilter>
  <sortState ref="A2:T210">
    <sortCondition ref="E2:E210"/>
    <sortCondition ref="F2:F210"/>
  </sortState>
  <phoneticPr fontId="14" type="noConversion"/>
  <pageMargins left="0.7" right="0.7" top="0.75" bottom="0.75" header="0.3" footer="0.3"/>
  <pageSetup orientation="portrait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3" sqref="D13"/>
    </sheetView>
  </sheetViews>
  <sheetFormatPr baseColWidth="10" defaultRowHeight="13" x14ac:dyDescent="0.15"/>
  <cols>
    <col min="1" max="1" width="10.5" customWidth="1"/>
    <col min="2" max="2" width="19" customWidth="1"/>
  </cols>
  <sheetData>
    <row r="1" spans="1:2" x14ac:dyDescent="0.15">
      <c r="A1" t="s">
        <v>0</v>
      </c>
      <c r="B1" t="s">
        <v>550</v>
      </c>
    </row>
    <row r="2" spans="1:2" x14ac:dyDescent="0.15">
      <c r="A2" t="s">
        <v>1</v>
      </c>
      <c r="B2" t="s">
        <v>541</v>
      </c>
    </row>
    <row r="3" spans="1:2" x14ac:dyDescent="0.15">
      <c r="A3" t="s">
        <v>522</v>
      </c>
      <c r="B3" t="s">
        <v>542</v>
      </c>
    </row>
    <row r="4" spans="1:2" x14ac:dyDescent="0.15">
      <c r="A4" t="s">
        <v>2</v>
      </c>
      <c r="B4" t="s">
        <v>549</v>
      </c>
    </row>
    <row r="5" spans="1:2" x14ac:dyDescent="0.15">
      <c r="A5" t="s">
        <v>3</v>
      </c>
      <c r="B5" t="s">
        <v>543</v>
      </c>
    </row>
    <row r="6" spans="1:2" x14ac:dyDescent="0.15">
      <c r="A6" t="s">
        <v>4</v>
      </c>
      <c r="B6" t="s">
        <v>544</v>
      </c>
    </row>
    <row r="7" spans="1:2" x14ac:dyDescent="0.15">
      <c r="A7" t="s">
        <v>5</v>
      </c>
      <c r="B7" t="s">
        <v>545</v>
      </c>
    </row>
    <row r="8" spans="1:2" x14ac:dyDescent="0.15">
      <c r="A8" t="s">
        <v>524</v>
      </c>
      <c r="B8" t="s">
        <v>546</v>
      </c>
    </row>
    <row r="9" spans="1:2" x14ac:dyDescent="0.15">
      <c r="A9" t="s">
        <v>6</v>
      </c>
      <c r="B9" t="s">
        <v>548</v>
      </c>
    </row>
    <row r="10" spans="1:2" x14ac:dyDescent="0.15">
      <c r="A10" t="s">
        <v>7</v>
      </c>
    </row>
    <row r="11" spans="1:2" x14ac:dyDescent="0.15">
      <c r="A11" t="s">
        <v>525</v>
      </c>
    </row>
    <row r="12" spans="1:2" x14ac:dyDescent="0.15">
      <c r="A12" t="s">
        <v>528</v>
      </c>
    </row>
    <row r="13" spans="1:2" x14ac:dyDescent="0.15">
      <c r="A13" t="s">
        <v>526</v>
      </c>
    </row>
    <row r="14" spans="1:2" x14ac:dyDescent="0.15">
      <c r="A14" t="s">
        <v>8</v>
      </c>
    </row>
    <row r="15" spans="1:2" x14ac:dyDescent="0.15">
      <c r="A15" t="s">
        <v>527</v>
      </c>
      <c r="B15" t="s">
        <v>547</v>
      </c>
    </row>
    <row r="16" spans="1:2" x14ac:dyDescent="0.15">
      <c r="A16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L234"/>
  <sheetViews>
    <sheetView zoomScale="125" zoomScaleNormal="125" zoomScalePageLayoutView="125" workbookViewId="0">
      <pane xSplit="1" ySplit="1" topLeftCell="F219" activePane="bottomRight" state="frozen"/>
      <selection pane="topRight" activeCell="B1" sqref="B1"/>
      <selection pane="bottomLeft" activeCell="A2" sqref="A2"/>
      <selection pane="bottomRight" activeCell="A285" sqref="A285"/>
    </sheetView>
  </sheetViews>
  <sheetFormatPr baseColWidth="10" defaultColWidth="14.5" defaultRowHeight="15.75" customHeight="1" x14ac:dyDescent="0.15"/>
  <cols>
    <col min="1" max="1" width="42.33203125" style="19" customWidth="1"/>
    <col min="2" max="2" width="49.6640625" style="19" customWidth="1"/>
    <col min="3" max="3" width="8.83203125" style="19" customWidth="1"/>
    <col min="4" max="4" width="8.5" style="19" customWidth="1"/>
    <col min="5" max="8" width="16.1640625" style="19" customWidth="1"/>
    <col min="9" max="10" width="14.5" style="19"/>
    <col min="11" max="11" width="6.83203125" style="19" customWidth="1"/>
    <col min="12" max="12" width="3.6640625" style="19" customWidth="1"/>
    <col min="13" max="13" width="4.83203125" style="19" customWidth="1"/>
    <col min="14" max="14" width="3.6640625" style="19" customWidth="1"/>
    <col min="15" max="15" width="7.5" style="19" customWidth="1"/>
    <col min="16" max="16" width="5" style="19" customWidth="1"/>
    <col min="17" max="17" width="14.5" style="19"/>
    <col min="18" max="21" width="16.1640625" style="19" customWidth="1"/>
    <col min="22" max="16384" width="14.5" style="19"/>
  </cols>
  <sheetData>
    <row r="1" spans="1:38" ht="14" x14ac:dyDescent="0.15">
      <c r="A1" s="32" t="s">
        <v>0</v>
      </c>
      <c r="B1" s="32" t="s">
        <v>1</v>
      </c>
      <c r="C1" s="32" t="s">
        <v>522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524</v>
      </c>
      <c r="I1" s="21" t="s">
        <v>6</v>
      </c>
      <c r="J1" s="21" t="s">
        <v>7</v>
      </c>
      <c r="K1" s="21" t="s">
        <v>525</v>
      </c>
      <c r="L1" s="21" t="s">
        <v>528</v>
      </c>
      <c r="M1" s="21" t="s">
        <v>526</v>
      </c>
      <c r="N1" s="21" t="s">
        <v>8</v>
      </c>
      <c r="O1" s="21" t="s">
        <v>527</v>
      </c>
      <c r="P1" s="21" t="s">
        <v>9</v>
      </c>
      <c r="Q1" s="21"/>
      <c r="R1" s="32" t="s">
        <v>10</v>
      </c>
      <c r="S1" s="32" t="s">
        <v>11</v>
      </c>
      <c r="T1" s="32" t="s">
        <v>12</v>
      </c>
      <c r="U1" s="32" t="s">
        <v>13</v>
      </c>
      <c r="V1" s="21"/>
      <c r="W1" s="21" t="s">
        <v>14</v>
      </c>
      <c r="X1" s="19">
        <f>COUNTA(I:I)</f>
        <v>234</v>
      </c>
      <c r="Y1" s="19">
        <f>X1/COUNTA(A:A)</f>
        <v>1</v>
      </c>
    </row>
    <row r="2" spans="1:38" customFormat="1" ht="14" hidden="1" x14ac:dyDescent="0.15">
      <c r="A2" s="2" t="s">
        <v>15</v>
      </c>
      <c r="B2" s="2" t="s">
        <v>16</v>
      </c>
      <c r="C2" s="6">
        <v>0</v>
      </c>
      <c r="D2" s="2" t="s">
        <v>17</v>
      </c>
      <c r="E2" s="2">
        <v>2014</v>
      </c>
      <c r="F2" s="2">
        <v>34136151</v>
      </c>
      <c r="G2" s="2" t="s">
        <v>18</v>
      </c>
      <c r="H2" s="1" t="s">
        <v>18</v>
      </c>
      <c r="I2" s="1" t="s">
        <v>19</v>
      </c>
      <c r="J2" s="1">
        <v>0</v>
      </c>
      <c r="K2" s="1">
        <v>0</v>
      </c>
      <c r="L2" s="3">
        <v>2</v>
      </c>
      <c r="M2" s="3">
        <v>3</v>
      </c>
      <c r="N2" s="3">
        <v>2</v>
      </c>
      <c r="O2" s="3">
        <v>3</v>
      </c>
      <c r="P2" s="1">
        <v>0</v>
      </c>
      <c r="R2" s="4"/>
      <c r="S2" s="4"/>
      <c r="T2" s="4"/>
      <c r="U2" s="4"/>
    </row>
    <row r="3" spans="1:38" customFormat="1" ht="14" hidden="1" x14ac:dyDescent="0.15">
      <c r="A3" s="2" t="s">
        <v>225</v>
      </c>
      <c r="B3" s="2" t="s">
        <v>226</v>
      </c>
      <c r="C3" s="6">
        <v>0</v>
      </c>
      <c r="D3" s="2" t="s">
        <v>32</v>
      </c>
      <c r="E3" s="2">
        <v>2011</v>
      </c>
      <c r="F3" s="2"/>
      <c r="G3" s="2" t="s">
        <v>227</v>
      </c>
      <c r="H3" s="2" t="s">
        <v>228</v>
      </c>
      <c r="I3" s="1" t="s">
        <v>19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R3" s="2"/>
      <c r="S3" s="2"/>
      <c r="T3" s="2"/>
      <c r="U3" s="2"/>
    </row>
    <row r="4" spans="1:38" customFormat="1" ht="14" hidden="1" x14ac:dyDescent="0.15">
      <c r="A4" s="2" t="s">
        <v>444</v>
      </c>
      <c r="B4" s="2"/>
      <c r="C4" s="6">
        <v>1</v>
      </c>
      <c r="D4" s="2" t="s">
        <v>17</v>
      </c>
      <c r="E4" s="2">
        <v>2012</v>
      </c>
      <c r="F4" s="2">
        <v>245720719</v>
      </c>
      <c r="G4" s="2" t="s">
        <v>139</v>
      </c>
      <c r="H4" s="1" t="s">
        <v>140</v>
      </c>
      <c r="I4" s="1" t="s">
        <v>19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2"/>
      <c r="S4" s="2"/>
      <c r="T4" s="6"/>
      <c r="U4" s="2"/>
    </row>
    <row r="5" spans="1:38" customFormat="1" ht="14" hidden="1" x14ac:dyDescent="0.15">
      <c r="A5" s="6" t="s">
        <v>422</v>
      </c>
      <c r="B5" s="6" t="s">
        <v>423</v>
      </c>
      <c r="C5" s="6">
        <v>1</v>
      </c>
      <c r="D5" s="6" t="s">
        <v>138</v>
      </c>
      <c r="E5" s="6">
        <v>2012</v>
      </c>
      <c r="F5" s="2">
        <v>312972</v>
      </c>
      <c r="G5" s="6" t="s">
        <v>139</v>
      </c>
      <c r="H5" s="6" t="s">
        <v>140</v>
      </c>
      <c r="I5" s="1" t="s">
        <v>19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</v>
      </c>
      <c r="P5" s="1">
        <v>0</v>
      </c>
      <c r="R5" s="6"/>
      <c r="S5" s="6"/>
      <c r="T5" s="6"/>
      <c r="U5" s="6"/>
    </row>
    <row r="6" spans="1:38" customFormat="1" ht="14" hidden="1" x14ac:dyDescent="0.15">
      <c r="A6" s="2" t="s">
        <v>123</v>
      </c>
      <c r="B6" s="2" t="s">
        <v>510</v>
      </c>
      <c r="C6" s="6">
        <v>1</v>
      </c>
      <c r="D6" s="2" t="s">
        <v>17</v>
      </c>
      <c r="E6" s="2">
        <v>2014</v>
      </c>
      <c r="F6" s="2">
        <v>8315893</v>
      </c>
      <c r="G6" s="2" t="s">
        <v>22</v>
      </c>
      <c r="H6" s="2" t="s">
        <v>23</v>
      </c>
      <c r="I6" s="1" t="s">
        <v>19</v>
      </c>
      <c r="J6" s="1">
        <v>0</v>
      </c>
      <c r="K6" s="1">
        <v>1</v>
      </c>
      <c r="L6" s="1">
        <v>2</v>
      </c>
      <c r="M6" s="5">
        <v>1</v>
      </c>
      <c r="N6" s="1">
        <v>3</v>
      </c>
      <c r="O6" s="3">
        <v>3</v>
      </c>
      <c r="P6" s="1">
        <v>0</v>
      </c>
      <c r="Q6" s="1"/>
      <c r="R6" s="2" t="s">
        <v>125</v>
      </c>
      <c r="S6" s="2" t="s">
        <v>126</v>
      </c>
      <c r="T6" s="2" t="s">
        <v>127</v>
      </c>
      <c r="U6" s="2" t="s">
        <v>128</v>
      </c>
    </row>
    <row r="7" spans="1:38" customFormat="1" ht="14" hidden="1" x14ac:dyDescent="0.15">
      <c r="A7" s="19" t="s">
        <v>469</v>
      </c>
      <c r="B7" s="22" t="s">
        <v>470</v>
      </c>
      <c r="C7" s="6">
        <v>1</v>
      </c>
      <c r="D7" s="20" t="s">
        <v>17</v>
      </c>
      <c r="E7" s="20">
        <v>2006</v>
      </c>
      <c r="F7" s="19">
        <v>78245</v>
      </c>
      <c r="G7" s="20" t="s">
        <v>139</v>
      </c>
      <c r="H7" s="21" t="s">
        <v>140</v>
      </c>
      <c r="I7" s="21" t="s">
        <v>19</v>
      </c>
      <c r="J7" s="19">
        <v>1</v>
      </c>
      <c r="K7" s="19">
        <v>0</v>
      </c>
      <c r="L7" s="19">
        <v>0</v>
      </c>
      <c r="M7" s="19">
        <v>0</v>
      </c>
      <c r="N7" s="19">
        <v>0</v>
      </c>
      <c r="O7" s="19">
        <v>3</v>
      </c>
      <c r="P7" s="19">
        <v>0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customFormat="1" ht="14" hidden="1" x14ac:dyDescent="0.15">
      <c r="A8" s="2" t="s">
        <v>432</v>
      </c>
      <c r="B8" s="2" t="s">
        <v>433</v>
      </c>
      <c r="C8" s="6">
        <v>1</v>
      </c>
      <c r="D8" s="2" t="s">
        <v>138</v>
      </c>
      <c r="E8" s="2">
        <v>2014</v>
      </c>
      <c r="F8" s="2">
        <v>1048361</v>
      </c>
      <c r="G8" s="2" t="s">
        <v>139</v>
      </c>
      <c r="H8" s="2" t="s">
        <v>140</v>
      </c>
      <c r="I8" s="1" t="s">
        <v>19</v>
      </c>
      <c r="J8" s="1">
        <v>1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1">
        <v>0</v>
      </c>
      <c r="R8" s="2"/>
      <c r="S8" s="2"/>
      <c r="T8" s="2"/>
      <c r="U8" s="2"/>
    </row>
    <row r="9" spans="1:38" customFormat="1" ht="14" hidden="1" x14ac:dyDescent="0.15">
      <c r="A9" s="2" t="s">
        <v>239</v>
      </c>
      <c r="B9" s="2" t="s">
        <v>240</v>
      </c>
      <c r="C9" s="6">
        <v>1</v>
      </c>
      <c r="D9" s="2" t="s">
        <v>138</v>
      </c>
      <c r="E9" s="2">
        <v>2014</v>
      </c>
      <c r="F9" s="2">
        <v>1956045</v>
      </c>
      <c r="G9" s="2" t="s">
        <v>139</v>
      </c>
      <c r="H9" s="2" t="s">
        <v>140</v>
      </c>
      <c r="I9" s="1" t="s">
        <v>19</v>
      </c>
      <c r="J9" s="1">
        <v>1</v>
      </c>
      <c r="K9" s="1">
        <v>0</v>
      </c>
      <c r="L9" s="3">
        <v>1</v>
      </c>
      <c r="M9" s="3">
        <v>0</v>
      </c>
      <c r="N9" s="3">
        <v>2</v>
      </c>
      <c r="O9" s="3">
        <v>3</v>
      </c>
      <c r="P9" s="1">
        <v>0</v>
      </c>
      <c r="R9" s="4"/>
      <c r="S9" s="4"/>
      <c r="T9" s="4"/>
      <c r="U9" s="4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customFormat="1" ht="14" hidden="1" x14ac:dyDescent="0.15">
      <c r="A10" s="6" t="s">
        <v>445</v>
      </c>
      <c r="B10" s="6"/>
      <c r="C10" s="6">
        <v>1</v>
      </c>
      <c r="D10" s="6" t="s">
        <v>32</v>
      </c>
      <c r="E10" s="6">
        <v>2012</v>
      </c>
      <c r="F10" s="2">
        <v>14678259</v>
      </c>
      <c r="G10" s="6" t="s">
        <v>139</v>
      </c>
      <c r="H10" s="1" t="s">
        <v>140</v>
      </c>
      <c r="I10" s="1" t="s">
        <v>19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R10" s="6"/>
      <c r="S10" s="6"/>
      <c r="T10" s="6"/>
      <c r="U10" s="6"/>
    </row>
    <row r="11" spans="1:38" customFormat="1" ht="14" hidden="1" x14ac:dyDescent="0.15">
      <c r="A11" s="19" t="s">
        <v>471</v>
      </c>
      <c r="B11" s="22" t="s">
        <v>472</v>
      </c>
      <c r="C11" s="6">
        <v>1</v>
      </c>
      <c r="D11" s="20" t="s">
        <v>17</v>
      </c>
      <c r="E11" s="20">
        <v>2006</v>
      </c>
      <c r="F11">
        <v>16221341</v>
      </c>
      <c r="G11" s="20" t="s">
        <v>139</v>
      </c>
      <c r="H11" s="21" t="s">
        <v>140</v>
      </c>
      <c r="I11" s="21" t="s">
        <v>19</v>
      </c>
      <c r="J11" s="19">
        <v>3</v>
      </c>
      <c r="K11" s="19">
        <v>0</v>
      </c>
      <c r="L11" s="19">
        <v>0</v>
      </c>
      <c r="M11" s="19">
        <v>1</v>
      </c>
      <c r="N11" s="19">
        <v>1</v>
      </c>
      <c r="O11" s="19">
        <v>3</v>
      </c>
      <c r="P11" s="19">
        <v>0</v>
      </c>
    </row>
    <row r="12" spans="1:38" customFormat="1" ht="14" hidden="1" x14ac:dyDescent="0.15">
      <c r="A12" s="2" t="s">
        <v>195</v>
      </c>
      <c r="B12" s="2" t="s">
        <v>196</v>
      </c>
      <c r="C12" s="6">
        <v>1</v>
      </c>
      <c r="D12" s="2" t="s">
        <v>32</v>
      </c>
      <c r="E12" s="2">
        <v>2013</v>
      </c>
      <c r="F12" s="2">
        <v>20492987</v>
      </c>
      <c r="G12" s="2" t="s">
        <v>139</v>
      </c>
      <c r="H12" s="2" t="s">
        <v>140</v>
      </c>
      <c r="I12" s="1" t="s">
        <v>19</v>
      </c>
      <c r="J12" s="1">
        <v>1</v>
      </c>
      <c r="K12" s="1">
        <v>0</v>
      </c>
      <c r="L12" s="1">
        <v>1</v>
      </c>
      <c r="M12" s="1">
        <v>1</v>
      </c>
      <c r="N12" s="1">
        <v>2</v>
      </c>
      <c r="O12" s="1">
        <v>3</v>
      </c>
      <c r="P12" s="1">
        <v>1</v>
      </c>
      <c r="R12" s="2"/>
      <c r="S12" s="2"/>
      <c r="T12" s="6"/>
      <c r="U12" s="2"/>
    </row>
    <row r="13" spans="1:38" customFormat="1" ht="14" hidden="1" x14ac:dyDescent="0.15">
      <c r="A13" s="6" t="s">
        <v>437</v>
      </c>
      <c r="C13" s="6">
        <v>0</v>
      </c>
      <c r="D13" s="2" t="s">
        <v>32</v>
      </c>
      <c r="E13" s="6">
        <v>2008</v>
      </c>
      <c r="F13" s="6">
        <v>1352430</v>
      </c>
      <c r="G13" s="6" t="s">
        <v>139</v>
      </c>
      <c r="H13" s="6" t="s">
        <v>140</v>
      </c>
      <c r="I13" s="1" t="s">
        <v>19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R13" s="6" t="s">
        <v>63</v>
      </c>
      <c r="S13" s="6" t="s">
        <v>40</v>
      </c>
      <c r="T13" s="6" t="s">
        <v>40</v>
      </c>
      <c r="U13" s="6" t="s">
        <v>438</v>
      </c>
    </row>
    <row r="14" spans="1:38" customFormat="1" ht="14" hidden="1" x14ac:dyDescent="0.15">
      <c r="A14" s="2" t="s">
        <v>437</v>
      </c>
      <c r="B14" s="2" t="s">
        <v>439</v>
      </c>
      <c r="C14" s="6">
        <v>1</v>
      </c>
      <c r="D14" s="6" t="s">
        <v>32</v>
      </c>
      <c r="E14" s="1">
        <v>2013</v>
      </c>
      <c r="F14" s="6">
        <v>1352430</v>
      </c>
      <c r="G14" s="2" t="s">
        <v>139</v>
      </c>
      <c r="H14" s="2" t="s">
        <v>140</v>
      </c>
      <c r="I14" s="1" t="s">
        <v>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R14" s="6" t="s">
        <v>63</v>
      </c>
      <c r="S14" s="6" t="s">
        <v>40</v>
      </c>
      <c r="T14" s="6" t="s">
        <v>40</v>
      </c>
      <c r="U14" s="4" t="s">
        <v>438</v>
      </c>
    </row>
    <row r="15" spans="1:38" customFormat="1" ht="14" hidden="1" x14ac:dyDescent="0.15">
      <c r="A15" s="2" t="s">
        <v>417</v>
      </c>
      <c r="B15" s="2" t="s">
        <v>418</v>
      </c>
      <c r="C15" s="6">
        <v>1</v>
      </c>
      <c r="D15" s="2" t="s">
        <v>32</v>
      </c>
      <c r="E15" s="2">
        <v>2011</v>
      </c>
      <c r="F15" s="28">
        <f>SUM(F10:F14)</f>
        <v>54097447</v>
      </c>
      <c r="G15" s="2" t="s">
        <v>139</v>
      </c>
      <c r="H15" s="2" t="s">
        <v>140</v>
      </c>
      <c r="I15" s="1" t="s">
        <v>19</v>
      </c>
      <c r="J15" s="1">
        <v>3</v>
      </c>
      <c r="K15" s="1">
        <v>0</v>
      </c>
      <c r="L15" s="1">
        <v>0</v>
      </c>
      <c r="M15" s="1">
        <v>0</v>
      </c>
      <c r="N15" s="1">
        <v>1</v>
      </c>
      <c r="O15" s="1">
        <v>2</v>
      </c>
      <c r="P15" s="1">
        <v>0</v>
      </c>
      <c r="R15" s="2"/>
      <c r="S15" s="2"/>
      <c r="T15" s="2"/>
      <c r="U15" s="2" t="s">
        <v>419</v>
      </c>
    </row>
    <row r="16" spans="1:38" customFormat="1" ht="14" hidden="1" x14ac:dyDescent="0.15">
      <c r="A16" s="19" t="s">
        <v>479</v>
      </c>
      <c r="B16" s="23" t="s">
        <v>480</v>
      </c>
      <c r="C16" s="6">
        <v>1</v>
      </c>
      <c r="D16" s="20" t="s">
        <v>17</v>
      </c>
      <c r="E16" s="20">
        <v>2006</v>
      </c>
      <c r="F16">
        <v>4001792</v>
      </c>
      <c r="G16" s="20" t="s">
        <v>139</v>
      </c>
      <c r="H16" s="21" t="s">
        <v>140</v>
      </c>
      <c r="I16" s="21" t="s">
        <v>19</v>
      </c>
      <c r="J16" s="19">
        <v>3</v>
      </c>
      <c r="K16" s="19">
        <v>0</v>
      </c>
      <c r="L16" s="19">
        <v>0</v>
      </c>
      <c r="M16" s="19">
        <v>1</v>
      </c>
      <c r="N16" s="19">
        <v>0</v>
      </c>
      <c r="O16" s="19">
        <v>3</v>
      </c>
      <c r="P16" s="19">
        <v>0</v>
      </c>
    </row>
    <row r="17" spans="1:38" customFormat="1" ht="14" hidden="1" x14ac:dyDescent="0.15">
      <c r="A17" s="6" t="s">
        <v>448</v>
      </c>
      <c r="B17" s="6"/>
      <c r="C17" s="6">
        <v>1</v>
      </c>
      <c r="D17" s="6" t="s">
        <v>32</v>
      </c>
      <c r="E17" s="6">
        <v>2012</v>
      </c>
      <c r="F17" s="2">
        <v>230775707</v>
      </c>
      <c r="G17" s="6" t="s">
        <v>139</v>
      </c>
      <c r="H17" s="1" t="s">
        <v>140</v>
      </c>
      <c r="I17" s="1" t="s">
        <v>19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R17" s="6"/>
      <c r="S17" s="6"/>
      <c r="T17" s="6"/>
      <c r="U17" s="6"/>
    </row>
    <row r="18" spans="1:38" customFormat="1" ht="14" hidden="1" x14ac:dyDescent="0.15">
      <c r="A18" s="2" t="s">
        <v>430</v>
      </c>
      <c r="B18" s="2" t="s">
        <v>431</v>
      </c>
      <c r="C18" s="6">
        <v>1</v>
      </c>
      <c r="D18" s="2" t="s">
        <v>32</v>
      </c>
      <c r="E18" s="2">
        <v>2011</v>
      </c>
      <c r="F18" s="6">
        <v>3030992</v>
      </c>
      <c r="G18" s="6" t="s">
        <v>139</v>
      </c>
      <c r="H18" s="6" t="s">
        <v>140</v>
      </c>
      <c r="I18" s="12" t="s">
        <v>19</v>
      </c>
      <c r="J18" s="12">
        <v>3</v>
      </c>
      <c r="K18" s="12">
        <v>0</v>
      </c>
      <c r="L18" s="12">
        <v>0</v>
      </c>
      <c r="M18" s="12">
        <v>0</v>
      </c>
      <c r="N18" s="12">
        <v>0</v>
      </c>
      <c r="O18" s="12">
        <v>2</v>
      </c>
      <c r="P18" s="12">
        <v>0</v>
      </c>
      <c r="R18" s="2"/>
      <c r="S18" s="2"/>
      <c r="T18" s="2"/>
      <c r="U18" s="2"/>
    </row>
    <row r="19" spans="1:38" customFormat="1" ht="14" hidden="1" x14ac:dyDescent="0.15">
      <c r="A19" s="6" t="s">
        <v>197</v>
      </c>
      <c r="B19" s="6" t="s">
        <v>198</v>
      </c>
      <c r="C19" s="6">
        <v>0</v>
      </c>
      <c r="D19" s="6" t="s">
        <v>17</v>
      </c>
      <c r="E19" s="6">
        <v>2013</v>
      </c>
      <c r="F19" s="2">
        <v>95277273</v>
      </c>
      <c r="G19" s="6" t="s">
        <v>199</v>
      </c>
      <c r="H19" s="1" t="s">
        <v>140</v>
      </c>
      <c r="I19" s="1" t="s">
        <v>19</v>
      </c>
      <c r="J19" s="1">
        <v>1</v>
      </c>
      <c r="K19" s="1">
        <v>0</v>
      </c>
      <c r="L19" s="3">
        <v>1</v>
      </c>
      <c r="M19" s="3">
        <v>1</v>
      </c>
      <c r="N19" s="3">
        <v>1</v>
      </c>
      <c r="O19" s="3">
        <v>2</v>
      </c>
      <c r="P19" s="1">
        <v>0</v>
      </c>
      <c r="R19" s="6"/>
      <c r="S19" s="6"/>
      <c r="T19" s="6"/>
      <c r="U19" s="6"/>
    </row>
    <row r="20" spans="1:38" customFormat="1" ht="14" hidden="1" x14ac:dyDescent="0.15">
      <c r="A20" s="6" t="s">
        <v>25</v>
      </c>
      <c r="B20" s="6" t="s">
        <v>26</v>
      </c>
      <c r="C20" s="6">
        <v>1</v>
      </c>
      <c r="D20" s="6" t="s">
        <v>17</v>
      </c>
      <c r="E20" s="6">
        <v>2014</v>
      </c>
      <c r="F20" s="2">
        <v>9147441</v>
      </c>
      <c r="G20" s="6" t="s">
        <v>22</v>
      </c>
      <c r="H20" s="6" t="s">
        <v>23</v>
      </c>
      <c r="I20" s="1" t="s">
        <v>24</v>
      </c>
      <c r="J20" s="1">
        <v>1</v>
      </c>
      <c r="K20" s="1">
        <v>2</v>
      </c>
      <c r="L20" s="1">
        <v>2</v>
      </c>
      <c r="M20" s="5">
        <v>2</v>
      </c>
      <c r="N20" s="1">
        <v>3</v>
      </c>
      <c r="O20" s="5">
        <v>3</v>
      </c>
      <c r="P20" s="6">
        <v>1</v>
      </c>
      <c r="Q20" s="6"/>
      <c r="R20" s="6" t="s">
        <v>27</v>
      </c>
      <c r="S20" s="6"/>
      <c r="T20" s="13"/>
      <c r="U20" s="6"/>
    </row>
    <row r="21" spans="1:38" customFormat="1" ht="14" hidden="1" x14ac:dyDescent="0.15">
      <c r="A21" s="2" t="s">
        <v>420</v>
      </c>
      <c r="B21" s="2" t="s">
        <v>421</v>
      </c>
      <c r="C21" s="6">
        <v>0</v>
      </c>
      <c r="D21" s="2" t="s">
        <v>138</v>
      </c>
      <c r="E21" s="2">
        <v>2013</v>
      </c>
      <c r="F21" s="6"/>
      <c r="G21" s="2" t="s">
        <v>414</v>
      </c>
      <c r="H21" s="2" t="s">
        <v>140</v>
      </c>
      <c r="I21" s="1" t="s">
        <v>19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3</v>
      </c>
      <c r="P21" s="1">
        <v>0</v>
      </c>
      <c r="R21" s="4"/>
      <c r="S21" s="4"/>
      <c r="T21" s="2"/>
      <c r="U21" s="4"/>
    </row>
    <row r="22" spans="1:38" ht="14" hidden="1" x14ac:dyDescent="0.15">
      <c r="A22" s="20" t="s">
        <v>169</v>
      </c>
      <c r="B22" s="20" t="s">
        <v>170</v>
      </c>
      <c r="C22" s="20">
        <v>0</v>
      </c>
      <c r="D22" s="20" t="s">
        <v>32</v>
      </c>
      <c r="E22" s="20">
        <v>2004</v>
      </c>
      <c r="F22" s="20"/>
      <c r="G22" s="20" t="s">
        <v>110</v>
      </c>
      <c r="H22" s="20" t="s">
        <v>79</v>
      </c>
      <c r="I22" s="21" t="s">
        <v>24</v>
      </c>
      <c r="J22" s="21">
        <v>2.5</v>
      </c>
      <c r="K22" s="21">
        <v>1</v>
      </c>
      <c r="L22" s="21">
        <v>1</v>
      </c>
      <c r="M22" s="21">
        <v>1</v>
      </c>
      <c r="N22" s="21">
        <v>2</v>
      </c>
      <c r="O22" s="21">
        <v>3</v>
      </c>
      <c r="P22" s="21">
        <v>1</v>
      </c>
      <c r="Q22" s="21" t="s">
        <v>171</v>
      </c>
      <c r="R22" s="20" t="s">
        <v>172</v>
      </c>
      <c r="S22" s="20" t="s">
        <v>173</v>
      </c>
      <c r="T22" s="20" t="s">
        <v>174</v>
      </c>
      <c r="U22" s="20" t="s">
        <v>175</v>
      </c>
    </row>
    <row r="23" spans="1:38" ht="14" hidden="1" x14ac:dyDescent="0.15">
      <c r="A23" s="20" t="s">
        <v>131</v>
      </c>
      <c r="B23" s="20" t="s">
        <v>132</v>
      </c>
      <c r="C23" s="20">
        <v>0</v>
      </c>
      <c r="D23" s="20" t="s">
        <v>32</v>
      </c>
      <c r="E23" s="21">
        <v>2005</v>
      </c>
      <c r="F23" s="21">
        <v>1923049</v>
      </c>
      <c r="G23" s="21" t="s">
        <v>110</v>
      </c>
      <c r="H23" s="21" t="s">
        <v>79</v>
      </c>
      <c r="I23" s="21" t="s">
        <v>24</v>
      </c>
      <c r="J23" s="21">
        <v>0</v>
      </c>
      <c r="K23" s="21">
        <v>0</v>
      </c>
      <c r="L23" s="21">
        <v>1</v>
      </c>
      <c r="M23" s="21">
        <v>2</v>
      </c>
      <c r="N23" s="21">
        <v>1</v>
      </c>
      <c r="O23" s="21">
        <v>0</v>
      </c>
      <c r="P23" s="21">
        <v>0</v>
      </c>
      <c r="Q23" s="21"/>
      <c r="R23" s="20" t="s">
        <v>133</v>
      </c>
      <c r="S23" s="20" t="s">
        <v>63</v>
      </c>
      <c r="T23" s="20" t="s">
        <v>134</v>
      </c>
      <c r="U23" s="20" t="s">
        <v>135</v>
      </c>
    </row>
    <row r="24" spans="1:38" ht="14" hidden="1" x14ac:dyDescent="0.15">
      <c r="A24" s="21" t="s">
        <v>131</v>
      </c>
      <c r="B24" s="21" t="s">
        <v>165</v>
      </c>
      <c r="C24" s="20">
        <v>1</v>
      </c>
      <c r="D24" s="20" t="s">
        <v>32</v>
      </c>
      <c r="E24" s="21">
        <v>2006</v>
      </c>
      <c r="F24" s="21">
        <v>1923049</v>
      </c>
      <c r="G24" s="21" t="s">
        <v>110</v>
      </c>
      <c r="H24" s="21" t="s">
        <v>79</v>
      </c>
      <c r="I24" s="21" t="s">
        <v>19</v>
      </c>
      <c r="J24" s="21">
        <v>0</v>
      </c>
      <c r="K24" s="21">
        <v>0</v>
      </c>
      <c r="L24" s="21">
        <v>0</v>
      </c>
      <c r="M24" s="21">
        <v>2</v>
      </c>
      <c r="N24" s="21">
        <v>2</v>
      </c>
      <c r="O24" s="21">
        <v>0</v>
      </c>
      <c r="P24" s="21">
        <v>0</v>
      </c>
      <c r="R24" s="21" t="s">
        <v>269</v>
      </c>
      <c r="T24" s="21" t="s">
        <v>63</v>
      </c>
      <c r="U24" s="21" t="s">
        <v>270</v>
      </c>
    </row>
    <row r="25" spans="1:38" customFormat="1" ht="14" hidden="1" x14ac:dyDescent="0.15">
      <c r="A25" s="2" t="s">
        <v>108</v>
      </c>
      <c r="B25" s="6" t="s">
        <v>109</v>
      </c>
      <c r="C25" s="6">
        <v>0</v>
      </c>
      <c r="D25" s="2" t="s">
        <v>32</v>
      </c>
      <c r="E25" s="2">
        <v>2006</v>
      </c>
      <c r="F25" s="3"/>
      <c r="G25" s="3" t="s">
        <v>110</v>
      </c>
      <c r="H25" s="13" t="s">
        <v>18</v>
      </c>
      <c r="I25" s="1" t="s">
        <v>24</v>
      </c>
      <c r="J25" s="1">
        <v>1</v>
      </c>
      <c r="K25" s="1">
        <v>0</v>
      </c>
      <c r="L25" s="1">
        <v>1</v>
      </c>
      <c r="M25" s="1">
        <v>3</v>
      </c>
      <c r="N25" s="3">
        <v>2</v>
      </c>
      <c r="O25" s="5">
        <v>2</v>
      </c>
      <c r="P25" s="1">
        <v>0</v>
      </c>
      <c r="Q25" s="1" t="s">
        <v>111</v>
      </c>
      <c r="R25" s="6" t="s">
        <v>112</v>
      </c>
      <c r="S25" s="6" t="s">
        <v>113</v>
      </c>
      <c r="T25" s="6" t="s">
        <v>114</v>
      </c>
      <c r="U25" s="6" t="s">
        <v>115</v>
      </c>
    </row>
    <row r="26" spans="1:38" ht="14" hidden="1" x14ac:dyDescent="0.15">
      <c r="A26" s="21" t="s">
        <v>401</v>
      </c>
      <c r="B26" s="21" t="s">
        <v>99</v>
      </c>
      <c r="C26" s="20">
        <v>0</v>
      </c>
      <c r="D26" s="20" t="s">
        <v>32</v>
      </c>
      <c r="E26" s="21">
        <v>2007</v>
      </c>
      <c r="F26" s="19">
        <v>31722542</v>
      </c>
      <c r="G26" s="21" t="s">
        <v>110</v>
      </c>
      <c r="H26" s="21" t="s">
        <v>79</v>
      </c>
      <c r="I26" s="21" t="s">
        <v>19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R26" s="21" t="s">
        <v>63</v>
      </c>
      <c r="S26" s="21" t="s">
        <v>63</v>
      </c>
      <c r="T26" s="21" t="s">
        <v>63</v>
      </c>
    </row>
    <row r="27" spans="1:38" ht="13" hidden="1" customHeight="1" x14ac:dyDescent="0.2">
      <c r="A27" s="33" t="s">
        <v>463</v>
      </c>
      <c r="B27" s="19" t="s">
        <v>464</v>
      </c>
      <c r="C27" s="20">
        <v>1</v>
      </c>
      <c r="D27" s="20" t="s">
        <v>17</v>
      </c>
      <c r="E27" s="20">
        <v>2013</v>
      </c>
      <c r="F27" s="19">
        <v>31722542</v>
      </c>
      <c r="G27" s="20" t="s">
        <v>110</v>
      </c>
      <c r="H27" s="21" t="s">
        <v>79</v>
      </c>
      <c r="I27" s="21" t="s">
        <v>19</v>
      </c>
      <c r="J27" s="19">
        <v>3</v>
      </c>
      <c r="K27" s="19">
        <v>0</v>
      </c>
      <c r="L27" s="19">
        <v>0</v>
      </c>
      <c r="M27" s="19">
        <v>0</v>
      </c>
      <c r="N27" s="19">
        <v>2</v>
      </c>
      <c r="O27" s="19">
        <v>0</v>
      </c>
      <c r="P27" s="19">
        <v>0</v>
      </c>
    </row>
    <row r="28" spans="1:38" ht="14" hidden="1" x14ac:dyDescent="0.15">
      <c r="A28" s="19" t="s">
        <v>466</v>
      </c>
      <c r="B28" s="22" t="s">
        <v>465</v>
      </c>
      <c r="C28" s="20">
        <v>1</v>
      </c>
      <c r="D28" s="20" t="s">
        <v>17</v>
      </c>
      <c r="E28" s="20">
        <v>2005</v>
      </c>
      <c r="F28" s="19">
        <v>2253518</v>
      </c>
      <c r="G28" s="20" t="s">
        <v>110</v>
      </c>
      <c r="H28" s="21" t="s">
        <v>79</v>
      </c>
      <c r="I28" s="21" t="s">
        <v>19</v>
      </c>
      <c r="J28" s="19">
        <v>1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</row>
    <row r="29" spans="1:38" ht="14" hidden="1" x14ac:dyDescent="0.15">
      <c r="A29" s="20" t="s">
        <v>363</v>
      </c>
      <c r="B29" s="20" t="s">
        <v>118</v>
      </c>
      <c r="C29" s="20">
        <v>1</v>
      </c>
      <c r="D29" s="20" t="s">
        <v>32</v>
      </c>
      <c r="E29" s="20">
        <v>2014</v>
      </c>
      <c r="F29" s="20">
        <v>5873341</v>
      </c>
      <c r="G29" s="20" t="s">
        <v>110</v>
      </c>
      <c r="H29" s="20" t="s">
        <v>79</v>
      </c>
      <c r="I29" s="21" t="s">
        <v>19</v>
      </c>
      <c r="J29" s="21">
        <v>2</v>
      </c>
      <c r="K29" s="21">
        <v>0</v>
      </c>
      <c r="L29" s="21">
        <v>0</v>
      </c>
      <c r="M29" s="21">
        <v>0</v>
      </c>
      <c r="N29" s="21">
        <v>2</v>
      </c>
      <c r="O29" s="21">
        <v>2</v>
      </c>
      <c r="P29" s="21">
        <v>1</v>
      </c>
      <c r="R29" s="20"/>
      <c r="S29" s="20"/>
      <c r="T29" s="20"/>
      <c r="U29" s="20"/>
    </row>
    <row r="30" spans="1:38" ht="14" hidden="1" x14ac:dyDescent="0.15">
      <c r="A30" s="20" t="s">
        <v>129</v>
      </c>
      <c r="B30" s="20" t="s">
        <v>130</v>
      </c>
      <c r="C30" s="20">
        <v>1</v>
      </c>
      <c r="D30" s="20" t="s">
        <v>32</v>
      </c>
      <c r="E30" s="20">
        <v>2010</v>
      </c>
      <c r="F30" s="34">
        <v>26549977</v>
      </c>
      <c r="G30" s="20" t="s">
        <v>110</v>
      </c>
      <c r="H30" s="20" t="s">
        <v>79</v>
      </c>
      <c r="I30" s="21" t="s">
        <v>19</v>
      </c>
      <c r="J30" s="21">
        <v>2.5</v>
      </c>
      <c r="K30" s="21">
        <v>0</v>
      </c>
      <c r="L30" s="21">
        <v>1</v>
      </c>
      <c r="M30" s="21">
        <v>2</v>
      </c>
      <c r="N30" s="21">
        <v>1</v>
      </c>
      <c r="O30" s="21">
        <v>0</v>
      </c>
      <c r="P30" s="21">
        <v>0</v>
      </c>
      <c r="R30" s="20"/>
      <c r="S30" s="20"/>
      <c r="T30" s="20"/>
      <c r="U30" s="20"/>
    </row>
    <row r="31" spans="1:38" ht="14" hidden="1" x14ac:dyDescent="0.15">
      <c r="A31" s="21" t="s">
        <v>381</v>
      </c>
      <c r="B31" s="21" t="s">
        <v>165</v>
      </c>
      <c r="C31" s="20">
        <v>1</v>
      </c>
      <c r="D31" s="20" t="s">
        <v>32</v>
      </c>
      <c r="E31" s="21">
        <v>2006</v>
      </c>
      <c r="F31" s="21">
        <v>1131530</v>
      </c>
      <c r="G31" s="21" t="s">
        <v>110</v>
      </c>
      <c r="H31" s="21" t="s">
        <v>79</v>
      </c>
      <c r="I31" s="21" t="s">
        <v>19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R31" s="21" t="s">
        <v>63</v>
      </c>
      <c r="S31" s="21" t="s">
        <v>63</v>
      </c>
      <c r="T31" s="21" t="s">
        <v>63</v>
      </c>
      <c r="U31" s="21" t="s">
        <v>380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ht="14" hidden="1" x14ac:dyDescent="0.15">
      <c r="A32" s="21" t="s">
        <v>370</v>
      </c>
      <c r="B32" s="21" t="s">
        <v>99</v>
      </c>
      <c r="C32" s="20">
        <v>0</v>
      </c>
      <c r="D32" s="20" t="s">
        <v>32</v>
      </c>
      <c r="E32" s="21">
        <v>2007</v>
      </c>
      <c r="F32" s="21">
        <v>23651355</v>
      </c>
      <c r="G32" s="21" t="s">
        <v>110</v>
      </c>
      <c r="H32" s="21" t="s">
        <v>79</v>
      </c>
      <c r="I32" s="21" t="s">
        <v>19</v>
      </c>
      <c r="J32" s="21">
        <v>3</v>
      </c>
      <c r="K32" s="21">
        <v>0</v>
      </c>
      <c r="L32" s="21">
        <v>0</v>
      </c>
      <c r="M32" s="21">
        <v>0</v>
      </c>
      <c r="N32" s="21">
        <v>0</v>
      </c>
      <c r="O32" s="21">
        <v>2</v>
      </c>
      <c r="P32" s="21">
        <v>0</v>
      </c>
      <c r="R32" s="21" t="s">
        <v>63</v>
      </c>
      <c r="S32" s="21" t="s">
        <v>371</v>
      </c>
      <c r="T32" s="21" t="s">
        <v>336</v>
      </c>
      <c r="U32" s="21" t="s">
        <v>372</v>
      </c>
      <c r="AA32" s="21">
        <v>2</v>
      </c>
      <c r="AB32" s="21" t="s">
        <v>116</v>
      </c>
    </row>
    <row r="33" spans="1:38" ht="14" hidden="1" x14ac:dyDescent="0.15">
      <c r="A33" s="21" t="s">
        <v>370</v>
      </c>
      <c r="B33" s="21" t="s">
        <v>496</v>
      </c>
      <c r="C33" s="20">
        <v>1</v>
      </c>
      <c r="D33" s="20" t="s">
        <v>17</v>
      </c>
      <c r="E33" s="21">
        <v>2009</v>
      </c>
      <c r="F33" s="21">
        <v>23651355</v>
      </c>
      <c r="G33" s="21" t="s">
        <v>110</v>
      </c>
      <c r="H33" s="21" t="s">
        <v>79</v>
      </c>
      <c r="I33" s="21" t="s">
        <v>19</v>
      </c>
      <c r="J33" s="21">
        <v>3</v>
      </c>
      <c r="K33" s="21">
        <v>1</v>
      </c>
      <c r="L33" s="21">
        <v>0</v>
      </c>
      <c r="M33" s="21">
        <v>0</v>
      </c>
      <c r="N33" s="21">
        <v>0</v>
      </c>
      <c r="O33" s="21">
        <v>2</v>
      </c>
      <c r="P33" s="21">
        <v>0</v>
      </c>
      <c r="R33" s="21"/>
      <c r="S33" s="21"/>
      <c r="T33" s="21"/>
      <c r="U33" s="21"/>
    </row>
    <row r="34" spans="1:38" ht="13" hidden="1" customHeight="1" x14ac:dyDescent="0.15">
      <c r="A34" s="21" t="s">
        <v>382</v>
      </c>
      <c r="B34" s="21" t="s">
        <v>223</v>
      </c>
      <c r="C34" s="20">
        <v>1</v>
      </c>
      <c r="D34" s="20" t="s">
        <v>32</v>
      </c>
      <c r="E34" s="21">
        <v>2009</v>
      </c>
      <c r="F34" s="21">
        <v>9669109</v>
      </c>
      <c r="G34" s="21" t="s">
        <v>110</v>
      </c>
      <c r="H34" s="21" t="s">
        <v>79</v>
      </c>
      <c r="I34" s="21" t="s">
        <v>19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R34" s="21" t="s">
        <v>63</v>
      </c>
      <c r="S34" s="21" t="s">
        <v>63</v>
      </c>
      <c r="T34" s="21" t="s">
        <v>63</v>
      </c>
      <c r="U34" s="21" t="s">
        <v>380</v>
      </c>
    </row>
    <row r="35" spans="1:38" ht="14" hidden="1" x14ac:dyDescent="0.15">
      <c r="A35" s="20" t="s">
        <v>176</v>
      </c>
      <c r="B35" s="20" t="s">
        <v>177</v>
      </c>
      <c r="C35" s="20">
        <v>1</v>
      </c>
      <c r="D35" s="20" t="s">
        <v>17</v>
      </c>
      <c r="E35" s="20">
        <v>2013</v>
      </c>
      <c r="F35" s="21">
        <v>27444274</v>
      </c>
      <c r="G35" s="21" t="s">
        <v>110</v>
      </c>
      <c r="H35" s="20" t="s">
        <v>79</v>
      </c>
      <c r="I35" s="21" t="s">
        <v>19</v>
      </c>
      <c r="J35" s="21">
        <v>1</v>
      </c>
      <c r="K35" s="21">
        <v>0</v>
      </c>
      <c r="L35" s="21">
        <v>1</v>
      </c>
      <c r="M35" s="21">
        <v>1</v>
      </c>
      <c r="N35" s="21">
        <v>2</v>
      </c>
      <c r="O35" s="21">
        <v>3</v>
      </c>
      <c r="P35" s="21">
        <v>0</v>
      </c>
      <c r="Q35" s="21"/>
      <c r="R35" s="20"/>
      <c r="S35" s="20"/>
      <c r="T35" s="20"/>
      <c r="U35" s="20"/>
    </row>
    <row r="36" spans="1:38" ht="14" hidden="1" x14ac:dyDescent="0.15">
      <c r="A36" s="20" t="s">
        <v>376</v>
      </c>
      <c r="B36" s="20" t="s">
        <v>377</v>
      </c>
      <c r="C36" s="20">
        <v>1</v>
      </c>
      <c r="D36" s="20" t="s">
        <v>32</v>
      </c>
      <c r="E36" s="20">
        <v>2008</v>
      </c>
      <c r="F36" s="20">
        <v>4337163</v>
      </c>
      <c r="G36" s="20" t="s">
        <v>100</v>
      </c>
      <c r="H36" s="20" t="s">
        <v>79</v>
      </c>
      <c r="I36" s="21" t="s">
        <v>24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R36" s="20" t="s">
        <v>63</v>
      </c>
      <c r="S36" s="20" t="s">
        <v>63</v>
      </c>
      <c r="T36" s="20" t="s">
        <v>63</v>
      </c>
      <c r="U36" s="20"/>
    </row>
    <row r="37" spans="1:38" ht="14" hidden="1" x14ac:dyDescent="0.15">
      <c r="A37" s="19" t="s">
        <v>495</v>
      </c>
      <c r="C37" s="20">
        <v>1</v>
      </c>
      <c r="D37" s="20" t="s">
        <v>17</v>
      </c>
      <c r="E37" s="20">
        <v>2008</v>
      </c>
      <c r="F37" s="19">
        <v>4688995</v>
      </c>
      <c r="G37" s="20" t="s">
        <v>100</v>
      </c>
      <c r="H37" s="21" t="s">
        <v>79</v>
      </c>
      <c r="I37" s="21" t="s">
        <v>19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3</v>
      </c>
      <c r="P37" s="19">
        <v>0</v>
      </c>
    </row>
    <row r="38" spans="1:38" ht="14" hidden="1" x14ac:dyDescent="0.15">
      <c r="A38" s="20" t="s">
        <v>468</v>
      </c>
      <c r="C38" s="20">
        <v>1</v>
      </c>
      <c r="D38" s="20" t="s">
        <v>17</v>
      </c>
      <c r="E38" s="20">
        <v>2013</v>
      </c>
      <c r="F38" s="19">
        <v>10391037</v>
      </c>
      <c r="G38" s="20" t="s">
        <v>100</v>
      </c>
      <c r="H38" s="21" t="s">
        <v>79</v>
      </c>
      <c r="I38" s="21" t="s">
        <v>19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3</v>
      </c>
      <c r="P38" s="19">
        <v>0</v>
      </c>
      <c r="AA38" s="21">
        <v>3</v>
      </c>
      <c r="AB38" s="21" t="s">
        <v>120</v>
      </c>
    </row>
    <row r="39" spans="1:38" ht="14" hidden="1" x14ac:dyDescent="0.15">
      <c r="A39" s="20" t="s">
        <v>373</v>
      </c>
      <c r="B39" s="20" t="s">
        <v>374</v>
      </c>
      <c r="C39" s="20">
        <v>1</v>
      </c>
      <c r="D39" s="20" t="s">
        <v>32</v>
      </c>
      <c r="E39" s="20">
        <v>2013</v>
      </c>
      <c r="F39" s="19">
        <v>10391037</v>
      </c>
      <c r="G39" s="21" t="s">
        <v>100</v>
      </c>
      <c r="H39" s="20" t="s">
        <v>79</v>
      </c>
      <c r="I39" s="21" t="s">
        <v>19</v>
      </c>
      <c r="J39" s="21">
        <v>1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R39" s="20" t="s">
        <v>63</v>
      </c>
      <c r="S39" s="20" t="s">
        <v>63</v>
      </c>
      <c r="T39" s="20" t="s">
        <v>63</v>
      </c>
      <c r="U39" s="20" t="s">
        <v>375</v>
      </c>
    </row>
    <row r="40" spans="1:38" ht="14" hidden="1" x14ac:dyDescent="0.15">
      <c r="A40" s="20" t="s">
        <v>378</v>
      </c>
      <c r="B40" s="20" t="s">
        <v>374</v>
      </c>
      <c r="C40" s="20">
        <v>1</v>
      </c>
      <c r="D40" s="20" t="s">
        <v>32</v>
      </c>
      <c r="E40" s="20">
        <v>2013</v>
      </c>
      <c r="F40" s="19">
        <v>10391037</v>
      </c>
      <c r="G40" s="21" t="s">
        <v>100</v>
      </c>
      <c r="H40" s="20" t="s">
        <v>79</v>
      </c>
      <c r="I40" s="21" t="s">
        <v>19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R40" s="20" t="s">
        <v>63</v>
      </c>
      <c r="S40" s="20" t="s">
        <v>63</v>
      </c>
      <c r="T40" s="20" t="s">
        <v>63</v>
      </c>
      <c r="U40" s="20"/>
    </row>
    <row r="41" spans="1:38" ht="14" hidden="1" x14ac:dyDescent="0.15">
      <c r="A41" s="19" t="s">
        <v>509</v>
      </c>
      <c r="C41" s="20">
        <v>1</v>
      </c>
      <c r="D41" s="20" t="s">
        <v>17</v>
      </c>
      <c r="E41" s="20">
        <v>2008</v>
      </c>
      <c r="F41" s="19">
        <v>505826</v>
      </c>
      <c r="G41" s="20" t="s">
        <v>100</v>
      </c>
      <c r="H41" s="21" t="s">
        <v>79</v>
      </c>
      <c r="I41" s="21" t="s">
        <v>19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3</v>
      </c>
      <c r="P41" s="19">
        <v>0</v>
      </c>
    </row>
    <row r="42" spans="1:38" ht="14" hidden="1" x14ac:dyDescent="0.15">
      <c r="A42" s="26" t="s">
        <v>459</v>
      </c>
      <c r="B42" s="19" t="s">
        <v>461</v>
      </c>
      <c r="C42" s="20">
        <v>1</v>
      </c>
      <c r="D42" s="20" t="s">
        <v>17</v>
      </c>
      <c r="E42" s="20">
        <v>2012</v>
      </c>
      <c r="F42" s="19">
        <v>31850145</v>
      </c>
      <c r="G42" s="20" t="s">
        <v>100</v>
      </c>
      <c r="H42" s="21" t="s">
        <v>79</v>
      </c>
      <c r="I42" s="21" t="s">
        <v>19</v>
      </c>
      <c r="J42" s="19">
        <v>1</v>
      </c>
      <c r="K42" s="19">
        <v>0</v>
      </c>
      <c r="L42" s="19">
        <v>0</v>
      </c>
      <c r="M42" s="19">
        <v>3</v>
      </c>
      <c r="N42" s="19">
        <v>3</v>
      </c>
      <c r="O42" s="19">
        <v>0</v>
      </c>
      <c r="P42" s="19">
        <v>0</v>
      </c>
    </row>
    <row r="43" spans="1:38" ht="14" hidden="1" x14ac:dyDescent="0.15">
      <c r="A43" s="21" t="s">
        <v>222</v>
      </c>
      <c r="B43" s="21" t="s">
        <v>223</v>
      </c>
      <c r="C43" s="20">
        <v>1</v>
      </c>
      <c r="D43" s="20" t="s">
        <v>32</v>
      </c>
      <c r="E43" s="21">
        <v>2009</v>
      </c>
      <c r="F43" s="21" t="s">
        <v>511</v>
      </c>
      <c r="G43" s="21" t="s">
        <v>100</v>
      </c>
      <c r="H43" s="21" t="s">
        <v>79</v>
      </c>
      <c r="I43" s="21" t="s">
        <v>19</v>
      </c>
      <c r="J43" s="21">
        <v>1</v>
      </c>
      <c r="K43" s="21">
        <v>0</v>
      </c>
      <c r="L43" s="21">
        <v>1</v>
      </c>
      <c r="M43" s="21">
        <v>0</v>
      </c>
      <c r="N43" s="21">
        <v>0</v>
      </c>
      <c r="O43" s="21">
        <v>0</v>
      </c>
      <c r="P43" s="21">
        <v>0</v>
      </c>
      <c r="R43" s="21" t="s">
        <v>63</v>
      </c>
      <c r="S43" s="21" t="s">
        <v>63</v>
      </c>
      <c r="T43" s="21" t="s">
        <v>63</v>
      </c>
      <c r="U43" s="21" t="s">
        <v>224</v>
      </c>
    </row>
    <row r="44" spans="1:38" ht="14" hidden="1" x14ac:dyDescent="0.15">
      <c r="A44" s="6" t="s">
        <v>412</v>
      </c>
      <c r="B44" s="6" t="s">
        <v>413</v>
      </c>
      <c r="C44" s="6">
        <v>0</v>
      </c>
      <c r="D44" s="6" t="s">
        <v>138</v>
      </c>
      <c r="E44" s="6">
        <v>2013</v>
      </c>
      <c r="F44" s="6"/>
      <c r="G44" s="6" t="s">
        <v>414</v>
      </c>
      <c r="H44" s="6" t="s">
        <v>140</v>
      </c>
      <c r="I44" s="1" t="s">
        <v>19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3</v>
      </c>
      <c r="P44" s="1">
        <v>0</v>
      </c>
      <c r="Q44"/>
      <c r="R44" s="6"/>
      <c r="S44" s="6"/>
      <c r="T44" s="6"/>
      <c r="U44" s="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4" hidden="1" x14ac:dyDescent="0.15">
      <c r="A45" s="21" t="s">
        <v>117</v>
      </c>
      <c r="B45" s="20" t="s">
        <v>118</v>
      </c>
      <c r="C45" s="20">
        <v>1</v>
      </c>
      <c r="D45" s="20" t="s">
        <v>32</v>
      </c>
      <c r="E45" s="21">
        <v>2014</v>
      </c>
      <c r="F45" s="21">
        <v>1661267</v>
      </c>
      <c r="G45" s="21" t="s">
        <v>100</v>
      </c>
      <c r="H45" s="20" t="s">
        <v>79</v>
      </c>
      <c r="I45" s="21" t="s">
        <v>19</v>
      </c>
      <c r="J45" s="21">
        <v>3</v>
      </c>
      <c r="K45" s="21">
        <v>0</v>
      </c>
      <c r="L45" s="21">
        <v>1</v>
      </c>
      <c r="M45" s="21">
        <v>3</v>
      </c>
      <c r="N45" s="21">
        <v>0</v>
      </c>
      <c r="O45" s="21">
        <v>3</v>
      </c>
      <c r="P45" s="21">
        <v>0</v>
      </c>
      <c r="U45" s="21" t="s">
        <v>119</v>
      </c>
    </row>
    <row r="46" spans="1:38" ht="14" hidden="1" x14ac:dyDescent="0.15">
      <c r="A46" s="21" t="s">
        <v>379</v>
      </c>
      <c r="B46" s="21" t="s">
        <v>223</v>
      </c>
      <c r="C46" s="20">
        <v>1</v>
      </c>
      <c r="D46" s="20" t="s">
        <v>32</v>
      </c>
      <c r="E46" s="21">
        <v>2009</v>
      </c>
      <c r="F46" s="21">
        <v>5</v>
      </c>
      <c r="G46" s="21" t="s">
        <v>100</v>
      </c>
      <c r="H46" s="21" t="s">
        <v>79</v>
      </c>
      <c r="I46" s="21" t="s">
        <v>19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R46" s="21" t="s">
        <v>63</v>
      </c>
      <c r="S46" s="21" t="s">
        <v>63</v>
      </c>
      <c r="T46" s="21" t="s">
        <v>63</v>
      </c>
      <c r="U46" s="21" t="s">
        <v>380</v>
      </c>
      <c r="AA46" s="21">
        <v>0</v>
      </c>
      <c r="AB46" s="21" t="s">
        <v>104</v>
      </c>
    </row>
    <row r="47" spans="1:38" ht="14" hidden="1" x14ac:dyDescent="0.15">
      <c r="A47" s="19" t="s">
        <v>508</v>
      </c>
      <c r="C47" s="20">
        <v>1</v>
      </c>
      <c r="D47" s="20" t="s">
        <v>17</v>
      </c>
      <c r="E47" s="20">
        <v>2008</v>
      </c>
      <c r="F47" s="19">
        <v>6002480</v>
      </c>
      <c r="G47" s="20" t="s">
        <v>100</v>
      </c>
      <c r="H47" s="21" t="s">
        <v>79</v>
      </c>
      <c r="I47" s="21" t="s">
        <v>19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3</v>
      </c>
      <c r="P47" s="19">
        <v>0</v>
      </c>
    </row>
    <row r="48" spans="1:38" ht="14" hidden="1" x14ac:dyDescent="0.15">
      <c r="A48" s="20" t="s">
        <v>364</v>
      </c>
      <c r="B48" s="20" t="s">
        <v>365</v>
      </c>
      <c r="C48" s="20">
        <v>1</v>
      </c>
      <c r="D48" s="20" t="s">
        <v>17</v>
      </c>
      <c r="E48" s="20">
        <v>2014</v>
      </c>
      <c r="F48" s="21">
        <v>6002480</v>
      </c>
      <c r="G48" s="21" t="s">
        <v>100</v>
      </c>
      <c r="H48" s="20" t="s">
        <v>79</v>
      </c>
      <c r="I48" s="21" t="s">
        <v>19</v>
      </c>
      <c r="J48" s="21">
        <v>1</v>
      </c>
      <c r="K48" s="21">
        <v>0</v>
      </c>
      <c r="L48" s="21">
        <v>0</v>
      </c>
      <c r="M48" s="21">
        <v>0</v>
      </c>
      <c r="N48" s="21">
        <v>2</v>
      </c>
      <c r="O48" s="21">
        <v>3</v>
      </c>
      <c r="P48" s="21">
        <v>0</v>
      </c>
      <c r="Q48" s="21"/>
      <c r="R48" s="20"/>
      <c r="S48" s="20"/>
      <c r="T48" s="20"/>
      <c r="U48" s="20"/>
    </row>
    <row r="49" spans="1:38" ht="14" hidden="1" x14ac:dyDescent="0.15">
      <c r="A49" s="21" t="s">
        <v>98</v>
      </c>
      <c r="B49" s="21" t="s">
        <v>99</v>
      </c>
      <c r="C49" s="20">
        <v>1</v>
      </c>
      <c r="D49" s="20" t="s">
        <v>32</v>
      </c>
      <c r="E49" s="21">
        <v>2007</v>
      </c>
      <c r="F49" s="21">
        <v>7339305</v>
      </c>
      <c r="G49" s="21" t="s">
        <v>100</v>
      </c>
      <c r="H49" s="21" t="s">
        <v>79</v>
      </c>
      <c r="I49" s="21" t="s">
        <v>19</v>
      </c>
      <c r="J49" s="21">
        <v>0</v>
      </c>
      <c r="K49" s="21">
        <v>0</v>
      </c>
      <c r="L49" s="21">
        <v>2</v>
      </c>
      <c r="M49" s="21">
        <v>0</v>
      </c>
      <c r="N49" s="21">
        <v>0</v>
      </c>
      <c r="O49" s="21">
        <v>1</v>
      </c>
      <c r="P49" s="21">
        <v>0</v>
      </c>
      <c r="R49" s="21" t="s">
        <v>101</v>
      </c>
      <c r="S49" s="21" t="s">
        <v>102</v>
      </c>
      <c r="T49" s="21" t="s">
        <v>63</v>
      </c>
      <c r="U49" s="21" t="s">
        <v>103</v>
      </c>
    </row>
    <row r="50" spans="1:38" customFormat="1" ht="14" hidden="1" x14ac:dyDescent="0.15">
      <c r="A50" s="6" t="s">
        <v>263</v>
      </c>
      <c r="B50" s="6" t="s">
        <v>264</v>
      </c>
      <c r="C50" s="6">
        <v>0</v>
      </c>
      <c r="D50" s="6" t="s">
        <v>32</v>
      </c>
      <c r="E50" s="6">
        <v>2008</v>
      </c>
      <c r="F50" s="13">
        <v>1224354</v>
      </c>
      <c r="G50" s="1" t="s">
        <v>100</v>
      </c>
      <c r="H50" s="13" t="s">
        <v>265</v>
      </c>
      <c r="I50" s="1" t="s">
        <v>24</v>
      </c>
      <c r="J50" s="1">
        <v>0</v>
      </c>
      <c r="K50" s="1">
        <v>1</v>
      </c>
      <c r="L50" s="1">
        <v>0</v>
      </c>
      <c r="M50" s="1">
        <v>2</v>
      </c>
      <c r="N50" s="5">
        <v>1</v>
      </c>
      <c r="O50" s="1">
        <v>1</v>
      </c>
      <c r="P50" s="1">
        <v>0</v>
      </c>
      <c r="Q50" s="1"/>
      <c r="R50" s="6" t="s">
        <v>266</v>
      </c>
      <c r="S50" s="6" t="s">
        <v>267</v>
      </c>
      <c r="T50" s="6" t="s">
        <v>63</v>
      </c>
      <c r="U50" s="6" t="s">
        <v>268</v>
      </c>
    </row>
    <row r="51" spans="1:38" ht="14" hidden="1" x14ac:dyDescent="0.15">
      <c r="A51" s="21" t="s">
        <v>361</v>
      </c>
      <c r="B51" s="21" t="s">
        <v>223</v>
      </c>
      <c r="C51" s="20">
        <v>1</v>
      </c>
      <c r="D51" s="20" t="s">
        <v>32</v>
      </c>
      <c r="E51" s="21">
        <v>2009</v>
      </c>
      <c r="F51" s="34">
        <v>6602229</v>
      </c>
      <c r="G51" s="21" t="s">
        <v>100</v>
      </c>
      <c r="H51" s="21" t="s">
        <v>79</v>
      </c>
      <c r="I51" s="21" t="s">
        <v>19</v>
      </c>
      <c r="J51" s="21">
        <v>0</v>
      </c>
      <c r="K51" s="21">
        <v>0</v>
      </c>
      <c r="L51" s="21">
        <v>0</v>
      </c>
      <c r="M51" s="21">
        <v>0</v>
      </c>
      <c r="N51" s="21">
        <v>3</v>
      </c>
      <c r="O51" s="21">
        <v>0</v>
      </c>
      <c r="P51" s="21">
        <v>0</v>
      </c>
      <c r="R51" s="21" t="s">
        <v>63</v>
      </c>
      <c r="S51" s="21" t="s">
        <v>63</v>
      </c>
      <c r="T51" s="21" t="s">
        <v>63</v>
      </c>
      <c r="U51" s="21" t="s">
        <v>362</v>
      </c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J51" s="35"/>
      <c r="AK51" s="35"/>
      <c r="AL51" s="35"/>
    </row>
    <row r="52" spans="1:38" ht="14" hidden="1" x14ac:dyDescent="0.15">
      <c r="A52" s="20" t="s">
        <v>76</v>
      </c>
      <c r="B52" s="20" t="s">
        <v>77</v>
      </c>
      <c r="C52" s="20">
        <v>1</v>
      </c>
      <c r="D52" s="20" t="s">
        <v>17</v>
      </c>
      <c r="E52" s="20">
        <v>2014</v>
      </c>
      <c r="F52" s="21">
        <v>466920237</v>
      </c>
      <c r="G52" s="21" t="s">
        <v>100</v>
      </c>
      <c r="H52" s="20" t="s">
        <v>79</v>
      </c>
      <c r="I52" s="21" t="s">
        <v>19</v>
      </c>
      <c r="J52" s="21">
        <v>3</v>
      </c>
      <c r="K52" s="21">
        <v>0</v>
      </c>
      <c r="L52" s="21">
        <v>2</v>
      </c>
      <c r="M52" s="21">
        <v>2</v>
      </c>
      <c r="N52" s="21">
        <v>2</v>
      </c>
      <c r="O52" s="21">
        <v>0</v>
      </c>
      <c r="P52" s="21">
        <v>0</v>
      </c>
      <c r="Q52" s="21"/>
      <c r="R52" s="20"/>
      <c r="S52" s="20"/>
      <c r="T52" s="20"/>
      <c r="U52" s="20"/>
    </row>
    <row r="53" spans="1:38" ht="14" hidden="1" x14ac:dyDescent="0.15">
      <c r="A53" s="20" t="s">
        <v>366</v>
      </c>
      <c r="B53" s="20" t="s">
        <v>367</v>
      </c>
      <c r="C53" s="20">
        <v>0</v>
      </c>
      <c r="D53" s="20" t="s">
        <v>32</v>
      </c>
      <c r="E53" s="20">
        <v>2010</v>
      </c>
      <c r="F53" s="20">
        <v>466920237</v>
      </c>
      <c r="G53" s="21" t="s">
        <v>100</v>
      </c>
      <c r="H53" s="20" t="s">
        <v>79</v>
      </c>
      <c r="I53" s="21" t="s">
        <v>19</v>
      </c>
      <c r="J53" s="21">
        <v>1</v>
      </c>
      <c r="K53" s="21">
        <v>1</v>
      </c>
      <c r="L53" s="21">
        <v>0</v>
      </c>
      <c r="M53" s="21">
        <v>0</v>
      </c>
      <c r="N53" s="21">
        <v>1</v>
      </c>
      <c r="O53" s="21">
        <v>0</v>
      </c>
      <c r="P53" s="21">
        <v>0</v>
      </c>
      <c r="Q53" s="21" t="s">
        <v>368</v>
      </c>
      <c r="R53" s="20"/>
      <c r="S53" s="20"/>
      <c r="T53" s="20"/>
      <c r="U53" s="20" t="s">
        <v>369</v>
      </c>
    </row>
    <row r="54" spans="1:38" ht="14" hidden="1" x14ac:dyDescent="0.15">
      <c r="A54" s="6" t="s">
        <v>271</v>
      </c>
      <c r="B54" s="6" t="s">
        <v>260</v>
      </c>
      <c r="C54" s="6">
        <v>1</v>
      </c>
      <c r="D54" s="6" t="s">
        <v>32</v>
      </c>
      <c r="E54" s="6">
        <v>2013</v>
      </c>
      <c r="F54" s="6">
        <v>82869602</v>
      </c>
      <c r="G54" s="6" t="s">
        <v>22</v>
      </c>
      <c r="H54" s="6" t="s">
        <v>23</v>
      </c>
      <c r="I54" s="1" t="s">
        <v>19</v>
      </c>
      <c r="J54" s="1">
        <v>1</v>
      </c>
      <c r="K54" s="1">
        <v>0</v>
      </c>
      <c r="L54" s="1">
        <v>0</v>
      </c>
      <c r="M54" s="1">
        <v>1</v>
      </c>
      <c r="N54" s="1">
        <v>2.5</v>
      </c>
      <c r="O54" s="1">
        <v>3</v>
      </c>
      <c r="P54" s="1">
        <v>1</v>
      </c>
      <c r="Q54"/>
      <c r="R54" s="6"/>
      <c r="S54" s="6"/>
      <c r="T54" s="6"/>
      <c r="U54" s="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4" hidden="1" x14ac:dyDescent="0.15">
      <c r="A55" s="21" t="s">
        <v>383</v>
      </c>
      <c r="B55" s="21" t="s">
        <v>223</v>
      </c>
      <c r="C55" s="20">
        <v>1</v>
      </c>
      <c r="D55" s="20" t="s">
        <v>32</v>
      </c>
      <c r="E55" s="21">
        <v>2009</v>
      </c>
      <c r="F55" s="21">
        <v>7339305</v>
      </c>
      <c r="G55" s="21" t="s">
        <v>100</v>
      </c>
      <c r="H55" s="21" t="s">
        <v>79</v>
      </c>
      <c r="I55" s="21" t="s">
        <v>19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1</v>
      </c>
      <c r="P55" s="21">
        <v>0</v>
      </c>
      <c r="R55" s="21" t="s">
        <v>63</v>
      </c>
      <c r="S55" s="21" t="s">
        <v>384</v>
      </c>
      <c r="T55" s="21" t="s">
        <v>63</v>
      </c>
      <c r="U55" s="21" t="s">
        <v>385</v>
      </c>
    </row>
    <row r="56" spans="1:38" ht="14.25" hidden="1" customHeight="1" x14ac:dyDescent="0.2">
      <c r="A56" s="33" t="s">
        <v>462</v>
      </c>
      <c r="B56" s="19" t="s">
        <v>464</v>
      </c>
      <c r="C56" s="20">
        <v>1</v>
      </c>
      <c r="D56" s="20" t="s">
        <v>17</v>
      </c>
      <c r="E56" s="20">
        <v>2013</v>
      </c>
      <c r="F56" s="19">
        <v>6484444</v>
      </c>
      <c r="G56" s="20" t="s">
        <v>100</v>
      </c>
      <c r="H56" s="21" t="s">
        <v>79</v>
      </c>
      <c r="I56" s="21" t="s">
        <v>19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3</v>
      </c>
      <c r="P56" s="19">
        <v>0</v>
      </c>
    </row>
    <row r="57" spans="1:38" ht="14" hidden="1" x14ac:dyDescent="0.15">
      <c r="A57" s="14" t="s">
        <v>205</v>
      </c>
      <c r="B57"/>
      <c r="C57" s="6">
        <v>1</v>
      </c>
      <c r="D57" s="1" t="s">
        <v>17</v>
      </c>
      <c r="E57" s="1">
        <v>2007</v>
      </c>
      <c r="F57" s="6">
        <v>471986</v>
      </c>
      <c r="G57" s="1" t="s">
        <v>81</v>
      </c>
      <c r="H57" s="1" t="s">
        <v>523</v>
      </c>
      <c r="I57" s="1" t="s">
        <v>19</v>
      </c>
      <c r="J57" s="1">
        <v>1</v>
      </c>
      <c r="K57" s="1">
        <v>1</v>
      </c>
      <c r="L57" s="1">
        <v>1</v>
      </c>
      <c r="M57" s="1">
        <v>1</v>
      </c>
      <c r="N57" s="1">
        <v>3</v>
      </c>
      <c r="O57" s="1">
        <v>1</v>
      </c>
      <c r="P57" s="1"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4" hidden="1" x14ac:dyDescent="0.15">
      <c r="A58" s="19" t="s">
        <v>503</v>
      </c>
      <c r="B58" s="19" t="s">
        <v>504</v>
      </c>
      <c r="C58" s="20">
        <v>1</v>
      </c>
      <c r="D58" s="20" t="s">
        <v>17</v>
      </c>
      <c r="E58" s="20">
        <v>2008</v>
      </c>
      <c r="F58" s="34">
        <v>9626908</v>
      </c>
      <c r="G58" s="20" t="s">
        <v>100</v>
      </c>
      <c r="H58" s="21" t="s">
        <v>79</v>
      </c>
      <c r="I58" s="21" t="s">
        <v>19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3</v>
      </c>
      <c r="P58" s="19">
        <v>0</v>
      </c>
    </row>
    <row r="59" spans="1:38" ht="13" hidden="1" customHeight="1" x14ac:dyDescent="0.15">
      <c r="A59" s="16" t="s">
        <v>285</v>
      </c>
      <c r="B59" s="6" t="s">
        <v>286</v>
      </c>
      <c r="C59" s="6">
        <v>1</v>
      </c>
      <c r="D59" s="6" t="s">
        <v>17</v>
      </c>
      <c r="E59" s="6">
        <v>2014</v>
      </c>
      <c r="F59" s="6">
        <v>16717952</v>
      </c>
      <c r="G59" s="6" t="s">
        <v>81</v>
      </c>
      <c r="H59" s="1" t="s">
        <v>523</v>
      </c>
      <c r="I59" s="1" t="s">
        <v>19</v>
      </c>
      <c r="J59" s="1">
        <v>1</v>
      </c>
      <c r="K59" s="1">
        <v>1</v>
      </c>
      <c r="L59" s="1">
        <v>0</v>
      </c>
      <c r="M59" s="1">
        <v>1</v>
      </c>
      <c r="N59" s="1">
        <v>3</v>
      </c>
      <c r="O59" s="1">
        <v>0</v>
      </c>
      <c r="P59"/>
      <c r="Q59"/>
      <c r="R59" s="6"/>
      <c r="S59" s="6"/>
      <c r="T59" s="6"/>
      <c r="U59" s="6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4" hidden="1" x14ac:dyDescent="0.15">
      <c r="A60" s="19" t="s">
        <v>497</v>
      </c>
      <c r="B60" s="19" t="s">
        <v>498</v>
      </c>
      <c r="C60" s="20">
        <v>1</v>
      </c>
      <c r="D60" s="20" t="s">
        <v>17</v>
      </c>
      <c r="E60" s="20">
        <v>2008</v>
      </c>
      <c r="F60" s="19">
        <v>3735330</v>
      </c>
      <c r="G60" s="20" t="s">
        <v>100</v>
      </c>
      <c r="H60" s="21" t="s">
        <v>79</v>
      </c>
      <c r="I60" s="21" t="s">
        <v>19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3</v>
      </c>
      <c r="P60" s="19">
        <v>0</v>
      </c>
    </row>
    <row r="61" spans="1:38" ht="14" hidden="1" x14ac:dyDescent="0.15">
      <c r="A61" s="19" t="s">
        <v>507</v>
      </c>
      <c r="C61" s="20">
        <v>1</v>
      </c>
      <c r="D61" s="20" t="s">
        <v>17</v>
      </c>
      <c r="E61" s="20">
        <v>2008</v>
      </c>
      <c r="F61" s="19">
        <v>3956805</v>
      </c>
      <c r="G61" s="20" t="s">
        <v>100</v>
      </c>
      <c r="H61" s="21" t="s">
        <v>79</v>
      </c>
      <c r="I61" s="21" t="s">
        <v>19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3</v>
      </c>
      <c r="P61" s="19">
        <v>0</v>
      </c>
    </row>
    <row r="62" spans="1:38" ht="14" hidden="1" x14ac:dyDescent="0.15">
      <c r="A62" s="19" t="s">
        <v>467</v>
      </c>
      <c r="C62" s="20">
        <v>1</v>
      </c>
      <c r="D62" s="20" t="s">
        <v>17</v>
      </c>
      <c r="E62" s="20">
        <v>2014</v>
      </c>
      <c r="F62" s="19">
        <v>3956805</v>
      </c>
      <c r="G62" s="20" t="s">
        <v>100</v>
      </c>
      <c r="H62" s="21" t="s">
        <v>79</v>
      </c>
      <c r="I62" s="21" t="s">
        <v>19</v>
      </c>
      <c r="J62" s="19">
        <v>1</v>
      </c>
      <c r="K62" s="19">
        <v>0</v>
      </c>
      <c r="L62" s="19">
        <v>0</v>
      </c>
      <c r="M62" s="19">
        <v>0</v>
      </c>
      <c r="N62" s="19">
        <v>0</v>
      </c>
      <c r="O62" s="19">
        <v>3</v>
      </c>
      <c r="P62" s="19">
        <v>0</v>
      </c>
    </row>
    <row r="63" spans="1:38" ht="14" hidden="1" x14ac:dyDescent="0.15">
      <c r="A63" s="16" t="s">
        <v>287</v>
      </c>
      <c r="B63" s="6" t="s">
        <v>286</v>
      </c>
      <c r="C63" s="6">
        <v>1</v>
      </c>
      <c r="D63" s="6" t="s">
        <v>17</v>
      </c>
      <c r="E63" s="6">
        <v>2014</v>
      </c>
      <c r="F63" s="6">
        <v>16717952</v>
      </c>
      <c r="G63" s="6" t="s">
        <v>81</v>
      </c>
      <c r="H63" s="1" t="s">
        <v>523</v>
      </c>
      <c r="I63" s="1" t="s">
        <v>19</v>
      </c>
      <c r="J63" s="1">
        <v>1</v>
      </c>
      <c r="K63" s="1">
        <v>1</v>
      </c>
      <c r="L63" s="1">
        <v>0</v>
      </c>
      <c r="M63" s="1">
        <v>1</v>
      </c>
      <c r="N63" s="1">
        <v>3</v>
      </c>
      <c r="O63" s="1">
        <v>0</v>
      </c>
      <c r="P63"/>
      <c r="Q63"/>
      <c r="R63" s="6"/>
      <c r="S63" s="6"/>
      <c r="T63" s="6"/>
      <c r="U63" s="6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4" hidden="1" x14ac:dyDescent="0.15">
      <c r="A64" s="20" t="s">
        <v>95</v>
      </c>
      <c r="B64" s="20" t="s">
        <v>96</v>
      </c>
      <c r="C64" s="20">
        <v>1</v>
      </c>
      <c r="D64" s="20" t="s">
        <v>32</v>
      </c>
      <c r="E64" s="20">
        <v>2010</v>
      </c>
      <c r="F64" s="20">
        <v>13586447</v>
      </c>
      <c r="G64" s="20" t="s">
        <v>78</v>
      </c>
      <c r="H64" s="20" t="s">
        <v>79</v>
      </c>
      <c r="I64" s="21" t="s">
        <v>19</v>
      </c>
      <c r="J64" s="21">
        <v>1</v>
      </c>
      <c r="K64" s="21">
        <v>0</v>
      </c>
      <c r="L64" s="21">
        <v>2</v>
      </c>
      <c r="M64" s="21">
        <v>0</v>
      </c>
      <c r="N64" s="21">
        <v>2</v>
      </c>
      <c r="O64" s="21">
        <v>3</v>
      </c>
      <c r="P64" s="21">
        <v>1</v>
      </c>
      <c r="R64" s="20"/>
      <c r="S64" s="20"/>
      <c r="T64" s="20"/>
      <c r="U64" s="20"/>
    </row>
    <row r="65" spans="1:21" ht="14" hidden="1" x14ac:dyDescent="0.15">
      <c r="A65" s="20" t="s">
        <v>97</v>
      </c>
      <c r="B65" s="20" t="s">
        <v>96</v>
      </c>
      <c r="C65" s="20">
        <v>1</v>
      </c>
      <c r="D65" s="20" t="s">
        <v>32</v>
      </c>
      <c r="E65" s="20">
        <v>2010</v>
      </c>
      <c r="F65" s="20">
        <v>5137183</v>
      </c>
      <c r="G65" s="20" t="s">
        <v>78</v>
      </c>
      <c r="H65" s="20" t="s">
        <v>79</v>
      </c>
      <c r="I65" s="21" t="s">
        <v>19</v>
      </c>
      <c r="J65" s="21">
        <v>1</v>
      </c>
      <c r="K65" s="21">
        <v>0</v>
      </c>
      <c r="L65" s="21">
        <v>2</v>
      </c>
      <c r="M65" s="21">
        <v>0</v>
      </c>
      <c r="N65" s="21">
        <v>2</v>
      </c>
      <c r="O65" s="21">
        <v>3</v>
      </c>
      <c r="P65" s="21">
        <v>1</v>
      </c>
      <c r="R65" s="20"/>
      <c r="S65" s="20"/>
      <c r="T65" s="20"/>
      <c r="U65" s="20"/>
    </row>
    <row r="66" spans="1:21" ht="14" hidden="1" x14ac:dyDescent="0.15">
      <c r="A66" s="19" t="s">
        <v>499</v>
      </c>
      <c r="B66" s="19" t="s">
        <v>500</v>
      </c>
      <c r="C66" s="20">
        <v>1</v>
      </c>
      <c r="D66" s="20" t="s">
        <v>17</v>
      </c>
      <c r="E66" s="20">
        <v>2006</v>
      </c>
      <c r="F66" s="19">
        <v>2117991</v>
      </c>
      <c r="G66" s="20" t="s">
        <v>78</v>
      </c>
      <c r="H66" s="21" t="s">
        <v>79</v>
      </c>
      <c r="I66" s="21" t="s">
        <v>19</v>
      </c>
      <c r="J66" s="19">
        <v>1</v>
      </c>
      <c r="K66" s="19">
        <v>0</v>
      </c>
      <c r="L66" s="19">
        <v>1</v>
      </c>
      <c r="M66" s="19">
        <v>0</v>
      </c>
      <c r="N66" s="19">
        <v>2</v>
      </c>
      <c r="O66" s="19">
        <v>3</v>
      </c>
      <c r="P66" s="19">
        <v>0</v>
      </c>
    </row>
    <row r="67" spans="1:21" customFormat="1" ht="14" hidden="1" x14ac:dyDescent="0.15">
      <c r="A67" s="2" t="s">
        <v>123</v>
      </c>
      <c r="B67" s="2" t="s">
        <v>124</v>
      </c>
      <c r="C67" s="6">
        <v>0</v>
      </c>
      <c r="D67" s="6" t="s">
        <v>32</v>
      </c>
      <c r="E67" s="2">
        <v>2008</v>
      </c>
      <c r="F67" s="2">
        <v>8315893</v>
      </c>
      <c r="G67" s="2" t="s">
        <v>22</v>
      </c>
      <c r="H67" s="2" t="s">
        <v>23</v>
      </c>
      <c r="I67" s="1" t="s">
        <v>24</v>
      </c>
      <c r="J67" s="1">
        <v>0</v>
      </c>
      <c r="K67" s="1">
        <v>1</v>
      </c>
      <c r="L67" s="1">
        <v>1</v>
      </c>
      <c r="M67" s="5">
        <v>2</v>
      </c>
      <c r="N67" s="1">
        <v>1</v>
      </c>
      <c r="O67" s="3">
        <v>1</v>
      </c>
      <c r="P67" s="1">
        <v>0</v>
      </c>
      <c r="Q67" s="1"/>
      <c r="R67" s="6" t="s">
        <v>125</v>
      </c>
      <c r="S67" s="6" t="s">
        <v>126</v>
      </c>
      <c r="T67" s="6" t="s">
        <v>127</v>
      </c>
      <c r="U67" s="4" t="s">
        <v>128</v>
      </c>
    </row>
    <row r="68" spans="1:21" customFormat="1" ht="14" hidden="1" x14ac:dyDescent="0.15">
      <c r="A68" s="16" t="s">
        <v>288</v>
      </c>
      <c r="B68" s="6" t="s">
        <v>286</v>
      </c>
      <c r="C68" s="6">
        <v>1</v>
      </c>
      <c r="D68" s="6" t="s">
        <v>17</v>
      </c>
      <c r="E68" s="6">
        <v>2014</v>
      </c>
      <c r="F68" s="6">
        <v>503191</v>
      </c>
      <c r="G68" s="6" t="s">
        <v>81</v>
      </c>
      <c r="H68" s="1" t="s">
        <v>523</v>
      </c>
      <c r="I68" s="1" t="s">
        <v>19</v>
      </c>
      <c r="J68" s="1">
        <v>1</v>
      </c>
      <c r="K68" s="1">
        <v>1</v>
      </c>
      <c r="L68" s="1">
        <v>0</v>
      </c>
      <c r="M68" s="1">
        <v>1</v>
      </c>
      <c r="N68" s="1">
        <v>3</v>
      </c>
      <c r="O68" s="1">
        <v>2</v>
      </c>
      <c r="R68" s="6"/>
      <c r="S68" s="6"/>
      <c r="T68" s="6"/>
      <c r="U68" s="6"/>
    </row>
    <row r="69" spans="1:21" customFormat="1" ht="14" hidden="1" x14ac:dyDescent="0.15">
      <c r="A69" s="16" t="s">
        <v>289</v>
      </c>
      <c r="B69" s="2" t="s">
        <v>286</v>
      </c>
      <c r="C69" s="6">
        <v>1</v>
      </c>
      <c r="D69" s="6" t="s">
        <v>17</v>
      </c>
      <c r="E69" s="2">
        <v>2014</v>
      </c>
      <c r="F69" s="2">
        <v>6047229</v>
      </c>
      <c r="G69" s="2" t="s">
        <v>81</v>
      </c>
      <c r="H69" s="1" t="s">
        <v>523</v>
      </c>
      <c r="I69" s="1" t="s">
        <v>19</v>
      </c>
      <c r="J69" s="1">
        <v>1</v>
      </c>
      <c r="K69" s="1">
        <v>1</v>
      </c>
      <c r="L69" s="1">
        <v>0</v>
      </c>
      <c r="M69" s="1">
        <v>1</v>
      </c>
      <c r="N69" s="1">
        <v>3</v>
      </c>
      <c r="O69" s="1">
        <v>2</v>
      </c>
      <c r="R69" s="6"/>
      <c r="S69" s="6"/>
      <c r="T69" s="6"/>
      <c r="U69" s="4"/>
    </row>
    <row r="70" spans="1:21" customFormat="1" ht="14" hidden="1" x14ac:dyDescent="0.15">
      <c r="A70" s="6" t="s">
        <v>50</v>
      </c>
      <c r="B70" s="6" t="s">
        <v>51</v>
      </c>
      <c r="C70" s="6">
        <v>0</v>
      </c>
      <c r="D70" s="2" t="s">
        <v>32</v>
      </c>
      <c r="E70" s="6">
        <v>2007</v>
      </c>
      <c r="F70" s="6">
        <v>9147441</v>
      </c>
      <c r="G70" s="6" t="s">
        <v>22</v>
      </c>
      <c r="H70" s="6" t="s">
        <v>23</v>
      </c>
      <c r="I70" s="1" t="s">
        <v>24</v>
      </c>
      <c r="J70" s="1">
        <v>1</v>
      </c>
      <c r="K70" s="1">
        <v>0</v>
      </c>
      <c r="L70" s="1">
        <v>2</v>
      </c>
      <c r="M70" s="5">
        <v>2</v>
      </c>
      <c r="N70" s="1">
        <v>0</v>
      </c>
      <c r="O70" s="3">
        <v>3</v>
      </c>
      <c r="P70" s="6">
        <v>0</v>
      </c>
      <c r="Q70" s="6" t="s">
        <v>52</v>
      </c>
      <c r="R70" s="6" t="s">
        <v>53</v>
      </c>
      <c r="S70" s="6" t="s">
        <v>54</v>
      </c>
      <c r="T70" s="13" t="s">
        <v>55</v>
      </c>
      <c r="U70" s="6" t="s">
        <v>56</v>
      </c>
    </row>
    <row r="71" spans="1:21" customFormat="1" ht="14" hidden="1" x14ac:dyDescent="0.15">
      <c r="A71" s="2" t="s">
        <v>57</v>
      </c>
      <c r="B71" s="2" t="s">
        <v>58</v>
      </c>
      <c r="C71" s="6">
        <v>0</v>
      </c>
      <c r="D71" s="2" t="s">
        <v>32</v>
      </c>
      <c r="E71" s="2">
        <v>2009</v>
      </c>
      <c r="F71" s="2">
        <v>9147441</v>
      </c>
      <c r="G71" s="2" t="s">
        <v>22</v>
      </c>
      <c r="H71" s="2" t="s">
        <v>23</v>
      </c>
      <c r="I71" s="1" t="s">
        <v>19</v>
      </c>
      <c r="J71" s="1">
        <v>1</v>
      </c>
      <c r="K71" s="1">
        <v>0</v>
      </c>
      <c r="L71" s="1">
        <v>2</v>
      </c>
      <c r="M71" s="5">
        <v>2</v>
      </c>
      <c r="N71" s="1">
        <v>0</v>
      </c>
      <c r="O71" s="3">
        <v>3</v>
      </c>
      <c r="P71" s="6">
        <v>0</v>
      </c>
      <c r="Q71" s="6"/>
      <c r="R71" s="4"/>
      <c r="S71" s="4"/>
      <c r="T71" s="13"/>
      <c r="U71" s="4"/>
    </row>
    <row r="72" spans="1:21" customFormat="1" ht="14" hidden="1" x14ac:dyDescent="0.15">
      <c r="A72" s="6" t="s">
        <v>57</v>
      </c>
      <c r="B72" s="6"/>
      <c r="C72" s="6">
        <v>1</v>
      </c>
      <c r="D72" s="6" t="s">
        <v>17</v>
      </c>
      <c r="E72" s="6">
        <v>2013</v>
      </c>
      <c r="F72" s="6">
        <v>9147441</v>
      </c>
      <c r="G72" s="6" t="s">
        <v>22</v>
      </c>
      <c r="H72" s="6" t="s">
        <v>23</v>
      </c>
      <c r="I72" s="1" t="s">
        <v>19</v>
      </c>
      <c r="J72" s="1">
        <v>1</v>
      </c>
      <c r="K72" s="1">
        <v>0</v>
      </c>
      <c r="L72" s="1">
        <v>2</v>
      </c>
      <c r="M72" s="5">
        <v>2</v>
      </c>
      <c r="N72" s="1">
        <v>0</v>
      </c>
      <c r="O72" s="3">
        <v>3</v>
      </c>
      <c r="P72" s="6">
        <v>0</v>
      </c>
      <c r="Q72" s="6"/>
      <c r="R72" s="6"/>
      <c r="S72" s="6"/>
      <c r="T72" s="13"/>
      <c r="U72" s="6"/>
    </row>
    <row r="73" spans="1:21" customFormat="1" ht="14" hidden="1" x14ac:dyDescent="0.15">
      <c r="A73" s="2" t="s">
        <v>43</v>
      </c>
      <c r="B73" s="2" t="s">
        <v>44</v>
      </c>
      <c r="C73" s="6">
        <v>1</v>
      </c>
      <c r="D73" s="2" t="s">
        <v>17</v>
      </c>
      <c r="E73" s="2">
        <v>2014</v>
      </c>
      <c r="F73" s="2">
        <v>15279265</v>
      </c>
      <c r="G73" s="2" t="s">
        <v>22</v>
      </c>
      <c r="H73" s="2" t="s">
        <v>23</v>
      </c>
      <c r="I73" s="1" t="s">
        <v>24</v>
      </c>
      <c r="J73" s="3">
        <v>2.5</v>
      </c>
      <c r="K73" s="1">
        <v>1</v>
      </c>
      <c r="L73" s="1">
        <v>2</v>
      </c>
      <c r="M73" s="1">
        <v>2</v>
      </c>
      <c r="N73" s="1">
        <v>1</v>
      </c>
      <c r="O73" s="1">
        <v>3</v>
      </c>
      <c r="P73" s="5">
        <v>1</v>
      </c>
      <c r="Q73" s="5"/>
      <c r="R73" s="2"/>
      <c r="S73" s="2"/>
      <c r="T73" s="2"/>
      <c r="U73" s="2"/>
    </row>
    <row r="74" spans="1:21" customFormat="1" ht="14" hidden="1" x14ac:dyDescent="0.15">
      <c r="A74" s="6" t="s">
        <v>356</v>
      </c>
      <c r="B74" s="6" t="s">
        <v>357</v>
      </c>
      <c r="C74" s="6">
        <v>1</v>
      </c>
      <c r="D74" s="6" t="s">
        <v>32</v>
      </c>
      <c r="E74" s="6">
        <v>2008</v>
      </c>
      <c r="F74" s="6">
        <v>8478399</v>
      </c>
      <c r="G74" s="6" t="s">
        <v>22</v>
      </c>
      <c r="H74" s="6" t="s">
        <v>23</v>
      </c>
      <c r="I74" s="1" t="s">
        <v>24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</v>
      </c>
      <c r="P74" s="5">
        <v>0</v>
      </c>
      <c r="Q74" s="5"/>
      <c r="R74" s="6" t="s">
        <v>358</v>
      </c>
      <c r="S74" s="6" t="s">
        <v>359</v>
      </c>
      <c r="T74" s="6" t="s">
        <v>63</v>
      </c>
      <c r="U74" s="6" t="s">
        <v>360</v>
      </c>
    </row>
    <row r="75" spans="1:21" customFormat="1" ht="14" hidden="1" x14ac:dyDescent="0.15">
      <c r="A75" s="9" t="s">
        <v>28</v>
      </c>
      <c r="B75" s="9" t="s">
        <v>29</v>
      </c>
      <c r="C75" s="6">
        <v>1</v>
      </c>
      <c r="D75" s="9" t="s">
        <v>17</v>
      </c>
      <c r="E75" s="9">
        <v>2014</v>
      </c>
      <c r="F75" s="2">
        <v>7565629</v>
      </c>
      <c r="G75" s="9" t="s">
        <v>22</v>
      </c>
      <c r="H75" s="9" t="s">
        <v>23</v>
      </c>
      <c r="I75" s="5" t="s">
        <v>24</v>
      </c>
      <c r="J75" s="5">
        <v>1</v>
      </c>
      <c r="K75" s="5">
        <v>2</v>
      </c>
      <c r="L75" s="5">
        <v>2</v>
      </c>
      <c r="M75" s="5">
        <v>2</v>
      </c>
      <c r="N75" s="5">
        <v>3</v>
      </c>
      <c r="O75" s="5">
        <v>0</v>
      </c>
      <c r="P75" s="5"/>
      <c r="Q75" s="5"/>
      <c r="R75" s="9"/>
      <c r="S75" s="9"/>
      <c r="T75" s="9"/>
      <c r="U75" s="9"/>
    </row>
    <row r="76" spans="1:21" customFormat="1" ht="14" hidden="1" x14ac:dyDescent="0.15">
      <c r="A76" s="6" t="s">
        <v>351</v>
      </c>
      <c r="B76" s="6" t="s">
        <v>260</v>
      </c>
      <c r="C76" s="6">
        <v>1</v>
      </c>
      <c r="D76" s="6" t="s">
        <v>32</v>
      </c>
      <c r="E76" s="6">
        <v>2013</v>
      </c>
      <c r="F76" s="6">
        <v>82869602</v>
      </c>
      <c r="G76" s="6" t="s">
        <v>22</v>
      </c>
      <c r="H76" s="6" t="s">
        <v>261</v>
      </c>
      <c r="I76" s="1" t="s">
        <v>19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3</v>
      </c>
      <c r="P76" s="1">
        <v>0</v>
      </c>
      <c r="R76" s="6"/>
      <c r="S76" s="6"/>
      <c r="T76" s="6"/>
      <c r="U76" s="6"/>
    </row>
    <row r="77" spans="1:21" customFormat="1" ht="20.25" hidden="1" customHeight="1" x14ac:dyDescent="0.15">
      <c r="A77" s="2" t="s">
        <v>45</v>
      </c>
      <c r="B77" s="2" t="s">
        <v>46</v>
      </c>
      <c r="C77" s="6">
        <v>0</v>
      </c>
      <c r="D77" s="2" t="s">
        <v>32</v>
      </c>
      <c r="E77" s="2">
        <v>2009</v>
      </c>
      <c r="F77" s="4">
        <v>30657</v>
      </c>
      <c r="G77" s="2" t="s">
        <v>22</v>
      </c>
      <c r="H77" s="2" t="s">
        <v>23</v>
      </c>
      <c r="I77" s="1" t="s">
        <v>19</v>
      </c>
      <c r="J77" s="1">
        <v>1</v>
      </c>
      <c r="K77" s="1">
        <v>2</v>
      </c>
      <c r="L77" s="1">
        <v>2</v>
      </c>
      <c r="M77" s="1">
        <v>2</v>
      </c>
      <c r="N77" s="1">
        <v>1</v>
      </c>
      <c r="O77" s="1">
        <v>3</v>
      </c>
      <c r="P77" s="1">
        <v>0</v>
      </c>
      <c r="R77" s="4"/>
      <c r="S77" s="4"/>
      <c r="T77" s="4"/>
      <c r="U77" s="4"/>
    </row>
    <row r="78" spans="1:21" customFormat="1" ht="20.25" hidden="1" customHeight="1" x14ac:dyDescent="0.15">
      <c r="A78" s="29" t="s">
        <v>520</v>
      </c>
      <c r="B78" t="s">
        <v>516</v>
      </c>
      <c r="C78" s="6">
        <v>1</v>
      </c>
      <c r="D78" s="2" t="s">
        <v>17</v>
      </c>
      <c r="E78" s="2">
        <v>2013</v>
      </c>
      <c r="F78">
        <v>30657</v>
      </c>
      <c r="G78" s="2" t="s">
        <v>22</v>
      </c>
      <c r="H78" s="21" t="s">
        <v>23</v>
      </c>
      <c r="I78" s="21" t="s">
        <v>19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</row>
    <row r="79" spans="1:21" customFormat="1" ht="20.25" hidden="1" customHeight="1" x14ac:dyDescent="0.15">
      <c r="A79" s="2" t="s">
        <v>144</v>
      </c>
      <c r="B79" s="2" t="s">
        <v>145</v>
      </c>
      <c r="C79" s="6">
        <v>1</v>
      </c>
      <c r="D79" s="2" t="s">
        <v>17</v>
      </c>
      <c r="E79" s="2">
        <v>2014</v>
      </c>
      <c r="F79" s="2">
        <v>8478399</v>
      </c>
      <c r="G79" s="2" t="s">
        <v>22</v>
      </c>
      <c r="H79" s="2" t="s">
        <v>23</v>
      </c>
      <c r="I79" s="1" t="s">
        <v>24</v>
      </c>
      <c r="J79" s="3">
        <v>3</v>
      </c>
      <c r="K79" s="1">
        <v>0</v>
      </c>
      <c r="L79" s="1">
        <v>1</v>
      </c>
      <c r="M79" s="1">
        <v>1</v>
      </c>
      <c r="N79" s="1">
        <v>1</v>
      </c>
      <c r="O79" s="1">
        <v>3</v>
      </c>
      <c r="P79" s="1">
        <v>0</v>
      </c>
      <c r="Q79" s="1"/>
      <c r="R79" s="4"/>
      <c r="S79" s="4"/>
      <c r="T79" s="4"/>
      <c r="U79" s="4"/>
    </row>
    <row r="80" spans="1:21" customFormat="1" ht="20.25" hidden="1" customHeight="1" x14ac:dyDescent="0.15">
      <c r="A80" s="2" t="s">
        <v>157</v>
      </c>
      <c r="B80" s="2" t="s">
        <v>158</v>
      </c>
      <c r="C80" s="6">
        <v>0</v>
      </c>
      <c r="D80" s="2" t="s">
        <v>32</v>
      </c>
      <c r="E80" s="2">
        <v>2007</v>
      </c>
      <c r="F80" s="2">
        <v>8478399</v>
      </c>
      <c r="G80" s="6" t="s">
        <v>22</v>
      </c>
      <c r="H80" s="2" t="s">
        <v>23</v>
      </c>
      <c r="I80" s="1" t="s">
        <v>24</v>
      </c>
      <c r="J80" s="1">
        <v>1</v>
      </c>
      <c r="K80" s="1">
        <v>2</v>
      </c>
      <c r="L80" s="1">
        <v>1</v>
      </c>
      <c r="M80" s="1">
        <v>1</v>
      </c>
      <c r="N80" s="1">
        <v>0</v>
      </c>
      <c r="O80" s="1">
        <v>1</v>
      </c>
      <c r="P80" s="1">
        <v>0</v>
      </c>
      <c r="Q80" s="1" t="s">
        <v>159</v>
      </c>
      <c r="R80" s="2" t="s">
        <v>160</v>
      </c>
      <c r="S80" s="2" t="s">
        <v>161</v>
      </c>
      <c r="T80" s="6" t="s">
        <v>63</v>
      </c>
      <c r="U80" s="2"/>
    </row>
    <row r="81" spans="1:29" customFormat="1" ht="20.25" hidden="1" customHeight="1" x14ac:dyDescent="0.15">
      <c r="A81" s="29" t="s">
        <v>521</v>
      </c>
      <c r="C81" s="6">
        <v>1</v>
      </c>
      <c r="D81" s="6" t="s">
        <v>17</v>
      </c>
      <c r="E81" s="6">
        <v>2013</v>
      </c>
      <c r="F81">
        <v>8478399</v>
      </c>
      <c r="G81" s="23" t="s">
        <v>22</v>
      </c>
      <c r="H81" s="21" t="s">
        <v>23</v>
      </c>
      <c r="I81" s="21" t="s">
        <v>19</v>
      </c>
      <c r="J81">
        <v>1</v>
      </c>
      <c r="K81">
        <v>2</v>
      </c>
      <c r="L81">
        <v>1</v>
      </c>
      <c r="M81">
        <v>1</v>
      </c>
      <c r="N81">
        <v>1</v>
      </c>
      <c r="O81">
        <v>3</v>
      </c>
      <c r="P81">
        <v>0</v>
      </c>
    </row>
    <row r="82" spans="1:29" customFormat="1" ht="15.75" hidden="1" customHeight="1" x14ac:dyDescent="0.15">
      <c r="A82" s="6" t="s">
        <v>136</v>
      </c>
      <c r="B82" s="6" t="s">
        <v>137</v>
      </c>
      <c r="C82" s="6">
        <v>1</v>
      </c>
      <c r="D82" s="6" t="s">
        <v>138</v>
      </c>
      <c r="E82" s="6">
        <v>2014</v>
      </c>
      <c r="F82" s="2">
        <v>2830502</v>
      </c>
      <c r="G82" s="6" t="s">
        <v>139</v>
      </c>
      <c r="H82" s="6" t="s">
        <v>140</v>
      </c>
      <c r="I82" s="1" t="s">
        <v>19</v>
      </c>
      <c r="J82" s="1">
        <v>0</v>
      </c>
      <c r="K82" s="1">
        <v>0</v>
      </c>
      <c r="L82" s="3">
        <v>1</v>
      </c>
      <c r="M82" s="3">
        <v>2</v>
      </c>
      <c r="N82" s="3">
        <v>3</v>
      </c>
      <c r="O82" s="3">
        <v>3</v>
      </c>
      <c r="P82" s="1">
        <v>0</v>
      </c>
      <c r="R82" s="6"/>
      <c r="S82" s="6"/>
      <c r="T82" s="6"/>
      <c r="U82" s="6"/>
    </row>
    <row r="83" spans="1:29" customFormat="1" ht="15.75" hidden="1" customHeight="1" x14ac:dyDescent="0.15">
      <c r="A83" s="10" t="s">
        <v>59</v>
      </c>
      <c r="B83" s="10" t="s">
        <v>60</v>
      </c>
      <c r="C83" s="6">
        <v>1</v>
      </c>
      <c r="D83" s="6" t="s">
        <v>32</v>
      </c>
      <c r="E83" s="10">
        <v>2009</v>
      </c>
      <c r="F83" s="10">
        <v>7565629</v>
      </c>
      <c r="G83" s="10" t="s">
        <v>22</v>
      </c>
      <c r="H83" s="10" t="s">
        <v>23</v>
      </c>
      <c r="I83" s="11" t="s">
        <v>24</v>
      </c>
      <c r="J83" s="11">
        <v>1</v>
      </c>
      <c r="K83" s="11">
        <v>0</v>
      </c>
      <c r="L83" s="11">
        <v>2</v>
      </c>
      <c r="M83" s="11">
        <v>2</v>
      </c>
      <c r="N83" s="11">
        <v>0</v>
      </c>
      <c r="O83" s="11">
        <v>1</v>
      </c>
      <c r="P83" s="11">
        <v>0</v>
      </c>
      <c r="Q83" s="11" t="s">
        <v>61</v>
      </c>
      <c r="R83" s="10" t="s">
        <v>62</v>
      </c>
      <c r="S83" s="10" t="s">
        <v>54</v>
      </c>
      <c r="T83" s="10" t="s">
        <v>63</v>
      </c>
      <c r="U83" s="10" t="s">
        <v>64</v>
      </c>
    </row>
    <row r="84" spans="1:29" customFormat="1" ht="15.75" hidden="1" customHeight="1" x14ac:dyDescent="0.15">
      <c r="A84" s="2" t="s">
        <v>273</v>
      </c>
      <c r="B84" s="2" t="s">
        <v>274</v>
      </c>
      <c r="C84" s="6">
        <v>1</v>
      </c>
      <c r="D84" s="2" t="s">
        <v>17</v>
      </c>
      <c r="E84" s="2">
        <v>2014</v>
      </c>
      <c r="F84" s="2">
        <v>1520419</v>
      </c>
      <c r="G84" s="2" t="s">
        <v>22</v>
      </c>
      <c r="H84" s="2" t="s">
        <v>23</v>
      </c>
      <c r="I84" s="1" t="s">
        <v>24</v>
      </c>
      <c r="J84" s="1">
        <v>1</v>
      </c>
      <c r="K84" s="1">
        <v>0</v>
      </c>
      <c r="L84" s="1">
        <v>0</v>
      </c>
      <c r="M84" s="1">
        <v>1</v>
      </c>
      <c r="N84" s="3">
        <v>1</v>
      </c>
      <c r="O84" s="1">
        <v>3</v>
      </c>
      <c r="P84" s="1">
        <v>0</v>
      </c>
      <c r="R84" s="2"/>
      <c r="S84" s="2"/>
      <c r="T84" s="2"/>
      <c r="U84" s="2"/>
    </row>
    <row r="85" spans="1:29" customFormat="1" ht="15.75" hidden="1" customHeight="1" x14ac:dyDescent="0.15">
      <c r="A85" s="6" t="s">
        <v>105</v>
      </c>
      <c r="B85" s="6" t="s">
        <v>106</v>
      </c>
      <c r="C85" s="6">
        <v>1</v>
      </c>
      <c r="D85" s="6" t="s">
        <v>17</v>
      </c>
      <c r="E85" s="6">
        <v>2014</v>
      </c>
      <c r="F85" s="6">
        <v>8315893</v>
      </c>
      <c r="G85" s="6" t="s">
        <v>22</v>
      </c>
      <c r="H85" s="6" t="s">
        <v>23</v>
      </c>
      <c r="I85" s="1" t="s">
        <v>24</v>
      </c>
      <c r="J85" s="1">
        <v>1</v>
      </c>
      <c r="K85" s="1">
        <v>1</v>
      </c>
      <c r="L85" s="3">
        <v>1.5</v>
      </c>
      <c r="M85" s="1">
        <v>1</v>
      </c>
      <c r="N85" s="1">
        <v>3</v>
      </c>
      <c r="O85" s="5">
        <v>1</v>
      </c>
      <c r="P85" s="1"/>
      <c r="R85" s="6"/>
      <c r="S85" s="6"/>
      <c r="T85" s="6"/>
      <c r="U85" s="6"/>
      <c r="AA85" s="1">
        <v>1</v>
      </c>
      <c r="AB85" s="1" t="s">
        <v>107</v>
      </c>
    </row>
    <row r="86" spans="1:29" customFormat="1" ht="14" hidden="1" x14ac:dyDescent="0.15">
      <c r="A86" s="2" t="s">
        <v>85</v>
      </c>
      <c r="B86" s="2" t="s">
        <v>86</v>
      </c>
      <c r="C86" s="6">
        <v>1</v>
      </c>
      <c r="D86" s="2" t="s">
        <v>32</v>
      </c>
      <c r="E86" s="2">
        <v>2012</v>
      </c>
      <c r="F86" s="15">
        <v>32735842</v>
      </c>
      <c r="G86" s="2" t="s">
        <v>22</v>
      </c>
      <c r="H86" s="2" t="s">
        <v>23</v>
      </c>
      <c r="I86" s="1" t="s">
        <v>19</v>
      </c>
      <c r="J86" s="1">
        <v>3</v>
      </c>
      <c r="K86" s="1">
        <v>2</v>
      </c>
      <c r="L86" s="1">
        <v>2</v>
      </c>
      <c r="M86" s="1">
        <v>1</v>
      </c>
      <c r="N86" s="1">
        <v>1</v>
      </c>
      <c r="O86" s="1">
        <v>2</v>
      </c>
      <c r="P86" s="1">
        <v>0</v>
      </c>
      <c r="R86" s="4"/>
      <c r="S86" s="4"/>
      <c r="T86" s="4" t="s">
        <v>87</v>
      </c>
      <c r="U86" s="4"/>
    </row>
    <row r="87" spans="1:29" customFormat="1" ht="14" hidden="1" x14ac:dyDescent="0.15">
      <c r="A87" s="2" t="s">
        <v>88</v>
      </c>
      <c r="B87" s="2" t="s">
        <v>89</v>
      </c>
      <c r="C87" s="6">
        <v>1</v>
      </c>
      <c r="D87" s="2" t="s">
        <v>17</v>
      </c>
      <c r="E87" s="2">
        <v>2014</v>
      </c>
      <c r="F87" s="2">
        <v>8478399</v>
      </c>
      <c r="G87" s="2" t="s">
        <v>22</v>
      </c>
      <c r="H87" s="2" t="s">
        <v>23</v>
      </c>
      <c r="I87" s="1" t="s">
        <v>24</v>
      </c>
      <c r="J87" s="1">
        <v>1</v>
      </c>
      <c r="K87" s="1">
        <v>0</v>
      </c>
      <c r="L87" s="5">
        <v>2</v>
      </c>
      <c r="M87" s="1">
        <v>1</v>
      </c>
      <c r="N87" s="1">
        <v>0</v>
      </c>
      <c r="O87" s="3">
        <v>3</v>
      </c>
      <c r="P87" s="1">
        <v>0</v>
      </c>
      <c r="R87" s="4"/>
      <c r="S87" s="4"/>
      <c r="T87" s="4"/>
      <c r="U87" s="4"/>
    </row>
    <row r="88" spans="1:29" customFormat="1" ht="14" hidden="1" x14ac:dyDescent="0.15">
      <c r="A88" s="2" t="s">
        <v>149</v>
      </c>
      <c r="B88" s="2" t="s">
        <v>150</v>
      </c>
      <c r="C88" s="6">
        <v>1</v>
      </c>
      <c r="D88" s="2" t="s">
        <v>17</v>
      </c>
      <c r="E88" s="2">
        <v>2014</v>
      </c>
      <c r="F88" s="6">
        <v>8478399</v>
      </c>
      <c r="G88" s="6" t="s">
        <v>22</v>
      </c>
      <c r="H88" s="6" t="s">
        <v>23</v>
      </c>
      <c r="I88" s="1" t="s">
        <v>24</v>
      </c>
      <c r="J88" s="1">
        <v>1</v>
      </c>
      <c r="K88" s="1">
        <v>2</v>
      </c>
      <c r="L88" s="1">
        <v>1</v>
      </c>
      <c r="M88" s="1">
        <v>1</v>
      </c>
      <c r="N88" s="1">
        <v>1</v>
      </c>
      <c r="O88" s="1">
        <v>0</v>
      </c>
      <c r="P88" s="1">
        <v>0</v>
      </c>
      <c r="R88" s="2"/>
      <c r="S88" s="2"/>
      <c r="T88" s="2"/>
      <c r="U88" s="2"/>
    </row>
    <row r="89" spans="1:29" customFormat="1" ht="14" hidden="1" x14ac:dyDescent="0.15">
      <c r="A89" s="13" t="s">
        <v>354</v>
      </c>
      <c r="B89" s="6" t="s">
        <v>355</v>
      </c>
      <c r="C89" s="6">
        <v>1</v>
      </c>
      <c r="D89" s="2" t="s">
        <v>17</v>
      </c>
      <c r="E89" s="6">
        <v>2014</v>
      </c>
      <c r="F89" s="6">
        <v>32735842</v>
      </c>
      <c r="G89" s="6" t="s">
        <v>22</v>
      </c>
      <c r="H89" s="6" t="s">
        <v>23</v>
      </c>
      <c r="I89" s="1" t="s">
        <v>24</v>
      </c>
      <c r="J89" s="1">
        <v>1</v>
      </c>
      <c r="K89" s="1">
        <v>0</v>
      </c>
      <c r="L89" s="1">
        <v>0</v>
      </c>
      <c r="M89" s="1">
        <v>0</v>
      </c>
      <c r="N89" s="5">
        <v>1</v>
      </c>
      <c r="O89" s="1">
        <v>0</v>
      </c>
      <c r="P89" s="1">
        <v>0</v>
      </c>
      <c r="R89" s="6"/>
      <c r="S89" s="6"/>
      <c r="T89" s="6"/>
      <c r="U89" s="6"/>
    </row>
    <row r="90" spans="1:29" customFormat="1" ht="14" hidden="1" x14ac:dyDescent="0.15">
      <c r="A90" s="9" t="s">
        <v>251</v>
      </c>
      <c r="B90" s="9" t="s">
        <v>252</v>
      </c>
      <c r="C90" s="6">
        <v>1</v>
      </c>
      <c r="D90" s="9" t="s">
        <v>17</v>
      </c>
      <c r="E90" s="9">
        <v>2014</v>
      </c>
      <c r="F90" s="2">
        <v>8478399</v>
      </c>
      <c r="G90" s="9" t="s">
        <v>22</v>
      </c>
      <c r="H90" s="9" t="s">
        <v>23</v>
      </c>
      <c r="I90" s="5" t="s">
        <v>24</v>
      </c>
      <c r="J90" s="5">
        <v>1</v>
      </c>
      <c r="K90" s="5">
        <v>0</v>
      </c>
      <c r="L90" s="3">
        <v>0.5</v>
      </c>
      <c r="M90" s="3">
        <v>0.5</v>
      </c>
      <c r="N90" s="5">
        <v>0</v>
      </c>
      <c r="O90" s="5">
        <v>3</v>
      </c>
      <c r="P90" s="5">
        <v>0</v>
      </c>
      <c r="Q90" s="8"/>
      <c r="R90" s="9"/>
      <c r="S90" s="9"/>
      <c r="T90" s="9"/>
      <c r="U90" s="9"/>
    </row>
    <row r="91" spans="1:29" customFormat="1" ht="14" hidden="1" x14ac:dyDescent="0.15">
      <c r="A91" s="9" t="s">
        <v>151</v>
      </c>
      <c r="B91" s="9" t="s">
        <v>152</v>
      </c>
      <c r="C91" s="6">
        <v>1</v>
      </c>
      <c r="D91" s="9" t="s">
        <v>17</v>
      </c>
      <c r="E91" s="9">
        <v>2011</v>
      </c>
      <c r="F91" s="2">
        <v>8478399</v>
      </c>
      <c r="G91" s="9" t="s">
        <v>22</v>
      </c>
      <c r="H91" s="9" t="s">
        <v>23</v>
      </c>
      <c r="I91" s="5" t="s">
        <v>24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0</v>
      </c>
      <c r="Q91" s="8"/>
      <c r="R91" s="9"/>
      <c r="S91" s="9"/>
      <c r="T91" s="9"/>
      <c r="U91" s="9"/>
    </row>
    <row r="92" spans="1:29" customFormat="1" ht="14" hidden="1" x14ac:dyDescent="0.15">
      <c r="A92" s="13" t="s">
        <v>162</v>
      </c>
      <c r="B92" s="9" t="s">
        <v>163</v>
      </c>
      <c r="C92" s="6">
        <v>1</v>
      </c>
      <c r="D92" s="9" t="s">
        <v>17</v>
      </c>
      <c r="E92" s="9">
        <v>2014</v>
      </c>
      <c r="F92" s="2">
        <v>6341673</v>
      </c>
      <c r="G92" s="9" t="s">
        <v>22</v>
      </c>
      <c r="H92" s="9" t="s">
        <v>23</v>
      </c>
      <c r="I92" s="5" t="s">
        <v>24</v>
      </c>
      <c r="J92" s="5">
        <v>1</v>
      </c>
      <c r="K92" s="5">
        <v>0</v>
      </c>
      <c r="L92" s="5">
        <v>1</v>
      </c>
      <c r="M92" s="5">
        <v>1</v>
      </c>
      <c r="N92" s="5">
        <v>0</v>
      </c>
      <c r="O92" s="5">
        <v>3</v>
      </c>
      <c r="P92" s="5">
        <v>0</v>
      </c>
      <c r="Q92" s="8"/>
      <c r="R92" s="9"/>
      <c r="S92" s="9"/>
      <c r="T92" s="9"/>
      <c r="U92" s="9"/>
    </row>
    <row r="93" spans="1:29" customFormat="1" ht="14" hidden="1" x14ac:dyDescent="0.15">
      <c r="A93" s="6" t="s">
        <v>141</v>
      </c>
      <c r="B93" s="6" t="s">
        <v>142</v>
      </c>
      <c r="C93" s="6">
        <v>1</v>
      </c>
      <c r="D93" s="6" t="s">
        <v>32</v>
      </c>
      <c r="E93" s="6">
        <v>2012</v>
      </c>
      <c r="F93" s="2">
        <v>156129080</v>
      </c>
      <c r="G93" s="6" t="s">
        <v>22</v>
      </c>
      <c r="H93" s="6" t="s">
        <v>23</v>
      </c>
      <c r="I93" s="1" t="s">
        <v>19</v>
      </c>
      <c r="J93" s="1">
        <v>2</v>
      </c>
      <c r="K93" s="1">
        <v>2</v>
      </c>
      <c r="L93" s="1">
        <v>1</v>
      </c>
      <c r="M93" s="1">
        <v>1</v>
      </c>
      <c r="N93" s="1">
        <v>2</v>
      </c>
      <c r="O93" s="1">
        <v>0</v>
      </c>
      <c r="P93" s="1">
        <v>0</v>
      </c>
      <c r="R93" s="6" t="s">
        <v>143</v>
      </c>
      <c r="S93" s="6"/>
      <c r="T93" s="6"/>
      <c r="U93" s="6"/>
    </row>
    <row r="94" spans="1:29" customFormat="1" ht="14" hidden="1" x14ac:dyDescent="0.15">
      <c r="A94" s="2" t="s">
        <v>37</v>
      </c>
      <c r="B94" s="2" t="s">
        <v>38</v>
      </c>
      <c r="C94" s="6">
        <v>1</v>
      </c>
      <c r="D94" s="2" t="s">
        <v>32</v>
      </c>
      <c r="E94" s="2">
        <v>2013</v>
      </c>
      <c r="F94" s="2">
        <v>156129080</v>
      </c>
      <c r="G94" s="2" t="s">
        <v>22</v>
      </c>
      <c r="H94" s="6" t="s">
        <v>23</v>
      </c>
      <c r="I94" s="1" t="s">
        <v>19</v>
      </c>
      <c r="J94" s="1">
        <v>1</v>
      </c>
      <c r="K94" s="1">
        <v>2</v>
      </c>
      <c r="L94" s="1">
        <v>2</v>
      </c>
      <c r="M94" s="1">
        <v>2</v>
      </c>
      <c r="N94" s="1">
        <v>2</v>
      </c>
      <c r="O94" s="1">
        <v>0</v>
      </c>
      <c r="P94" s="1">
        <v>0</v>
      </c>
      <c r="R94" s="2"/>
      <c r="S94" s="2" t="s">
        <v>39</v>
      </c>
      <c r="T94" s="2" t="s">
        <v>40</v>
      </c>
      <c r="U94" s="2" t="s">
        <v>41</v>
      </c>
    </row>
    <row r="95" spans="1:29" customFormat="1" ht="14" hidden="1" x14ac:dyDescent="0.15">
      <c r="A95" s="2" t="s">
        <v>90</v>
      </c>
      <c r="B95" s="2" t="s">
        <v>91</v>
      </c>
      <c r="C95" s="6">
        <v>1</v>
      </c>
      <c r="D95" s="2" t="s">
        <v>17</v>
      </c>
      <c r="E95" s="2">
        <v>2014</v>
      </c>
      <c r="F95" s="2">
        <v>26163364</v>
      </c>
      <c r="G95" s="6" t="s">
        <v>22</v>
      </c>
      <c r="H95" s="2" t="s">
        <v>23</v>
      </c>
      <c r="I95" s="1" t="s">
        <v>24</v>
      </c>
      <c r="J95" s="1">
        <v>1</v>
      </c>
      <c r="K95" s="1">
        <v>2</v>
      </c>
      <c r="L95" s="5">
        <v>2</v>
      </c>
      <c r="M95" s="1">
        <v>1</v>
      </c>
      <c r="N95" s="1">
        <v>0</v>
      </c>
      <c r="O95" s="3" t="s">
        <v>92</v>
      </c>
      <c r="P95" s="1">
        <v>0</v>
      </c>
      <c r="R95" s="2"/>
      <c r="S95" s="2"/>
      <c r="T95" s="2"/>
      <c r="U95" s="2"/>
      <c r="AC95" s="1" t="s">
        <v>42</v>
      </c>
    </row>
    <row r="96" spans="1:29" customFormat="1" ht="14" hidden="1" x14ac:dyDescent="0.15">
      <c r="A96" s="6" t="s">
        <v>153</v>
      </c>
      <c r="B96" s="6" t="s">
        <v>154</v>
      </c>
      <c r="C96" s="6">
        <v>1</v>
      </c>
      <c r="D96" s="6" t="s">
        <v>17</v>
      </c>
      <c r="E96" s="6">
        <v>2014</v>
      </c>
      <c r="F96" s="6">
        <v>26163364</v>
      </c>
      <c r="G96" s="6" t="s">
        <v>22</v>
      </c>
      <c r="H96" s="6" t="s">
        <v>23</v>
      </c>
      <c r="I96" s="1" t="s">
        <v>24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3</v>
      </c>
      <c r="P96" s="1">
        <v>0</v>
      </c>
      <c r="R96" s="6"/>
      <c r="S96" s="6"/>
      <c r="T96" s="6"/>
      <c r="U96" s="6"/>
    </row>
    <row r="97" spans="1:21" customFormat="1" ht="14" hidden="1" x14ac:dyDescent="0.15">
      <c r="A97" s="6" t="s">
        <v>235</v>
      </c>
      <c r="B97" s="2" t="s">
        <v>236</v>
      </c>
      <c r="C97" s="6">
        <v>1</v>
      </c>
      <c r="D97" s="2" t="s">
        <v>138</v>
      </c>
      <c r="E97" s="2">
        <v>2014</v>
      </c>
      <c r="F97" s="2">
        <v>5213393</v>
      </c>
      <c r="G97" s="2" t="s">
        <v>202</v>
      </c>
      <c r="H97" s="2" t="s">
        <v>140</v>
      </c>
      <c r="I97" s="1" t="s">
        <v>19</v>
      </c>
      <c r="J97" s="1">
        <v>1</v>
      </c>
      <c r="K97" s="1">
        <v>0</v>
      </c>
      <c r="L97" s="3">
        <v>1</v>
      </c>
      <c r="M97" s="3">
        <v>0</v>
      </c>
      <c r="N97" s="3">
        <v>3</v>
      </c>
      <c r="O97" s="3">
        <v>3</v>
      </c>
      <c r="P97" s="1">
        <v>0</v>
      </c>
      <c r="R97" s="4"/>
      <c r="S97" s="4"/>
      <c r="T97" s="4"/>
      <c r="U97" s="4"/>
    </row>
    <row r="98" spans="1:21" customFormat="1" ht="14" hidden="1" x14ac:dyDescent="0.15">
      <c r="A98" s="6" t="s">
        <v>352</v>
      </c>
      <c r="B98" s="2" t="s">
        <v>260</v>
      </c>
      <c r="C98" s="6">
        <v>1</v>
      </c>
      <c r="D98" s="2" t="s">
        <v>32</v>
      </c>
      <c r="E98" s="2">
        <v>2013</v>
      </c>
      <c r="F98" s="2">
        <v>82869602</v>
      </c>
      <c r="G98" s="2" t="s">
        <v>22</v>
      </c>
      <c r="H98" s="1" t="s">
        <v>261</v>
      </c>
      <c r="I98" s="1" t="s">
        <v>19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2</v>
      </c>
      <c r="P98" s="1">
        <v>0</v>
      </c>
      <c r="R98" s="2"/>
      <c r="S98" s="2"/>
      <c r="T98" s="2"/>
      <c r="U98" s="2"/>
    </row>
    <row r="99" spans="1:21" customFormat="1" ht="14" hidden="1" x14ac:dyDescent="0.15">
      <c r="A99" s="19" t="s">
        <v>493</v>
      </c>
      <c r="B99" t="s">
        <v>494</v>
      </c>
      <c r="C99" s="6">
        <v>1</v>
      </c>
      <c r="D99" s="20" t="s">
        <v>17</v>
      </c>
      <c r="E99" s="20">
        <v>2008</v>
      </c>
      <c r="F99">
        <v>472151</v>
      </c>
      <c r="G99" s="2" t="s">
        <v>243</v>
      </c>
      <c r="H99" s="21" t="s">
        <v>140</v>
      </c>
      <c r="I99" s="21" t="s">
        <v>19</v>
      </c>
      <c r="J99" s="19">
        <v>3</v>
      </c>
      <c r="K99" s="19">
        <v>0</v>
      </c>
      <c r="L99" s="19">
        <v>0</v>
      </c>
      <c r="M99" s="19">
        <v>0</v>
      </c>
      <c r="N99" s="19">
        <v>3</v>
      </c>
      <c r="O99" s="19">
        <v>0</v>
      </c>
      <c r="P99" s="19">
        <v>0</v>
      </c>
    </row>
    <row r="100" spans="1:21" customFormat="1" ht="14" hidden="1" x14ac:dyDescent="0.15">
      <c r="A100" s="9" t="s">
        <v>83</v>
      </c>
      <c r="B100" s="9" t="s">
        <v>84</v>
      </c>
      <c r="C100" s="6">
        <v>1</v>
      </c>
      <c r="D100" s="7" t="s">
        <v>17</v>
      </c>
      <c r="E100" s="9">
        <v>2011</v>
      </c>
      <c r="F100" s="2">
        <v>2815691</v>
      </c>
      <c r="G100" s="9" t="s">
        <v>22</v>
      </c>
      <c r="H100" s="9" t="s">
        <v>23</v>
      </c>
      <c r="I100" s="5" t="s">
        <v>24</v>
      </c>
      <c r="J100" s="5">
        <v>1</v>
      </c>
      <c r="K100" s="5">
        <v>2</v>
      </c>
      <c r="L100" s="5">
        <v>2</v>
      </c>
      <c r="M100" s="3">
        <v>1.5</v>
      </c>
      <c r="N100" s="5">
        <v>1</v>
      </c>
      <c r="O100" s="5">
        <v>0</v>
      </c>
      <c r="P100" s="5">
        <v>0</v>
      </c>
      <c r="Q100" s="8"/>
      <c r="R100" s="9"/>
      <c r="S100" s="9"/>
      <c r="T100" s="9"/>
      <c r="U100" s="9"/>
    </row>
    <row r="101" spans="1:21" customFormat="1" ht="14" hidden="1" x14ac:dyDescent="0.15">
      <c r="A101" s="19" t="s">
        <v>514</v>
      </c>
      <c r="B101" t="s">
        <v>515</v>
      </c>
      <c r="C101" s="6">
        <v>1</v>
      </c>
      <c r="D101" s="6" t="s">
        <v>17</v>
      </c>
      <c r="E101" s="6">
        <v>2014</v>
      </c>
      <c r="F101">
        <v>8478399</v>
      </c>
      <c r="G101" s="6" t="s">
        <v>22</v>
      </c>
      <c r="H101" s="21" t="s">
        <v>23</v>
      </c>
      <c r="I101" s="2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</v>
      </c>
      <c r="P101">
        <v>0</v>
      </c>
    </row>
    <row r="102" spans="1:21" customFormat="1" ht="14" hidden="1" x14ac:dyDescent="0.15">
      <c r="A102" s="19" t="s">
        <v>517</v>
      </c>
      <c r="B102" s="23" t="s">
        <v>518</v>
      </c>
      <c r="C102" s="6">
        <v>1</v>
      </c>
      <c r="D102" s="6" t="s">
        <v>17</v>
      </c>
      <c r="E102" s="6">
        <v>2014</v>
      </c>
      <c r="F102">
        <v>82111039</v>
      </c>
      <c r="G102" s="23" t="s">
        <v>22</v>
      </c>
      <c r="H102" s="23" t="s">
        <v>23</v>
      </c>
      <c r="I102" s="23" t="s">
        <v>19</v>
      </c>
      <c r="J102">
        <v>1</v>
      </c>
      <c r="K102">
        <v>2</v>
      </c>
      <c r="L102">
        <v>1</v>
      </c>
      <c r="M102">
        <v>1</v>
      </c>
      <c r="N102">
        <v>2</v>
      </c>
      <c r="O102">
        <v>3</v>
      </c>
      <c r="P102">
        <v>1</v>
      </c>
    </row>
    <row r="103" spans="1:21" customFormat="1" ht="14" hidden="1" x14ac:dyDescent="0.15">
      <c r="A103" s="13" t="s">
        <v>47</v>
      </c>
      <c r="B103" s="9" t="s">
        <v>48</v>
      </c>
      <c r="C103" s="6">
        <v>1</v>
      </c>
      <c r="D103" s="7" t="s">
        <v>17</v>
      </c>
      <c r="E103" s="9">
        <v>2014</v>
      </c>
      <c r="F103" s="2">
        <v>4958</v>
      </c>
      <c r="G103" s="9" t="s">
        <v>22</v>
      </c>
      <c r="H103" s="9" t="s">
        <v>23</v>
      </c>
      <c r="I103" s="5" t="s">
        <v>49</v>
      </c>
      <c r="J103" s="5">
        <v>1</v>
      </c>
      <c r="K103" s="5">
        <v>0</v>
      </c>
      <c r="L103" s="5">
        <v>2</v>
      </c>
      <c r="M103" s="5">
        <v>2</v>
      </c>
      <c r="N103" s="5">
        <v>1</v>
      </c>
      <c r="O103" s="5">
        <v>3</v>
      </c>
      <c r="P103" s="5">
        <v>0</v>
      </c>
      <c r="Q103" s="8"/>
      <c r="R103" s="9"/>
      <c r="S103" s="9"/>
      <c r="T103" s="9"/>
      <c r="U103" s="9"/>
    </row>
    <row r="104" spans="1:21" customFormat="1" ht="14" hidden="1" x14ac:dyDescent="0.15">
      <c r="A104" s="6" t="s">
        <v>65</v>
      </c>
      <c r="B104" s="2" t="s">
        <v>66</v>
      </c>
      <c r="C104" s="6">
        <v>1</v>
      </c>
      <c r="D104" s="12" t="s">
        <v>17</v>
      </c>
      <c r="E104" s="2">
        <v>2011</v>
      </c>
      <c r="F104" s="2">
        <v>4958</v>
      </c>
      <c r="G104" s="2" t="s">
        <v>22</v>
      </c>
      <c r="H104" s="2" t="s">
        <v>23</v>
      </c>
      <c r="I104" s="1" t="s">
        <v>24</v>
      </c>
      <c r="J104" s="1">
        <v>1</v>
      </c>
      <c r="K104" s="1">
        <v>0</v>
      </c>
      <c r="L104" s="1">
        <v>2</v>
      </c>
      <c r="M104" s="1">
        <v>2</v>
      </c>
      <c r="N104" s="1">
        <v>0</v>
      </c>
      <c r="O104" s="1">
        <v>0</v>
      </c>
      <c r="P104" s="1">
        <v>0</v>
      </c>
      <c r="R104" s="9"/>
      <c r="S104" s="13"/>
      <c r="T104" s="13"/>
      <c r="U104" s="4"/>
    </row>
    <row r="105" spans="1:21" customFormat="1" ht="14" hidden="1" x14ac:dyDescent="0.15">
      <c r="A105" s="6" t="s">
        <v>220</v>
      </c>
      <c r="B105" s="2" t="s">
        <v>221</v>
      </c>
      <c r="C105" s="6">
        <v>1</v>
      </c>
      <c r="D105" s="12" t="s">
        <v>17</v>
      </c>
      <c r="E105" s="2">
        <v>2009</v>
      </c>
      <c r="F105" s="2">
        <v>8315893</v>
      </c>
      <c r="G105" s="2" t="s">
        <v>22</v>
      </c>
      <c r="H105" s="2" t="s">
        <v>23</v>
      </c>
      <c r="I105" s="1" t="s">
        <v>24</v>
      </c>
      <c r="J105" s="1">
        <v>0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R105" s="9"/>
      <c r="S105" s="13"/>
      <c r="T105" s="13"/>
      <c r="U105" s="4"/>
    </row>
    <row r="106" spans="1:21" customFormat="1" ht="14" hidden="1" x14ac:dyDescent="0.15">
      <c r="A106" s="6" t="s">
        <v>216</v>
      </c>
      <c r="B106" s="2" t="s">
        <v>217</v>
      </c>
      <c r="C106" s="6">
        <v>1</v>
      </c>
      <c r="D106" s="12" t="s">
        <v>218</v>
      </c>
      <c r="E106" s="2">
        <v>2014</v>
      </c>
      <c r="F106" s="2">
        <v>8478399</v>
      </c>
      <c r="G106" s="2" t="s">
        <v>22</v>
      </c>
      <c r="H106" s="2" t="s">
        <v>23</v>
      </c>
      <c r="I106" s="1" t="s">
        <v>24</v>
      </c>
      <c r="J106" s="1">
        <v>1</v>
      </c>
      <c r="K106" s="1">
        <v>0</v>
      </c>
      <c r="L106" s="1">
        <v>1</v>
      </c>
      <c r="M106" s="1">
        <v>0</v>
      </c>
      <c r="N106" s="1">
        <v>0</v>
      </c>
      <c r="O106" s="1">
        <v>3</v>
      </c>
      <c r="P106" s="1">
        <v>0</v>
      </c>
      <c r="R106" s="13" t="s">
        <v>219</v>
      </c>
      <c r="S106" s="13"/>
      <c r="T106" s="13"/>
      <c r="U106" s="4"/>
    </row>
    <row r="107" spans="1:21" customFormat="1" ht="14" hidden="1" x14ac:dyDescent="0.15">
      <c r="A107" s="6" t="s">
        <v>155</v>
      </c>
      <c r="B107" s="2" t="s">
        <v>156</v>
      </c>
      <c r="C107" s="6">
        <v>1</v>
      </c>
      <c r="D107" s="2" t="s">
        <v>17</v>
      </c>
      <c r="E107" s="2">
        <v>2011</v>
      </c>
      <c r="F107" s="2">
        <v>8478399</v>
      </c>
      <c r="G107" s="2" t="s">
        <v>22</v>
      </c>
      <c r="H107" s="2" t="s">
        <v>23</v>
      </c>
      <c r="I107" s="1" t="s">
        <v>24</v>
      </c>
      <c r="J107" s="1">
        <v>1</v>
      </c>
      <c r="K107" s="1">
        <v>2</v>
      </c>
      <c r="L107" s="1">
        <v>1</v>
      </c>
      <c r="M107" s="1">
        <v>1</v>
      </c>
      <c r="N107" s="1">
        <v>1</v>
      </c>
      <c r="O107" s="1">
        <v>0</v>
      </c>
      <c r="P107" s="3">
        <v>0</v>
      </c>
      <c r="R107" s="4"/>
      <c r="S107" s="4"/>
      <c r="T107" s="4"/>
      <c r="U107" s="4"/>
    </row>
    <row r="108" spans="1:21" customFormat="1" ht="14" hidden="1" x14ac:dyDescent="0.15">
      <c r="A108" s="9" t="s">
        <v>513</v>
      </c>
      <c r="B108" s="9" t="s">
        <v>74</v>
      </c>
      <c r="C108" s="6">
        <v>1</v>
      </c>
      <c r="D108" s="9" t="s">
        <v>17</v>
      </c>
      <c r="E108" s="9">
        <v>2014</v>
      </c>
      <c r="F108" s="2">
        <v>6341673</v>
      </c>
      <c r="G108" s="9" t="s">
        <v>22</v>
      </c>
      <c r="H108" s="9" t="s">
        <v>75</v>
      </c>
      <c r="I108" s="5" t="s">
        <v>24</v>
      </c>
      <c r="J108" s="5">
        <v>1</v>
      </c>
      <c r="K108" s="5">
        <v>0</v>
      </c>
      <c r="L108" s="5">
        <v>2</v>
      </c>
      <c r="M108" s="5">
        <v>2</v>
      </c>
      <c r="N108" s="5">
        <v>2</v>
      </c>
      <c r="O108" s="5">
        <v>3</v>
      </c>
      <c r="P108" s="5">
        <v>0</v>
      </c>
      <c r="Q108" s="8"/>
      <c r="R108" s="9"/>
      <c r="S108" s="9"/>
      <c r="T108" s="9"/>
      <c r="U108" s="9"/>
    </row>
    <row r="109" spans="1:21" customFormat="1" ht="14" hidden="1" x14ac:dyDescent="0.15">
      <c r="A109" s="6" t="s">
        <v>272</v>
      </c>
      <c r="B109" s="2" t="s">
        <v>260</v>
      </c>
      <c r="C109" s="6">
        <v>1</v>
      </c>
      <c r="D109" s="2" t="s">
        <v>32</v>
      </c>
      <c r="E109" s="2">
        <v>2013</v>
      </c>
      <c r="F109" s="2">
        <v>132369655</v>
      </c>
      <c r="G109" s="2" t="s">
        <v>22</v>
      </c>
      <c r="H109" s="2" t="s">
        <v>23</v>
      </c>
      <c r="I109" s="1" t="s">
        <v>19</v>
      </c>
      <c r="J109" s="1">
        <v>0</v>
      </c>
      <c r="K109" s="1">
        <v>1</v>
      </c>
      <c r="L109" s="1">
        <v>0</v>
      </c>
      <c r="M109" s="1">
        <v>1</v>
      </c>
      <c r="N109" s="1">
        <v>2</v>
      </c>
      <c r="O109" s="1">
        <v>3</v>
      </c>
      <c r="P109" s="1">
        <v>1</v>
      </c>
      <c r="R109" s="4"/>
      <c r="S109" s="4"/>
      <c r="T109" s="4"/>
      <c r="U109" s="4"/>
    </row>
    <row r="110" spans="1:21" customFormat="1" ht="14" hidden="1" x14ac:dyDescent="0.15">
      <c r="A110" s="1" t="s">
        <v>440</v>
      </c>
      <c r="C110" s="6">
        <v>1</v>
      </c>
      <c r="D110" s="1" t="s">
        <v>17</v>
      </c>
      <c r="E110" s="1">
        <v>2014</v>
      </c>
      <c r="F110" s="2">
        <v>14819775</v>
      </c>
      <c r="G110" s="1" t="s">
        <v>81</v>
      </c>
      <c r="H110" s="1" t="s">
        <v>82</v>
      </c>
      <c r="I110" s="1" t="s">
        <v>19</v>
      </c>
      <c r="J110" s="1">
        <v>1</v>
      </c>
      <c r="K110" s="1">
        <v>0</v>
      </c>
      <c r="L110" s="1">
        <v>0</v>
      </c>
      <c r="M110" s="1">
        <v>0</v>
      </c>
      <c r="N110" s="1">
        <v>3</v>
      </c>
      <c r="O110" s="1">
        <v>3</v>
      </c>
      <c r="P110" s="1">
        <v>0</v>
      </c>
    </row>
    <row r="111" spans="1:21" customFormat="1" ht="14" hidden="1" x14ac:dyDescent="0.15">
      <c r="A111" s="6" t="s">
        <v>67</v>
      </c>
      <c r="B111" s="2" t="s">
        <v>68</v>
      </c>
      <c r="C111" s="6">
        <v>1</v>
      </c>
      <c r="D111" s="2" t="s">
        <v>17</v>
      </c>
      <c r="E111" s="2">
        <v>2011</v>
      </c>
      <c r="F111" s="2"/>
      <c r="G111" s="2" t="s">
        <v>22</v>
      </c>
      <c r="H111" s="2" t="s">
        <v>23</v>
      </c>
      <c r="I111" s="1" t="s">
        <v>24</v>
      </c>
      <c r="J111" s="1">
        <v>1</v>
      </c>
      <c r="K111" s="1">
        <v>1</v>
      </c>
      <c r="L111" s="1">
        <v>2</v>
      </c>
      <c r="M111" s="1">
        <v>2</v>
      </c>
      <c r="N111" s="1">
        <v>0</v>
      </c>
      <c r="O111" s="1">
        <v>3</v>
      </c>
      <c r="P111" s="3">
        <v>0</v>
      </c>
      <c r="R111" s="4"/>
      <c r="S111" s="4"/>
      <c r="T111" s="4"/>
      <c r="U111" s="4"/>
    </row>
    <row r="112" spans="1:21" customFormat="1" ht="14" hidden="1" x14ac:dyDescent="0.15">
      <c r="A112" s="6" t="s">
        <v>69</v>
      </c>
      <c r="B112" s="6" t="s">
        <v>70</v>
      </c>
      <c r="C112" s="6">
        <v>1</v>
      </c>
      <c r="D112" s="6" t="s">
        <v>32</v>
      </c>
      <c r="E112" s="6">
        <v>2012</v>
      </c>
      <c r="F112" s="2">
        <v>406435240</v>
      </c>
      <c r="G112" s="6" t="s">
        <v>22</v>
      </c>
      <c r="H112" s="6" t="s">
        <v>23</v>
      </c>
      <c r="I112" s="1" t="s">
        <v>19</v>
      </c>
      <c r="J112" s="1">
        <v>1</v>
      </c>
      <c r="K112" s="1">
        <v>2</v>
      </c>
      <c r="L112" s="1">
        <v>2</v>
      </c>
      <c r="M112" s="1">
        <v>2</v>
      </c>
      <c r="N112" s="1">
        <v>0</v>
      </c>
      <c r="O112" s="1">
        <v>0</v>
      </c>
      <c r="P112" s="1">
        <v>1</v>
      </c>
      <c r="R112" s="6" t="s">
        <v>71</v>
      </c>
      <c r="S112" s="6" t="s">
        <v>72</v>
      </c>
      <c r="T112" s="6" t="s">
        <v>40</v>
      </c>
      <c r="U112" s="6" t="s">
        <v>73</v>
      </c>
    </row>
    <row r="113" spans="1:38" customFormat="1" ht="14" hidden="1" x14ac:dyDescent="0.15">
      <c r="A113" s="6" t="s">
        <v>275</v>
      </c>
      <c r="B113" s="2" t="s">
        <v>276</v>
      </c>
      <c r="C113" s="6">
        <v>1</v>
      </c>
      <c r="D113" s="2" t="s">
        <v>17</v>
      </c>
      <c r="E113" s="2">
        <v>2014</v>
      </c>
      <c r="F113" s="2">
        <v>406435240</v>
      </c>
      <c r="G113" s="2" t="s">
        <v>22</v>
      </c>
      <c r="H113" s="2" t="s">
        <v>23</v>
      </c>
      <c r="I113" s="1" t="s">
        <v>24</v>
      </c>
      <c r="J113" s="5">
        <v>1</v>
      </c>
      <c r="K113" s="1">
        <v>1</v>
      </c>
      <c r="L113" s="1">
        <v>0</v>
      </c>
      <c r="M113" s="5">
        <v>1</v>
      </c>
      <c r="N113" s="1">
        <v>0</v>
      </c>
      <c r="O113" s="5">
        <v>3</v>
      </c>
      <c r="P113" s="1">
        <v>0</v>
      </c>
      <c r="Q113" s="1"/>
      <c r="R113" s="4"/>
      <c r="S113" s="4"/>
      <c r="T113" s="4"/>
      <c r="U113" s="4"/>
    </row>
    <row r="114" spans="1:38" customFormat="1" ht="14" hidden="1" x14ac:dyDescent="0.15">
      <c r="A114" s="9" t="s">
        <v>121</v>
      </c>
      <c r="B114" s="9" t="s">
        <v>122</v>
      </c>
      <c r="C114" s="6">
        <v>1</v>
      </c>
      <c r="D114" s="9" t="s">
        <v>17</v>
      </c>
      <c r="E114" s="9">
        <v>2014</v>
      </c>
      <c r="F114" s="2">
        <v>406435240</v>
      </c>
      <c r="G114" s="9" t="s">
        <v>22</v>
      </c>
      <c r="H114" s="9" t="s">
        <v>23</v>
      </c>
      <c r="I114" s="5" t="s">
        <v>24</v>
      </c>
      <c r="J114" s="5">
        <v>1</v>
      </c>
      <c r="K114" s="5">
        <v>2</v>
      </c>
      <c r="L114" s="5">
        <v>1</v>
      </c>
      <c r="M114" s="5">
        <v>2</v>
      </c>
      <c r="N114" s="5">
        <v>2</v>
      </c>
      <c r="O114" s="5">
        <v>3</v>
      </c>
      <c r="P114" s="5">
        <v>0</v>
      </c>
      <c r="Q114" s="5"/>
      <c r="R114" s="9"/>
      <c r="S114" s="9"/>
      <c r="T114" s="9"/>
      <c r="U114" s="9"/>
      <c r="AC114" s="1"/>
    </row>
    <row r="115" spans="1:38" customFormat="1" ht="14" hidden="1" x14ac:dyDescent="0.15">
      <c r="A115" s="6" t="s">
        <v>20</v>
      </c>
      <c r="B115" s="2" t="s">
        <v>21</v>
      </c>
      <c r="C115" s="6">
        <v>1</v>
      </c>
      <c r="D115" s="2" t="s">
        <v>17</v>
      </c>
      <c r="E115" s="2">
        <v>2014</v>
      </c>
      <c r="F115" s="2">
        <v>406435240</v>
      </c>
      <c r="G115" s="2" t="s">
        <v>22</v>
      </c>
      <c r="H115" s="2" t="s">
        <v>23</v>
      </c>
      <c r="I115" s="1" t="s">
        <v>24</v>
      </c>
      <c r="J115" s="1">
        <v>0</v>
      </c>
      <c r="K115" s="1">
        <v>2</v>
      </c>
      <c r="L115" s="1">
        <v>2</v>
      </c>
      <c r="M115" s="3">
        <v>2.5</v>
      </c>
      <c r="N115" s="1">
        <v>1</v>
      </c>
      <c r="O115" s="3">
        <v>2</v>
      </c>
      <c r="P115" s="1">
        <v>0</v>
      </c>
      <c r="Q115" s="1"/>
      <c r="R115" s="4"/>
      <c r="S115" s="4"/>
      <c r="T115" s="4"/>
      <c r="U115" s="4"/>
    </row>
    <row r="116" spans="1:38" customFormat="1" ht="15" hidden="1" customHeight="1" x14ac:dyDescent="0.15">
      <c r="A116" s="19" t="s">
        <v>501</v>
      </c>
      <c r="B116" s="19" t="s">
        <v>502</v>
      </c>
      <c r="C116" s="20">
        <v>1</v>
      </c>
      <c r="D116" s="20" t="s">
        <v>17</v>
      </c>
      <c r="E116" s="20">
        <v>2010</v>
      </c>
      <c r="F116" s="19">
        <v>11395943</v>
      </c>
      <c r="G116" s="20" t="s">
        <v>100</v>
      </c>
      <c r="H116" s="21" t="s">
        <v>79</v>
      </c>
      <c r="I116" s="21" t="s">
        <v>19</v>
      </c>
      <c r="J116" s="19">
        <v>0</v>
      </c>
      <c r="K116" s="19">
        <v>1</v>
      </c>
      <c r="L116" s="19">
        <v>2</v>
      </c>
      <c r="M116" s="19">
        <v>0</v>
      </c>
      <c r="N116" s="19">
        <v>3</v>
      </c>
      <c r="O116" s="19">
        <v>3</v>
      </c>
      <c r="P116" s="19">
        <v>0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customFormat="1" ht="14" hidden="1" x14ac:dyDescent="0.15">
      <c r="A117" s="30" t="s">
        <v>409</v>
      </c>
      <c r="B117" s="6" t="s">
        <v>410</v>
      </c>
      <c r="C117" s="6">
        <v>1</v>
      </c>
      <c r="D117" s="6" t="s">
        <v>32</v>
      </c>
      <c r="E117" s="6">
        <v>2010</v>
      </c>
      <c r="F117" s="6">
        <v>356662</v>
      </c>
      <c r="G117" s="6" t="s">
        <v>202</v>
      </c>
      <c r="H117" s="6" t="s">
        <v>140</v>
      </c>
      <c r="I117" s="1" t="s">
        <v>19</v>
      </c>
      <c r="J117" s="1">
        <v>3</v>
      </c>
      <c r="K117" s="1">
        <v>0</v>
      </c>
      <c r="L117" s="1">
        <v>0</v>
      </c>
      <c r="M117" s="1">
        <v>0</v>
      </c>
      <c r="N117" s="1">
        <v>3</v>
      </c>
      <c r="O117" s="1">
        <v>0</v>
      </c>
      <c r="P117" s="1">
        <v>0</v>
      </c>
      <c r="R117" s="6"/>
      <c r="S117" s="6"/>
      <c r="T117" s="6"/>
      <c r="U117" s="6" t="s">
        <v>411</v>
      </c>
    </row>
    <row r="118" spans="1:38" customFormat="1" ht="15" hidden="1" customHeight="1" x14ac:dyDescent="0.15">
      <c r="A118" s="6" t="s">
        <v>146</v>
      </c>
      <c r="B118" s="6" t="s">
        <v>147</v>
      </c>
      <c r="C118" s="6">
        <v>1</v>
      </c>
      <c r="D118" s="6" t="s">
        <v>17</v>
      </c>
      <c r="E118" s="6">
        <v>2014</v>
      </c>
      <c r="F118" s="2">
        <v>8478399</v>
      </c>
      <c r="G118" s="6" t="s">
        <v>148</v>
      </c>
      <c r="H118" s="6" t="s">
        <v>23</v>
      </c>
      <c r="I118" s="1" t="s">
        <v>24</v>
      </c>
      <c r="J118" s="1">
        <v>1</v>
      </c>
      <c r="K118" s="1">
        <v>2</v>
      </c>
      <c r="L118" s="1">
        <v>1</v>
      </c>
      <c r="M118" s="1">
        <v>1</v>
      </c>
      <c r="N118" s="1">
        <v>1</v>
      </c>
      <c r="O118" s="1">
        <v>3</v>
      </c>
      <c r="P118" s="3">
        <v>0</v>
      </c>
      <c r="R118" s="6"/>
      <c r="S118" s="6"/>
      <c r="T118" s="6"/>
      <c r="U118" s="6"/>
    </row>
    <row r="119" spans="1:38" customFormat="1" ht="14" hidden="1" x14ac:dyDescent="0.15">
      <c r="A119" s="14" t="s">
        <v>93</v>
      </c>
      <c r="B119" s="1" t="s">
        <v>94</v>
      </c>
      <c r="C119" s="6">
        <v>1</v>
      </c>
      <c r="D119" s="1" t="s">
        <v>17</v>
      </c>
      <c r="E119" s="1">
        <v>2007</v>
      </c>
      <c r="F119" s="2">
        <v>487093</v>
      </c>
      <c r="G119" s="1" t="s">
        <v>81</v>
      </c>
      <c r="H119" s="1" t="s">
        <v>523</v>
      </c>
      <c r="I119" s="1" t="s">
        <v>19</v>
      </c>
      <c r="J119" s="1">
        <v>1</v>
      </c>
      <c r="K119" s="1">
        <v>0</v>
      </c>
      <c r="L119" s="1">
        <v>2</v>
      </c>
      <c r="M119" s="1">
        <v>1</v>
      </c>
      <c r="N119" s="1">
        <v>0</v>
      </c>
      <c r="O119" s="1">
        <v>3</v>
      </c>
      <c r="P119" s="1">
        <v>0</v>
      </c>
    </row>
    <row r="120" spans="1:38" customFormat="1" ht="14" hidden="1" x14ac:dyDescent="0.15">
      <c r="A120" s="1" t="s">
        <v>179</v>
      </c>
      <c r="B120" s="1" t="s">
        <v>180</v>
      </c>
      <c r="C120" s="6">
        <v>1</v>
      </c>
      <c r="D120" s="1" t="s">
        <v>17</v>
      </c>
      <c r="E120" s="1">
        <v>2013</v>
      </c>
      <c r="F120" s="2">
        <v>5636</v>
      </c>
      <c r="G120" s="1" t="s">
        <v>81</v>
      </c>
      <c r="H120" s="1" t="s">
        <v>523</v>
      </c>
      <c r="I120" s="1" t="s">
        <v>19</v>
      </c>
      <c r="J120" s="1">
        <v>1</v>
      </c>
      <c r="K120" s="1">
        <v>0</v>
      </c>
      <c r="L120" s="1">
        <v>1</v>
      </c>
      <c r="M120" s="1">
        <v>1</v>
      </c>
      <c r="N120" s="1">
        <v>1</v>
      </c>
      <c r="O120" s="1">
        <v>3</v>
      </c>
      <c r="P120" s="1">
        <v>0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customFormat="1" ht="14.25" hidden="1" customHeight="1" x14ac:dyDescent="0.15">
      <c r="A121" s="14" t="s">
        <v>408</v>
      </c>
      <c r="C121" s="6">
        <v>1</v>
      </c>
      <c r="D121" s="1" t="s">
        <v>17</v>
      </c>
      <c r="E121" s="1">
        <v>2007</v>
      </c>
      <c r="F121" s="2">
        <v>521283</v>
      </c>
      <c r="G121" s="1" t="s">
        <v>81</v>
      </c>
      <c r="H121" s="1" t="s">
        <v>523</v>
      </c>
      <c r="I121" s="1" t="s">
        <v>19</v>
      </c>
      <c r="J121" s="1">
        <v>1</v>
      </c>
      <c r="K121" s="1">
        <v>0</v>
      </c>
      <c r="L121" s="1">
        <v>0</v>
      </c>
      <c r="M121" s="1">
        <v>0</v>
      </c>
      <c r="N121" s="1">
        <v>1</v>
      </c>
      <c r="O121" s="1">
        <v>3</v>
      </c>
      <c r="P121" s="1">
        <v>0</v>
      </c>
    </row>
    <row r="122" spans="1:38" customFormat="1" ht="14.25" hidden="1" customHeight="1" x14ac:dyDescent="0.15">
      <c r="A122" s="14" t="s">
        <v>194</v>
      </c>
      <c r="B122" s="1"/>
      <c r="C122" s="6">
        <v>1</v>
      </c>
      <c r="D122" s="1" t="s">
        <v>17</v>
      </c>
      <c r="E122" s="1">
        <v>2007</v>
      </c>
      <c r="F122" s="2">
        <v>157747</v>
      </c>
      <c r="G122" s="1" t="s">
        <v>81</v>
      </c>
      <c r="H122" s="1" t="s">
        <v>523</v>
      </c>
      <c r="I122" s="1" t="s">
        <v>19</v>
      </c>
      <c r="J122" s="1">
        <v>3</v>
      </c>
      <c r="K122" s="1">
        <v>0</v>
      </c>
      <c r="L122" s="1">
        <v>1</v>
      </c>
      <c r="M122" s="1">
        <v>1</v>
      </c>
      <c r="N122" s="1">
        <v>0</v>
      </c>
      <c r="O122" s="1">
        <v>3</v>
      </c>
      <c r="P122" s="1">
        <v>0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customFormat="1" ht="15" hidden="1" customHeight="1" x14ac:dyDescent="0.15">
      <c r="A123" s="6" t="s">
        <v>207</v>
      </c>
      <c r="B123" s="6" t="s">
        <v>208</v>
      </c>
      <c r="C123" s="6">
        <v>1</v>
      </c>
      <c r="D123" s="6" t="s">
        <v>32</v>
      </c>
      <c r="E123" s="6">
        <v>2011</v>
      </c>
      <c r="F123" s="2">
        <v>144129</v>
      </c>
      <c r="G123" s="6" t="s">
        <v>81</v>
      </c>
      <c r="H123" s="1" t="s">
        <v>523</v>
      </c>
      <c r="I123" s="1" t="s">
        <v>19</v>
      </c>
      <c r="J123" s="1">
        <v>1</v>
      </c>
      <c r="K123" s="1">
        <v>0</v>
      </c>
      <c r="L123" s="3">
        <v>1</v>
      </c>
      <c r="M123" s="3">
        <v>1</v>
      </c>
      <c r="N123" s="3">
        <v>1</v>
      </c>
      <c r="O123" s="3">
        <v>2</v>
      </c>
      <c r="P123" s="1">
        <v>0</v>
      </c>
      <c r="R123" s="6"/>
      <c r="S123" s="6"/>
      <c r="T123" s="6"/>
      <c r="U123" s="6"/>
    </row>
    <row r="124" spans="1:38" customFormat="1" ht="14" hidden="1" x14ac:dyDescent="0.15">
      <c r="A124" s="6" t="s">
        <v>390</v>
      </c>
      <c r="B124" s="2" t="s">
        <v>391</v>
      </c>
      <c r="C124" s="6">
        <v>0</v>
      </c>
      <c r="D124" s="2" t="s">
        <v>32</v>
      </c>
      <c r="E124" s="2">
        <v>2005</v>
      </c>
      <c r="F124" s="2">
        <v>144129</v>
      </c>
      <c r="G124" s="2" t="s">
        <v>81</v>
      </c>
      <c r="H124" s="1" t="s">
        <v>523</v>
      </c>
      <c r="I124" s="1" t="s">
        <v>24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R124" s="2" t="s">
        <v>392</v>
      </c>
      <c r="S124" s="2" t="s">
        <v>63</v>
      </c>
      <c r="T124" s="2" t="s">
        <v>63</v>
      </c>
      <c r="U124" s="2" t="s">
        <v>393</v>
      </c>
    </row>
    <row r="125" spans="1:38" customFormat="1" ht="14" hidden="1" x14ac:dyDescent="0.15">
      <c r="A125" s="6" t="s">
        <v>209</v>
      </c>
      <c r="B125" s="2" t="s">
        <v>210</v>
      </c>
      <c r="C125" s="6">
        <v>1</v>
      </c>
      <c r="D125" s="2" t="s">
        <v>32</v>
      </c>
      <c r="E125" s="2">
        <v>2008</v>
      </c>
      <c r="F125" s="2">
        <v>43003</v>
      </c>
      <c r="G125" s="1" t="s">
        <v>81</v>
      </c>
      <c r="H125" s="1" t="s">
        <v>523</v>
      </c>
      <c r="I125" s="1" t="s">
        <v>24</v>
      </c>
      <c r="J125" s="1">
        <v>1</v>
      </c>
      <c r="K125" s="1">
        <v>0</v>
      </c>
      <c r="L125" s="1">
        <v>1</v>
      </c>
      <c r="M125" s="1">
        <v>1</v>
      </c>
      <c r="N125" s="1">
        <v>1</v>
      </c>
      <c r="O125" s="1">
        <v>1</v>
      </c>
      <c r="P125" s="1">
        <v>0</v>
      </c>
      <c r="R125" s="4" t="s">
        <v>211</v>
      </c>
      <c r="S125" s="4" t="s">
        <v>212</v>
      </c>
      <c r="T125" s="4" t="s">
        <v>63</v>
      </c>
      <c r="U125" s="4" t="s">
        <v>213</v>
      </c>
    </row>
    <row r="126" spans="1:38" customFormat="1" ht="14" hidden="1" x14ac:dyDescent="0.15">
      <c r="A126" s="14" t="s">
        <v>178</v>
      </c>
      <c r="B126" s="1"/>
      <c r="C126" s="6">
        <v>1</v>
      </c>
      <c r="D126" s="1" t="s">
        <v>17</v>
      </c>
      <c r="E126" s="1">
        <v>2009</v>
      </c>
      <c r="F126" s="2">
        <v>39734</v>
      </c>
      <c r="G126" s="1" t="s">
        <v>81</v>
      </c>
      <c r="H126" s="1" t="s">
        <v>523</v>
      </c>
      <c r="I126" s="1" t="s">
        <v>19</v>
      </c>
      <c r="J126" s="1">
        <v>2</v>
      </c>
      <c r="K126" s="1">
        <v>0</v>
      </c>
      <c r="L126" s="1">
        <v>1</v>
      </c>
      <c r="M126" s="1">
        <v>1</v>
      </c>
      <c r="N126" s="1">
        <v>2</v>
      </c>
      <c r="O126" s="1">
        <v>3</v>
      </c>
      <c r="P126" s="1">
        <v>0</v>
      </c>
    </row>
    <row r="127" spans="1:38" customFormat="1" ht="15" hidden="1" customHeight="1" x14ac:dyDescent="0.15">
      <c r="A127" s="6" t="s">
        <v>386</v>
      </c>
      <c r="B127" s="6" t="s">
        <v>387</v>
      </c>
      <c r="C127" s="6">
        <v>0</v>
      </c>
      <c r="D127" s="6" t="s">
        <v>32</v>
      </c>
      <c r="E127" s="6">
        <v>2005</v>
      </c>
      <c r="F127" s="2">
        <v>512962</v>
      </c>
      <c r="G127" s="6" t="s">
        <v>81</v>
      </c>
      <c r="H127" s="1" t="s">
        <v>523</v>
      </c>
      <c r="I127" s="1" t="s">
        <v>24</v>
      </c>
      <c r="J127" s="1">
        <v>1</v>
      </c>
      <c r="K127" s="1">
        <v>0</v>
      </c>
      <c r="L127" s="1">
        <v>0</v>
      </c>
      <c r="M127" s="1">
        <v>0</v>
      </c>
      <c r="N127" s="5">
        <v>1</v>
      </c>
      <c r="O127" s="1">
        <v>0</v>
      </c>
      <c r="P127" s="1">
        <v>0</v>
      </c>
      <c r="Q127" s="1"/>
      <c r="R127" s="6" t="s">
        <v>388</v>
      </c>
      <c r="S127" s="6" t="s">
        <v>63</v>
      </c>
      <c r="T127" s="6" t="s">
        <v>63</v>
      </c>
      <c r="U127" s="6" t="s">
        <v>389</v>
      </c>
    </row>
    <row r="128" spans="1:38" customFormat="1" ht="15" hidden="1" customHeight="1" x14ac:dyDescent="0.15">
      <c r="A128" s="6" t="s">
        <v>458</v>
      </c>
      <c r="B128" s="6" t="s">
        <v>402</v>
      </c>
      <c r="C128" s="6">
        <v>1</v>
      </c>
      <c r="D128" s="6" t="s">
        <v>32</v>
      </c>
      <c r="E128" s="6">
        <v>2009</v>
      </c>
      <c r="F128" s="2">
        <v>512962</v>
      </c>
      <c r="G128" s="1" t="s">
        <v>81</v>
      </c>
      <c r="H128" s="1" t="s">
        <v>523</v>
      </c>
      <c r="I128" s="1" t="s">
        <v>19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R128" s="6" t="s">
        <v>40</v>
      </c>
      <c r="S128" s="6" t="s">
        <v>40</v>
      </c>
      <c r="T128" s="6" t="s">
        <v>40</v>
      </c>
      <c r="U128" s="6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0" customFormat="1" ht="14.25" hidden="1" customHeight="1" x14ac:dyDescent="0.15">
      <c r="A129" s="14" t="s">
        <v>249</v>
      </c>
      <c r="B129" s="1"/>
      <c r="C129" s="6">
        <v>1</v>
      </c>
      <c r="D129" s="1" t="s">
        <v>17</v>
      </c>
      <c r="E129" s="1">
        <v>2005</v>
      </c>
      <c r="F129" s="2">
        <v>28118</v>
      </c>
      <c r="G129" s="1" t="s">
        <v>81</v>
      </c>
      <c r="H129" s="1" t="s">
        <v>523</v>
      </c>
      <c r="I129" s="1" t="s">
        <v>19</v>
      </c>
      <c r="J129" s="1">
        <v>1</v>
      </c>
      <c r="K129" s="1">
        <v>0</v>
      </c>
      <c r="L129" s="1">
        <v>1</v>
      </c>
      <c r="M129" s="1">
        <v>0</v>
      </c>
      <c r="N129" s="1">
        <v>0</v>
      </c>
      <c r="O129" s="1">
        <v>1</v>
      </c>
      <c r="P129" s="1">
        <v>0</v>
      </c>
    </row>
    <row r="130" spans="1:30" customFormat="1" ht="14.25" hidden="1" customHeight="1" x14ac:dyDescent="0.15">
      <c r="A130" s="14" t="s">
        <v>181</v>
      </c>
      <c r="C130" s="6">
        <v>1</v>
      </c>
      <c r="D130" s="1" t="s">
        <v>17</v>
      </c>
      <c r="E130" s="1">
        <v>2007</v>
      </c>
      <c r="F130" s="2">
        <v>17388</v>
      </c>
      <c r="G130" s="1" t="s">
        <v>81</v>
      </c>
      <c r="H130" s="1" t="s">
        <v>523</v>
      </c>
      <c r="I130" s="1" t="s">
        <v>19</v>
      </c>
      <c r="J130" s="1">
        <v>1</v>
      </c>
      <c r="K130" s="1">
        <v>0</v>
      </c>
      <c r="L130" s="1">
        <v>1</v>
      </c>
      <c r="M130" s="1">
        <v>1</v>
      </c>
      <c r="N130" s="1">
        <v>1</v>
      </c>
      <c r="O130" s="1">
        <v>3</v>
      </c>
      <c r="P130" s="1">
        <v>0</v>
      </c>
    </row>
    <row r="131" spans="1:30" customFormat="1" ht="14.25" hidden="1" customHeight="1" x14ac:dyDescent="0.15">
      <c r="A131" s="6" t="s">
        <v>259</v>
      </c>
      <c r="B131" s="6" t="s">
        <v>260</v>
      </c>
      <c r="C131" s="6">
        <v>1</v>
      </c>
      <c r="D131" s="6" t="s">
        <v>32</v>
      </c>
      <c r="E131" s="6">
        <v>2013</v>
      </c>
      <c r="F131" s="2">
        <v>82869602</v>
      </c>
      <c r="G131" s="6" t="s">
        <v>22</v>
      </c>
      <c r="H131" s="6" t="s">
        <v>261</v>
      </c>
      <c r="I131" s="1" t="s">
        <v>19</v>
      </c>
      <c r="J131" s="1">
        <v>1</v>
      </c>
      <c r="K131" s="1">
        <v>0</v>
      </c>
      <c r="L131" s="1">
        <v>0</v>
      </c>
      <c r="M131" s="1">
        <v>2</v>
      </c>
      <c r="N131" s="1">
        <v>2.5</v>
      </c>
      <c r="O131" s="1">
        <v>3</v>
      </c>
      <c r="P131" s="1">
        <v>0</v>
      </c>
      <c r="R131" s="6"/>
      <c r="S131" s="6"/>
      <c r="T131" s="6"/>
      <c r="U131" s="6"/>
    </row>
    <row r="132" spans="1:30" customFormat="1" ht="14" hidden="1" x14ac:dyDescent="0.15">
      <c r="A132" s="16" t="s">
        <v>290</v>
      </c>
      <c r="B132" s="2" t="s">
        <v>286</v>
      </c>
      <c r="C132" s="6">
        <v>1</v>
      </c>
      <c r="D132" s="2" t="s">
        <v>17</v>
      </c>
      <c r="E132" s="2">
        <v>2014</v>
      </c>
      <c r="F132" s="2">
        <v>22956869</v>
      </c>
      <c r="G132" s="2" t="s">
        <v>81</v>
      </c>
      <c r="H132" s="1" t="s">
        <v>523</v>
      </c>
      <c r="I132" s="1" t="s">
        <v>19</v>
      </c>
      <c r="J132" s="1">
        <v>1</v>
      </c>
      <c r="K132" s="1">
        <v>1</v>
      </c>
      <c r="L132" s="1">
        <v>0</v>
      </c>
      <c r="M132" s="1">
        <v>1</v>
      </c>
      <c r="N132" s="1">
        <v>0</v>
      </c>
      <c r="O132" s="1">
        <v>0</v>
      </c>
      <c r="R132" s="4"/>
      <c r="S132" s="4"/>
      <c r="T132" s="4"/>
      <c r="U132" s="4"/>
    </row>
    <row r="133" spans="1:30" customFormat="1" ht="14" hidden="1" x14ac:dyDescent="0.15">
      <c r="A133" s="16" t="s">
        <v>291</v>
      </c>
      <c r="B133" s="2" t="s">
        <v>286</v>
      </c>
      <c r="C133" s="6">
        <v>1</v>
      </c>
      <c r="D133" s="2" t="s">
        <v>17</v>
      </c>
      <c r="E133" s="2">
        <v>2014</v>
      </c>
      <c r="F133" s="2">
        <v>22956869</v>
      </c>
      <c r="G133" s="2" t="s">
        <v>81</v>
      </c>
      <c r="H133" s="1" t="s">
        <v>523</v>
      </c>
      <c r="I133" s="1" t="s">
        <v>19</v>
      </c>
      <c r="J133" s="1">
        <v>1</v>
      </c>
      <c r="K133" s="1">
        <v>1</v>
      </c>
      <c r="L133" s="1">
        <v>0</v>
      </c>
      <c r="M133" s="1">
        <v>1</v>
      </c>
      <c r="N133" s="1">
        <v>0</v>
      </c>
      <c r="O133" s="1">
        <v>1</v>
      </c>
      <c r="R133" s="4"/>
      <c r="S133" s="4"/>
      <c r="T133" s="4"/>
      <c r="U133" s="4"/>
    </row>
    <row r="134" spans="1:30" customFormat="1" ht="14" hidden="1" x14ac:dyDescent="0.15">
      <c r="A134" s="16" t="s">
        <v>292</v>
      </c>
      <c r="B134" s="2" t="s">
        <v>286</v>
      </c>
      <c r="C134" s="6">
        <v>1</v>
      </c>
      <c r="D134" s="2" t="s">
        <v>17</v>
      </c>
      <c r="E134" s="2">
        <v>2014</v>
      </c>
      <c r="F134" s="2">
        <v>16717952</v>
      </c>
      <c r="G134" s="2" t="s">
        <v>81</v>
      </c>
      <c r="H134" s="1" t="s">
        <v>523</v>
      </c>
      <c r="I134" s="1" t="s">
        <v>19</v>
      </c>
      <c r="J134" s="1">
        <v>1</v>
      </c>
      <c r="K134" s="1">
        <v>1</v>
      </c>
      <c r="L134" s="1">
        <v>0</v>
      </c>
      <c r="M134" s="1">
        <v>1</v>
      </c>
      <c r="N134" s="1">
        <v>0</v>
      </c>
      <c r="O134" s="1">
        <v>0</v>
      </c>
      <c r="R134" s="2"/>
      <c r="S134" s="2"/>
      <c r="T134" s="2"/>
      <c r="U134" s="2"/>
    </row>
    <row r="135" spans="1:30" customFormat="1" ht="14" hidden="1" x14ac:dyDescent="0.15">
      <c r="A135" s="16" t="s">
        <v>293</v>
      </c>
      <c r="B135" s="2" t="s">
        <v>286</v>
      </c>
      <c r="C135" s="6">
        <v>1</v>
      </c>
      <c r="D135" s="2" t="s">
        <v>17</v>
      </c>
      <c r="E135" s="2">
        <v>2014</v>
      </c>
      <c r="F135" s="2">
        <v>16717952</v>
      </c>
      <c r="G135" s="2" t="s">
        <v>81</v>
      </c>
      <c r="H135" s="1" t="s">
        <v>523</v>
      </c>
      <c r="I135" s="1" t="s">
        <v>19</v>
      </c>
      <c r="J135" s="1">
        <v>1</v>
      </c>
      <c r="K135" s="1">
        <v>1</v>
      </c>
      <c r="L135" s="1">
        <v>0</v>
      </c>
      <c r="M135" s="1">
        <v>1</v>
      </c>
      <c r="N135" s="1">
        <v>0</v>
      </c>
      <c r="O135" s="1">
        <v>0</v>
      </c>
      <c r="R135" s="2"/>
      <c r="S135" s="2"/>
      <c r="T135" s="4"/>
      <c r="U135" s="4"/>
    </row>
    <row r="136" spans="1:30" customFormat="1" ht="14" hidden="1" x14ac:dyDescent="0.15">
      <c r="A136" s="16" t="s">
        <v>294</v>
      </c>
      <c r="B136" s="2" t="s">
        <v>286</v>
      </c>
      <c r="C136" s="6">
        <v>1</v>
      </c>
      <c r="D136" s="2" t="s">
        <v>17</v>
      </c>
      <c r="E136" s="2">
        <v>2014</v>
      </c>
      <c r="F136" s="2">
        <v>16717952</v>
      </c>
      <c r="G136" s="2" t="s">
        <v>81</v>
      </c>
      <c r="H136" s="1" t="s">
        <v>523</v>
      </c>
      <c r="I136" s="1" t="s">
        <v>19</v>
      </c>
      <c r="J136" s="1">
        <v>1</v>
      </c>
      <c r="K136" s="1">
        <v>1</v>
      </c>
      <c r="L136" s="1">
        <v>0</v>
      </c>
      <c r="M136" s="1">
        <v>1</v>
      </c>
      <c r="N136" s="1">
        <v>0</v>
      </c>
      <c r="O136" s="1">
        <v>0</v>
      </c>
      <c r="R136" s="2"/>
      <c r="S136" s="2"/>
      <c r="T136" s="2"/>
      <c r="U136" s="2"/>
    </row>
    <row r="137" spans="1:30" customFormat="1" ht="14" hidden="1" x14ac:dyDescent="0.15">
      <c r="A137" s="16" t="s">
        <v>295</v>
      </c>
      <c r="B137" s="2" t="s">
        <v>286</v>
      </c>
      <c r="C137" s="6">
        <v>1</v>
      </c>
      <c r="D137" s="2" t="s">
        <v>17</v>
      </c>
      <c r="E137" s="2">
        <v>2014</v>
      </c>
      <c r="F137" s="2">
        <v>16717952</v>
      </c>
      <c r="G137" s="2" t="s">
        <v>81</v>
      </c>
      <c r="H137" s="1" t="s">
        <v>523</v>
      </c>
      <c r="I137" s="1" t="s">
        <v>19</v>
      </c>
      <c r="J137" s="1">
        <v>1</v>
      </c>
      <c r="K137" s="1">
        <v>1</v>
      </c>
      <c r="L137" s="1">
        <v>0</v>
      </c>
      <c r="M137" s="1">
        <v>1</v>
      </c>
      <c r="N137" s="1">
        <v>0</v>
      </c>
      <c r="O137" s="1">
        <v>0</v>
      </c>
      <c r="R137" s="2"/>
      <c r="S137" s="2"/>
      <c r="T137" s="2"/>
      <c r="U137" s="2"/>
    </row>
    <row r="138" spans="1:30" customFormat="1" ht="14" hidden="1" x14ac:dyDescent="0.15">
      <c r="A138" s="16" t="s">
        <v>296</v>
      </c>
      <c r="B138" s="2" t="s">
        <v>286</v>
      </c>
      <c r="C138" s="6">
        <v>1</v>
      </c>
      <c r="D138" s="2" t="s">
        <v>17</v>
      </c>
      <c r="E138" s="2">
        <v>2014</v>
      </c>
      <c r="F138" s="2">
        <v>16717952</v>
      </c>
      <c r="G138" s="2" t="s">
        <v>81</v>
      </c>
      <c r="H138" s="1" t="s">
        <v>523</v>
      </c>
      <c r="I138" s="1" t="s">
        <v>19</v>
      </c>
      <c r="J138" s="1">
        <v>1</v>
      </c>
      <c r="K138" s="1">
        <v>1</v>
      </c>
      <c r="L138" s="1">
        <v>0</v>
      </c>
      <c r="M138" s="1">
        <v>1</v>
      </c>
      <c r="N138" s="1">
        <v>0</v>
      </c>
      <c r="O138" s="1">
        <v>0</v>
      </c>
      <c r="R138" s="2"/>
      <c r="S138" s="2"/>
      <c r="T138" s="2"/>
      <c r="U138" s="2"/>
    </row>
    <row r="139" spans="1:30" customFormat="1" ht="14" hidden="1" x14ac:dyDescent="0.15">
      <c r="A139" s="16" t="s">
        <v>297</v>
      </c>
      <c r="B139" s="2" t="s">
        <v>286</v>
      </c>
      <c r="C139" s="6">
        <v>1</v>
      </c>
      <c r="D139" s="2" t="s">
        <v>17</v>
      </c>
      <c r="E139" s="2">
        <v>2014</v>
      </c>
      <c r="F139" s="2">
        <v>16717952</v>
      </c>
      <c r="G139" s="2" t="s">
        <v>81</v>
      </c>
      <c r="H139" s="1" t="s">
        <v>523</v>
      </c>
      <c r="I139" s="1" t="s">
        <v>19</v>
      </c>
      <c r="J139" s="1">
        <v>1</v>
      </c>
      <c r="K139" s="1">
        <v>1</v>
      </c>
      <c r="L139" s="1">
        <v>0</v>
      </c>
      <c r="M139" s="1">
        <v>1</v>
      </c>
      <c r="N139" s="1">
        <v>0</v>
      </c>
      <c r="O139" s="1">
        <v>0</v>
      </c>
      <c r="R139" s="6"/>
      <c r="S139" s="6"/>
      <c r="T139" s="6"/>
      <c r="U139" s="6"/>
    </row>
    <row r="140" spans="1:30" customFormat="1" ht="14" hidden="1" x14ac:dyDescent="0.15">
      <c r="A140" s="16" t="s">
        <v>298</v>
      </c>
      <c r="B140" s="2" t="s">
        <v>286</v>
      </c>
      <c r="C140" s="6">
        <v>1</v>
      </c>
      <c r="D140" s="2" t="s">
        <v>17</v>
      </c>
      <c r="E140" s="2">
        <v>2014</v>
      </c>
      <c r="F140" s="2">
        <v>16717952</v>
      </c>
      <c r="G140" s="2" t="s">
        <v>81</v>
      </c>
      <c r="H140" s="1" t="s">
        <v>523</v>
      </c>
      <c r="I140" s="1" t="s">
        <v>19</v>
      </c>
      <c r="J140" s="1">
        <v>1</v>
      </c>
      <c r="K140" s="1">
        <v>1</v>
      </c>
      <c r="L140" s="1">
        <v>0</v>
      </c>
      <c r="M140" s="1">
        <v>1</v>
      </c>
      <c r="N140" s="1">
        <v>0</v>
      </c>
      <c r="O140" s="1">
        <v>0</v>
      </c>
      <c r="R140" s="2"/>
      <c r="S140" s="2"/>
      <c r="T140" s="4"/>
      <c r="U140" s="4"/>
    </row>
    <row r="141" spans="1:30" customFormat="1" ht="14" hidden="1" x14ac:dyDescent="0.15">
      <c r="A141" s="16" t="s">
        <v>299</v>
      </c>
      <c r="B141" s="2" t="s">
        <v>286</v>
      </c>
      <c r="C141" s="6">
        <v>1</v>
      </c>
      <c r="D141" s="2" t="s">
        <v>17</v>
      </c>
      <c r="E141" s="2">
        <v>2014</v>
      </c>
      <c r="F141" s="2">
        <v>16717952</v>
      </c>
      <c r="G141" s="2" t="s">
        <v>81</v>
      </c>
      <c r="H141" s="1" t="s">
        <v>523</v>
      </c>
      <c r="I141" s="1" t="s">
        <v>19</v>
      </c>
      <c r="J141" s="1">
        <v>1</v>
      </c>
      <c r="K141" s="1">
        <v>1</v>
      </c>
      <c r="L141" s="1">
        <v>0</v>
      </c>
      <c r="M141" s="1">
        <v>1</v>
      </c>
      <c r="N141" s="1">
        <v>0</v>
      </c>
      <c r="O141" s="1">
        <v>0</v>
      </c>
      <c r="R141" s="2"/>
      <c r="S141" s="2"/>
      <c r="T141" s="4"/>
      <c r="U141" s="4"/>
      <c r="AC141" s="1">
        <v>1</v>
      </c>
      <c r="AD141" s="1" t="s">
        <v>303</v>
      </c>
    </row>
    <row r="142" spans="1:30" customFormat="1" ht="14" hidden="1" x14ac:dyDescent="0.15">
      <c r="A142" s="16" t="s">
        <v>300</v>
      </c>
      <c r="B142" s="2" t="s">
        <v>286</v>
      </c>
      <c r="C142" s="6">
        <v>1</v>
      </c>
      <c r="D142" s="2" t="s">
        <v>17</v>
      </c>
      <c r="E142" s="2">
        <v>2014</v>
      </c>
      <c r="F142" s="2">
        <v>16717952</v>
      </c>
      <c r="G142" s="2" t="s">
        <v>81</v>
      </c>
      <c r="H142" s="1" t="s">
        <v>523</v>
      </c>
      <c r="I142" s="1" t="s">
        <v>19</v>
      </c>
      <c r="J142" s="1">
        <v>1</v>
      </c>
      <c r="K142" s="1">
        <v>1</v>
      </c>
      <c r="L142" s="1">
        <v>0</v>
      </c>
      <c r="M142" s="1">
        <v>1</v>
      </c>
      <c r="N142" s="1">
        <v>0</v>
      </c>
      <c r="O142" s="1">
        <v>0</v>
      </c>
      <c r="R142" s="2"/>
      <c r="S142" s="2"/>
      <c r="T142" s="2"/>
      <c r="U142" s="2"/>
    </row>
    <row r="143" spans="1:30" customFormat="1" ht="14" hidden="1" x14ac:dyDescent="0.15">
      <c r="A143" s="16" t="s">
        <v>301</v>
      </c>
      <c r="B143" s="2" t="s">
        <v>286</v>
      </c>
      <c r="C143" s="6">
        <v>1</v>
      </c>
      <c r="D143" s="2" t="s">
        <v>17</v>
      </c>
      <c r="E143" s="2">
        <v>2014</v>
      </c>
      <c r="F143" s="2">
        <v>16717952</v>
      </c>
      <c r="G143" s="2" t="s">
        <v>81</v>
      </c>
      <c r="H143" s="1" t="s">
        <v>523</v>
      </c>
      <c r="I143" s="1" t="s">
        <v>19</v>
      </c>
      <c r="J143" s="1">
        <v>1</v>
      </c>
      <c r="K143" s="1">
        <v>1</v>
      </c>
      <c r="L143" s="1">
        <v>0</v>
      </c>
      <c r="M143" s="1">
        <v>1</v>
      </c>
      <c r="N143" s="1">
        <v>0</v>
      </c>
      <c r="O143" s="1">
        <v>0</v>
      </c>
      <c r="R143" s="6"/>
      <c r="S143" s="6"/>
      <c r="T143" s="6"/>
      <c r="U143" s="6"/>
    </row>
    <row r="144" spans="1:30" customFormat="1" ht="14" hidden="1" x14ac:dyDescent="0.15">
      <c r="A144" s="16" t="s">
        <v>302</v>
      </c>
      <c r="B144" s="2" t="s">
        <v>286</v>
      </c>
      <c r="C144" s="6">
        <v>1</v>
      </c>
      <c r="D144" s="2" t="s">
        <v>17</v>
      </c>
      <c r="E144" s="2">
        <v>2014</v>
      </c>
      <c r="F144" s="2">
        <v>16717952</v>
      </c>
      <c r="G144" s="2" t="s">
        <v>81</v>
      </c>
      <c r="H144" s="1" t="s">
        <v>523</v>
      </c>
      <c r="I144" s="1" t="s">
        <v>19</v>
      </c>
      <c r="J144" s="1">
        <v>1</v>
      </c>
      <c r="K144" s="1">
        <v>1</v>
      </c>
      <c r="L144" s="1">
        <v>0</v>
      </c>
      <c r="M144" s="1">
        <v>1</v>
      </c>
      <c r="N144" s="1">
        <v>0</v>
      </c>
      <c r="O144" s="1">
        <v>0</v>
      </c>
      <c r="R144" s="6"/>
      <c r="S144" s="6"/>
      <c r="T144" s="6"/>
      <c r="U144" s="6"/>
    </row>
    <row r="145" spans="1:27" customFormat="1" ht="14" hidden="1" x14ac:dyDescent="0.15">
      <c r="A145" s="16" t="s">
        <v>304</v>
      </c>
      <c r="B145" s="2" t="s">
        <v>286</v>
      </c>
      <c r="C145" s="6">
        <v>1</v>
      </c>
      <c r="D145" s="2" t="s">
        <v>17</v>
      </c>
      <c r="E145" s="2">
        <v>2014</v>
      </c>
      <c r="F145" s="2">
        <v>22956869</v>
      </c>
      <c r="G145" s="2" t="s">
        <v>81</v>
      </c>
      <c r="H145" s="1" t="s">
        <v>523</v>
      </c>
      <c r="I145" s="1" t="s">
        <v>19</v>
      </c>
      <c r="J145" s="1">
        <v>1</v>
      </c>
      <c r="K145" s="1">
        <v>1</v>
      </c>
      <c r="L145" s="1">
        <v>0</v>
      </c>
      <c r="M145" s="1">
        <v>1</v>
      </c>
      <c r="N145" s="1">
        <v>0</v>
      </c>
      <c r="O145" s="1">
        <v>0</v>
      </c>
      <c r="R145" s="4"/>
      <c r="S145" s="4"/>
      <c r="T145" s="4"/>
      <c r="U145" s="4"/>
    </row>
    <row r="146" spans="1:27" customFormat="1" ht="14" hidden="1" x14ac:dyDescent="0.15">
      <c r="A146" s="16" t="s">
        <v>305</v>
      </c>
      <c r="B146" s="2" t="s">
        <v>286</v>
      </c>
      <c r="C146" s="6">
        <v>1</v>
      </c>
      <c r="D146" s="2" t="s">
        <v>17</v>
      </c>
      <c r="E146" s="2">
        <v>2014</v>
      </c>
      <c r="F146" s="2">
        <v>11903199</v>
      </c>
      <c r="G146" s="2" t="s">
        <v>81</v>
      </c>
      <c r="H146" s="1" t="s">
        <v>523</v>
      </c>
      <c r="I146" s="1" t="s">
        <v>19</v>
      </c>
      <c r="J146" s="1">
        <v>1</v>
      </c>
      <c r="K146" s="1">
        <v>1</v>
      </c>
      <c r="L146" s="1">
        <v>0</v>
      </c>
      <c r="M146" s="1">
        <v>1</v>
      </c>
      <c r="N146" s="1">
        <v>0</v>
      </c>
      <c r="O146" s="1">
        <v>0</v>
      </c>
      <c r="R146" s="4"/>
      <c r="S146" s="4"/>
      <c r="T146" s="4"/>
      <c r="U146" s="4"/>
    </row>
    <row r="147" spans="1:27" customFormat="1" ht="14" hidden="1" x14ac:dyDescent="0.15">
      <c r="A147" s="16" t="s">
        <v>306</v>
      </c>
      <c r="B147" s="2" t="s">
        <v>286</v>
      </c>
      <c r="C147" s="6">
        <v>1</v>
      </c>
      <c r="D147" s="2" t="s">
        <v>17</v>
      </c>
      <c r="E147" s="2">
        <v>2014</v>
      </c>
      <c r="F147" s="2">
        <v>11903199</v>
      </c>
      <c r="G147" s="2" t="s">
        <v>81</v>
      </c>
      <c r="H147" s="1" t="s">
        <v>523</v>
      </c>
      <c r="I147" s="1" t="s">
        <v>19</v>
      </c>
      <c r="J147" s="1">
        <v>1</v>
      </c>
      <c r="K147" s="1">
        <v>1</v>
      </c>
      <c r="L147" s="1">
        <v>0</v>
      </c>
      <c r="M147" s="1">
        <v>1</v>
      </c>
      <c r="N147" s="1">
        <v>0</v>
      </c>
      <c r="O147" s="1">
        <v>0</v>
      </c>
      <c r="R147" s="4"/>
      <c r="S147" s="4"/>
      <c r="T147" s="4"/>
      <c r="U147" s="4"/>
      <c r="AA147" s="1" t="s">
        <v>310</v>
      </c>
    </row>
    <row r="148" spans="1:27" customFormat="1" ht="14" hidden="1" x14ac:dyDescent="0.15">
      <c r="A148" s="16" t="s">
        <v>307</v>
      </c>
      <c r="B148" s="2" t="s">
        <v>286</v>
      </c>
      <c r="C148" s="6">
        <v>1</v>
      </c>
      <c r="D148" s="2" t="s">
        <v>17</v>
      </c>
      <c r="E148" s="2">
        <v>2014</v>
      </c>
      <c r="F148" s="2">
        <v>16717952</v>
      </c>
      <c r="G148" s="2" t="s">
        <v>81</v>
      </c>
      <c r="H148" s="1" t="s">
        <v>523</v>
      </c>
      <c r="I148" s="1" t="s">
        <v>19</v>
      </c>
      <c r="J148" s="1">
        <v>1</v>
      </c>
      <c r="K148" s="1">
        <v>1</v>
      </c>
      <c r="L148" s="1">
        <v>0</v>
      </c>
      <c r="M148" s="1">
        <v>1</v>
      </c>
      <c r="N148" s="1">
        <v>0</v>
      </c>
      <c r="O148" s="1">
        <v>0</v>
      </c>
      <c r="R148" s="4"/>
      <c r="S148" s="4"/>
      <c r="T148" s="4"/>
      <c r="U148" s="4"/>
    </row>
    <row r="149" spans="1:27" customFormat="1" ht="14" hidden="1" x14ac:dyDescent="0.15">
      <c r="A149" s="16" t="s">
        <v>308</v>
      </c>
      <c r="B149" s="2" t="s">
        <v>286</v>
      </c>
      <c r="C149" s="6">
        <v>1</v>
      </c>
      <c r="D149" s="2" t="s">
        <v>17</v>
      </c>
      <c r="E149" s="2">
        <v>2014</v>
      </c>
      <c r="F149" s="2">
        <v>16717952</v>
      </c>
      <c r="G149" s="2" t="s">
        <v>81</v>
      </c>
      <c r="H149" s="1" t="s">
        <v>523</v>
      </c>
      <c r="I149" s="1" t="s">
        <v>19</v>
      </c>
      <c r="J149" s="1">
        <v>1</v>
      </c>
      <c r="K149" s="1">
        <v>1</v>
      </c>
      <c r="L149" s="1">
        <v>0</v>
      </c>
      <c r="M149" s="1">
        <v>1</v>
      </c>
      <c r="N149" s="1">
        <v>0</v>
      </c>
      <c r="O149" s="1">
        <v>0</v>
      </c>
      <c r="R149" s="4"/>
      <c r="S149" s="4"/>
      <c r="T149" s="4"/>
      <c r="U149" s="4"/>
    </row>
    <row r="150" spans="1:27" customFormat="1" ht="14" hidden="1" x14ac:dyDescent="0.15">
      <c r="A150" s="16" t="s">
        <v>309</v>
      </c>
      <c r="B150" s="2" t="s">
        <v>286</v>
      </c>
      <c r="C150" s="6">
        <v>1</v>
      </c>
      <c r="D150" s="2" t="s">
        <v>17</v>
      </c>
      <c r="E150" s="2">
        <v>2014</v>
      </c>
      <c r="F150" s="2">
        <v>16717952</v>
      </c>
      <c r="G150" s="2" t="s">
        <v>81</v>
      </c>
      <c r="H150" s="1" t="s">
        <v>523</v>
      </c>
      <c r="I150" s="1" t="s">
        <v>19</v>
      </c>
      <c r="J150" s="1">
        <v>1</v>
      </c>
      <c r="K150" s="1">
        <v>1</v>
      </c>
      <c r="L150" s="1">
        <v>0</v>
      </c>
      <c r="M150" s="1">
        <v>1</v>
      </c>
      <c r="N150" s="1">
        <v>0</v>
      </c>
      <c r="O150" s="1">
        <v>0</v>
      </c>
      <c r="R150" s="2"/>
      <c r="S150" s="4"/>
      <c r="T150" s="4"/>
      <c r="U150" s="4"/>
    </row>
    <row r="151" spans="1:27" customFormat="1" ht="14" hidden="1" x14ac:dyDescent="0.15">
      <c r="A151" s="16" t="s">
        <v>311</v>
      </c>
      <c r="B151" s="2" t="s">
        <v>286</v>
      </c>
      <c r="C151" s="6">
        <v>1</v>
      </c>
      <c r="D151" s="2" t="s">
        <v>17</v>
      </c>
      <c r="E151" s="2">
        <v>2014</v>
      </c>
      <c r="F151" s="2">
        <v>16717952</v>
      </c>
      <c r="G151" s="2" t="s">
        <v>81</v>
      </c>
      <c r="H151" s="1" t="s">
        <v>523</v>
      </c>
      <c r="I151" s="1" t="s">
        <v>19</v>
      </c>
      <c r="J151" s="1">
        <v>1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R151" s="2"/>
      <c r="S151" s="2"/>
      <c r="T151" s="2"/>
      <c r="U151" s="2"/>
    </row>
    <row r="152" spans="1:27" customFormat="1" ht="14" hidden="1" x14ac:dyDescent="0.15">
      <c r="A152" s="16" t="s">
        <v>312</v>
      </c>
      <c r="B152" s="6" t="s">
        <v>286</v>
      </c>
      <c r="C152" s="6">
        <v>1</v>
      </c>
      <c r="D152" s="2" t="s">
        <v>17</v>
      </c>
      <c r="E152" s="6">
        <v>2014</v>
      </c>
      <c r="F152" s="6">
        <v>16717952</v>
      </c>
      <c r="G152" s="6" t="s">
        <v>81</v>
      </c>
      <c r="H152" s="1" t="s">
        <v>523</v>
      </c>
      <c r="I152" s="1" t="s">
        <v>19</v>
      </c>
      <c r="J152" s="1">
        <v>1</v>
      </c>
      <c r="K152" s="1">
        <v>1</v>
      </c>
      <c r="L152" s="1">
        <v>0</v>
      </c>
      <c r="M152" s="1">
        <v>1</v>
      </c>
      <c r="N152" s="1">
        <v>0</v>
      </c>
      <c r="O152" s="1">
        <v>0</v>
      </c>
      <c r="R152" s="6"/>
      <c r="S152" s="6"/>
      <c r="T152" s="6"/>
      <c r="U152" s="6"/>
    </row>
    <row r="153" spans="1:27" customFormat="1" ht="14" hidden="1" x14ac:dyDescent="0.15">
      <c r="A153" s="16" t="s">
        <v>313</v>
      </c>
      <c r="B153" s="2" t="s">
        <v>286</v>
      </c>
      <c r="C153" s="6">
        <v>1</v>
      </c>
      <c r="D153" s="2" t="s">
        <v>17</v>
      </c>
      <c r="E153" s="2">
        <v>2014</v>
      </c>
      <c r="F153" s="2">
        <v>16717952</v>
      </c>
      <c r="G153" s="2" t="s">
        <v>81</v>
      </c>
      <c r="H153" s="1" t="s">
        <v>523</v>
      </c>
      <c r="I153" s="1" t="s">
        <v>19</v>
      </c>
      <c r="J153" s="1">
        <v>1</v>
      </c>
      <c r="K153" s="1">
        <v>1</v>
      </c>
      <c r="L153" s="1">
        <v>0</v>
      </c>
      <c r="M153" s="1">
        <v>1</v>
      </c>
      <c r="N153" s="1">
        <v>0</v>
      </c>
      <c r="O153" s="1">
        <v>0</v>
      </c>
      <c r="R153" s="4"/>
      <c r="S153" s="4"/>
      <c r="T153" s="4"/>
      <c r="U153" s="4"/>
    </row>
    <row r="154" spans="1:27" customFormat="1" ht="14" hidden="1" x14ac:dyDescent="0.15">
      <c r="A154" s="16" t="s">
        <v>314</v>
      </c>
      <c r="B154" s="2" t="s">
        <v>286</v>
      </c>
      <c r="C154" s="6">
        <v>1</v>
      </c>
      <c r="D154" s="2" t="s">
        <v>17</v>
      </c>
      <c r="E154" s="2">
        <v>2014</v>
      </c>
      <c r="F154" s="6">
        <v>16717952</v>
      </c>
      <c r="G154" s="6" t="s">
        <v>81</v>
      </c>
      <c r="H154" s="1" t="s">
        <v>523</v>
      </c>
      <c r="I154" s="1" t="s">
        <v>19</v>
      </c>
      <c r="J154" s="1">
        <v>1</v>
      </c>
      <c r="K154" s="1">
        <v>1</v>
      </c>
      <c r="L154" s="1">
        <v>0</v>
      </c>
      <c r="M154" s="1">
        <v>1</v>
      </c>
      <c r="N154" s="1">
        <v>0</v>
      </c>
      <c r="O154" s="1">
        <v>0</v>
      </c>
      <c r="R154" s="2"/>
      <c r="S154" s="2"/>
      <c r="T154" s="2"/>
      <c r="U154" s="2"/>
    </row>
    <row r="155" spans="1:27" customFormat="1" ht="14" hidden="1" x14ac:dyDescent="0.15">
      <c r="A155" s="6" t="s">
        <v>353</v>
      </c>
      <c r="B155" s="2" t="s">
        <v>260</v>
      </c>
      <c r="C155" s="6">
        <v>1</v>
      </c>
      <c r="D155" s="2" t="s">
        <v>32</v>
      </c>
      <c r="E155" s="2">
        <v>2013</v>
      </c>
      <c r="F155" s="2">
        <v>82869602</v>
      </c>
      <c r="G155" s="2" t="s">
        <v>22</v>
      </c>
      <c r="H155" s="6" t="s">
        <v>23</v>
      </c>
      <c r="I155" s="1" t="s">
        <v>19</v>
      </c>
      <c r="J155" s="1">
        <v>0</v>
      </c>
      <c r="K155" s="1">
        <v>0</v>
      </c>
      <c r="L155" s="1">
        <v>0</v>
      </c>
      <c r="M155" s="1">
        <v>0</v>
      </c>
      <c r="N155" s="1">
        <v>2.5</v>
      </c>
      <c r="O155" s="1">
        <v>3</v>
      </c>
      <c r="P155" s="1">
        <v>0</v>
      </c>
      <c r="R155" s="4"/>
      <c r="S155" s="4"/>
      <c r="T155" s="4"/>
      <c r="U155" s="2"/>
    </row>
    <row r="156" spans="1:27" customFormat="1" ht="14" hidden="1" x14ac:dyDescent="0.15">
      <c r="A156" s="6" t="s">
        <v>446</v>
      </c>
      <c r="B156" s="6" t="s">
        <v>447</v>
      </c>
      <c r="C156" s="6">
        <v>1</v>
      </c>
      <c r="D156" s="2" t="s">
        <v>32</v>
      </c>
      <c r="E156" s="6">
        <v>2011</v>
      </c>
      <c r="F156" s="28">
        <v>19572546</v>
      </c>
      <c r="G156" s="6" t="s">
        <v>81</v>
      </c>
      <c r="H156" s="1" t="s">
        <v>523</v>
      </c>
      <c r="I156" s="1" t="s">
        <v>19</v>
      </c>
      <c r="J156" s="1">
        <v>1</v>
      </c>
      <c r="K156" s="1">
        <v>0</v>
      </c>
      <c r="L156" s="1">
        <v>1</v>
      </c>
      <c r="M156" s="1">
        <v>1</v>
      </c>
      <c r="N156" s="1">
        <v>3</v>
      </c>
      <c r="O156" s="1">
        <v>3</v>
      </c>
      <c r="P156" s="1">
        <v>0</v>
      </c>
      <c r="R156" s="6"/>
      <c r="S156" s="6"/>
      <c r="T156" s="6"/>
      <c r="U156" s="6"/>
    </row>
    <row r="157" spans="1:27" customFormat="1" ht="14" hidden="1" x14ac:dyDescent="0.15">
      <c r="A157" s="16" t="s">
        <v>315</v>
      </c>
      <c r="B157" s="6" t="s">
        <v>286</v>
      </c>
      <c r="C157" s="6">
        <v>1</v>
      </c>
      <c r="D157" s="6" t="s">
        <v>17</v>
      </c>
      <c r="E157" s="6">
        <v>2014</v>
      </c>
      <c r="F157" s="6">
        <v>16717952</v>
      </c>
      <c r="G157" s="6" t="s">
        <v>81</v>
      </c>
      <c r="H157" s="1" t="s">
        <v>523</v>
      </c>
      <c r="I157" s="1" t="s">
        <v>19</v>
      </c>
      <c r="J157" s="1">
        <v>1</v>
      </c>
      <c r="K157" s="1">
        <v>1</v>
      </c>
      <c r="L157" s="1">
        <v>0</v>
      </c>
      <c r="M157" s="1">
        <v>1</v>
      </c>
      <c r="N157" s="1">
        <v>0</v>
      </c>
      <c r="O157" s="1">
        <v>0</v>
      </c>
      <c r="R157" s="6"/>
      <c r="S157" s="6"/>
      <c r="T157" s="6"/>
      <c r="U157" s="6"/>
    </row>
    <row r="158" spans="1:27" customFormat="1" ht="14" hidden="1" x14ac:dyDescent="0.15">
      <c r="A158" s="16" t="s">
        <v>316</v>
      </c>
      <c r="B158" s="2" t="s">
        <v>286</v>
      </c>
      <c r="C158" s="6">
        <v>1</v>
      </c>
      <c r="D158" s="2" t="s">
        <v>17</v>
      </c>
      <c r="E158" s="2">
        <v>2014</v>
      </c>
      <c r="F158" s="6">
        <v>16717952</v>
      </c>
      <c r="G158" s="6" t="s">
        <v>81</v>
      </c>
      <c r="H158" s="1" t="s">
        <v>523</v>
      </c>
      <c r="I158" s="1" t="s">
        <v>19</v>
      </c>
      <c r="J158" s="1">
        <v>1</v>
      </c>
      <c r="K158" s="1">
        <v>1</v>
      </c>
      <c r="L158" s="1">
        <v>0</v>
      </c>
      <c r="M158" s="1">
        <v>1</v>
      </c>
      <c r="N158" s="1">
        <v>0</v>
      </c>
      <c r="O158" s="1">
        <v>0</v>
      </c>
      <c r="R158" s="2"/>
      <c r="S158" s="2"/>
      <c r="T158" s="2"/>
      <c r="U158" s="2"/>
    </row>
    <row r="159" spans="1:27" customFormat="1" ht="14" hidden="1" x14ac:dyDescent="0.15">
      <c r="A159" s="16" t="s">
        <v>317</v>
      </c>
      <c r="B159" s="2" t="s">
        <v>286</v>
      </c>
      <c r="C159" s="6">
        <v>1</v>
      </c>
      <c r="D159" s="2" t="s">
        <v>17</v>
      </c>
      <c r="E159" s="2">
        <v>2014</v>
      </c>
      <c r="F159" s="2">
        <v>16717952</v>
      </c>
      <c r="G159" s="2" t="s">
        <v>81</v>
      </c>
      <c r="H159" s="1" t="s">
        <v>523</v>
      </c>
      <c r="I159" s="1" t="s">
        <v>19</v>
      </c>
      <c r="J159" s="1">
        <v>1</v>
      </c>
      <c r="K159" s="1">
        <v>1</v>
      </c>
      <c r="L159" s="1">
        <v>0</v>
      </c>
      <c r="M159" s="1">
        <v>1</v>
      </c>
      <c r="N159" s="1">
        <v>0</v>
      </c>
      <c r="O159" s="1">
        <v>0</v>
      </c>
      <c r="R159" s="2"/>
      <c r="S159" s="2"/>
      <c r="T159" s="2"/>
      <c r="U159" s="2"/>
    </row>
    <row r="160" spans="1:27" customFormat="1" ht="14" hidden="1" x14ac:dyDescent="0.15">
      <c r="A160" s="16" t="s">
        <v>318</v>
      </c>
      <c r="B160" s="2" t="s">
        <v>286</v>
      </c>
      <c r="C160" s="6">
        <v>1</v>
      </c>
      <c r="D160" s="2" t="s">
        <v>17</v>
      </c>
      <c r="E160" s="2">
        <v>2014</v>
      </c>
      <c r="F160" s="6">
        <v>16717952</v>
      </c>
      <c r="G160" s="6" t="s">
        <v>81</v>
      </c>
      <c r="H160" s="1" t="s">
        <v>523</v>
      </c>
      <c r="I160" s="1" t="s">
        <v>19</v>
      </c>
      <c r="J160" s="1">
        <v>1</v>
      </c>
      <c r="K160" s="1">
        <v>1</v>
      </c>
      <c r="L160" s="1">
        <v>0</v>
      </c>
      <c r="M160" s="1">
        <v>1</v>
      </c>
      <c r="N160" s="1">
        <v>0</v>
      </c>
      <c r="O160" s="1">
        <v>0</v>
      </c>
      <c r="R160" s="2"/>
      <c r="S160" s="2"/>
      <c r="T160" s="2"/>
      <c r="U160" s="4"/>
    </row>
    <row r="161" spans="1:38" customFormat="1" ht="14" hidden="1" x14ac:dyDescent="0.15">
      <c r="A161" s="16" t="s">
        <v>319</v>
      </c>
      <c r="B161" s="6" t="s">
        <v>286</v>
      </c>
      <c r="C161" s="6">
        <v>1</v>
      </c>
      <c r="D161" s="2" t="s">
        <v>17</v>
      </c>
      <c r="E161" s="6">
        <v>2014</v>
      </c>
      <c r="F161" s="6">
        <v>16717952</v>
      </c>
      <c r="G161" s="6" t="s">
        <v>81</v>
      </c>
      <c r="H161" s="1" t="s">
        <v>523</v>
      </c>
      <c r="I161" s="1" t="s">
        <v>19</v>
      </c>
      <c r="J161" s="1">
        <v>1</v>
      </c>
      <c r="K161" s="1">
        <v>1</v>
      </c>
      <c r="L161" s="1">
        <v>0</v>
      </c>
      <c r="M161" s="1">
        <v>1</v>
      </c>
      <c r="N161" s="1">
        <v>0</v>
      </c>
      <c r="O161" s="1">
        <v>0</v>
      </c>
      <c r="R161" s="6"/>
      <c r="S161" s="6"/>
      <c r="T161" s="6"/>
      <c r="U161" s="6"/>
    </row>
    <row r="162" spans="1:38" customFormat="1" ht="14" hidden="1" x14ac:dyDescent="0.15">
      <c r="A162" s="16" t="s">
        <v>320</v>
      </c>
      <c r="B162" s="6" t="s">
        <v>286</v>
      </c>
      <c r="C162" s="6">
        <v>1</v>
      </c>
      <c r="D162" s="2" t="s">
        <v>17</v>
      </c>
      <c r="E162" s="6">
        <v>2014</v>
      </c>
      <c r="F162" s="6">
        <v>16717952</v>
      </c>
      <c r="G162" s="6" t="s">
        <v>81</v>
      </c>
      <c r="H162" s="1" t="s">
        <v>523</v>
      </c>
      <c r="I162" s="1" t="s">
        <v>19</v>
      </c>
      <c r="J162" s="1">
        <v>1</v>
      </c>
      <c r="K162" s="1">
        <v>1</v>
      </c>
      <c r="L162" s="1">
        <v>0</v>
      </c>
      <c r="M162" s="1">
        <v>1</v>
      </c>
      <c r="N162" s="1">
        <v>0</v>
      </c>
      <c r="O162" s="1">
        <v>0</v>
      </c>
      <c r="R162" s="6"/>
      <c r="S162" s="6"/>
      <c r="T162" s="6"/>
      <c r="U162" s="6"/>
    </row>
    <row r="163" spans="1:38" customFormat="1" ht="14" hidden="1" x14ac:dyDescent="0.15">
      <c r="A163" s="16" t="s">
        <v>321</v>
      </c>
      <c r="B163" s="6" t="s">
        <v>286</v>
      </c>
      <c r="C163" s="6">
        <v>1</v>
      </c>
      <c r="D163" s="2" t="s">
        <v>17</v>
      </c>
      <c r="E163" s="6">
        <v>2014</v>
      </c>
      <c r="F163" s="6">
        <v>503191</v>
      </c>
      <c r="G163" s="6" t="s">
        <v>81</v>
      </c>
      <c r="H163" s="1" t="s">
        <v>523</v>
      </c>
      <c r="I163" s="1" t="s">
        <v>19</v>
      </c>
      <c r="J163" s="1">
        <v>1</v>
      </c>
      <c r="K163" s="1">
        <v>1</v>
      </c>
      <c r="L163" s="1">
        <v>0</v>
      </c>
      <c r="M163" s="1">
        <v>1</v>
      </c>
      <c r="N163" s="1">
        <v>0</v>
      </c>
      <c r="O163" s="1">
        <v>2</v>
      </c>
      <c r="R163" s="6"/>
      <c r="S163" s="6"/>
      <c r="T163" s="6"/>
      <c r="U163" s="6"/>
    </row>
    <row r="164" spans="1:38" customFormat="1" ht="14" hidden="1" x14ac:dyDescent="0.15">
      <c r="A164" s="16" t="s">
        <v>322</v>
      </c>
      <c r="B164" s="6" t="s">
        <v>286</v>
      </c>
      <c r="C164" s="6">
        <v>1</v>
      </c>
      <c r="D164" s="2" t="s">
        <v>17</v>
      </c>
      <c r="E164" s="6">
        <v>2014</v>
      </c>
      <c r="F164" s="6">
        <v>503191</v>
      </c>
      <c r="G164" s="6" t="s">
        <v>81</v>
      </c>
      <c r="H164" s="1" t="s">
        <v>523</v>
      </c>
      <c r="I164" s="1" t="s">
        <v>19</v>
      </c>
      <c r="J164" s="1">
        <v>1</v>
      </c>
      <c r="K164" s="1">
        <v>1</v>
      </c>
      <c r="L164" s="1">
        <v>0</v>
      </c>
      <c r="M164" s="1">
        <v>1</v>
      </c>
      <c r="N164" s="1">
        <v>0</v>
      </c>
      <c r="O164" s="1">
        <v>2</v>
      </c>
      <c r="R164" s="6"/>
      <c r="S164" s="6"/>
      <c r="T164" s="6"/>
      <c r="U164" s="6"/>
    </row>
    <row r="165" spans="1:38" customFormat="1" ht="14" hidden="1" x14ac:dyDescent="0.15">
      <c r="A165" s="16" t="s">
        <v>323</v>
      </c>
      <c r="B165" s="2" t="s">
        <v>286</v>
      </c>
      <c r="C165" s="6">
        <v>1</v>
      </c>
      <c r="D165" s="2" t="s">
        <v>17</v>
      </c>
      <c r="E165" s="2">
        <v>2014</v>
      </c>
      <c r="F165" s="2">
        <v>503191</v>
      </c>
      <c r="G165" s="2" t="s">
        <v>81</v>
      </c>
      <c r="H165" s="1" t="s">
        <v>523</v>
      </c>
      <c r="I165" s="1" t="s">
        <v>19</v>
      </c>
      <c r="J165" s="1">
        <v>1</v>
      </c>
      <c r="K165" s="1">
        <v>1</v>
      </c>
      <c r="L165" s="1">
        <v>0</v>
      </c>
      <c r="M165" s="1">
        <v>1</v>
      </c>
      <c r="N165" s="1">
        <v>0</v>
      </c>
      <c r="O165" s="1">
        <v>2</v>
      </c>
      <c r="R165" s="2"/>
      <c r="S165" s="2"/>
      <c r="T165" s="2"/>
      <c r="U165" s="2"/>
    </row>
    <row r="166" spans="1:38" customFormat="1" ht="14" hidden="1" x14ac:dyDescent="0.15">
      <c r="A166" s="21" t="s">
        <v>164</v>
      </c>
      <c r="B166" s="21" t="s">
        <v>165</v>
      </c>
      <c r="C166" s="20">
        <v>1</v>
      </c>
      <c r="D166" s="20" t="s">
        <v>32</v>
      </c>
      <c r="E166" s="21">
        <v>2006</v>
      </c>
      <c r="F166" s="21">
        <v>8699831</v>
      </c>
      <c r="G166" s="21" t="s">
        <v>100</v>
      </c>
      <c r="H166" s="21" t="s">
        <v>79</v>
      </c>
      <c r="I166" s="21" t="s">
        <v>19</v>
      </c>
      <c r="J166" s="21">
        <v>0</v>
      </c>
      <c r="K166" s="21">
        <v>0</v>
      </c>
      <c r="L166" s="21">
        <v>1</v>
      </c>
      <c r="M166" s="21">
        <v>1</v>
      </c>
      <c r="N166" s="21">
        <v>3</v>
      </c>
      <c r="O166" s="21">
        <v>0</v>
      </c>
      <c r="P166" s="21">
        <v>0</v>
      </c>
      <c r="Q166" s="19"/>
      <c r="R166" s="21" t="s">
        <v>63</v>
      </c>
      <c r="S166" s="21" t="s">
        <v>166</v>
      </c>
      <c r="T166" s="21" t="s">
        <v>167</v>
      </c>
      <c r="U166" s="21" t="s">
        <v>168</v>
      </c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 spans="1:38" customFormat="1" ht="14" hidden="1" x14ac:dyDescent="0.15">
      <c r="A167" s="16" t="s">
        <v>325</v>
      </c>
      <c r="B167" s="6" t="s">
        <v>286</v>
      </c>
      <c r="C167" s="6">
        <v>1</v>
      </c>
      <c r="D167" s="6" t="s">
        <v>17</v>
      </c>
      <c r="E167" s="6">
        <v>2014</v>
      </c>
      <c r="F167" s="2">
        <v>6047229</v>
      </c>
      <c r="G167" s="6" t="s">
        <v>81</v>
      </c>
      <c r="H167" s="1" t="s">
        <v>523</v>
      </c>
      <c r="I167" s="1" t="s">
        <v>19</v>
      </c>
      <c r="J167" s="1">
        <v>1</v>
      </c>
      <c r="K167" s="1">
        <v>1</v>
      </c>
      <c r="L167" s="1">
        <v>0</v>
      </c>
      <c r="M167" s="1">
        <v>1</v>
      </c>
      <c r="N167" s="1">
        <v>0</v>
      </c>
      <c r="O167" s="1">
        <v>2</v>
      </c>
      <c r="R167" s="6"/>
      <c r="S167" s="6"/>
      <c r="T167" s="6"/>
      <c r="U167" s="6"/>
    </row>
    <row r="168" spans="1:38" customFormat="1" ht="14" hidden="1" x14ac:dyDescent="0.15">
      <c r="A168" s="6" t="s">
        <v>262</v>
      </c>
      <c r="B168" s="6" t="s">
        <v>260</v>
      </c>
      <c r="C168" s="6">
        <v>1</v>
      </c>
      <c r="D168" s="6" t="s">
        <v>32</v>
      </c>
      <c r="E168" s="6">
        <v>2013</v>
      </c>
      <c r="F168" s="2">
        <v>8106713</v>
      </c>
      <c r="G168" s="6" t="s">
        <v>22</v>
      </c>
      <c r="H168" s="6" t="s">
        <v>23</v>
      </c>
      <c r="I168" s="1" t="s">
        <v>19</v>
      </c>
      <c r="J168" s="1">
        <v>0</v>
      </c>
      <c r="K168" s="1">
        <v>0</v>
      </c>
      <c r="L168" s="1">
        <v>0</v>
      </c>
      <c r="M168" s="1">
        <v>2</v>
      </c>
      <c r="N168" s="1">
        <v>2.5</v>
      </c>
      <c r="O168" s="1">
        <v>3</v>
      </c>
      <c r="P168" s="1">
        <v>1</v>
      </c>
      <c r="R168" s="6"/>
      <c r="S168" s="6"/>
      <c r="T168" s="6"/>
      <c r="U168" s="6"/>
    </row>
    <row r="169" spans="1:38" customFormat="1" ht="14" hidden="1" x14ac:dyDescent="0.15">
      <c r="A169" s="16" t="s">
        <v>326</v>
      </c>
      <c r="B169" s="2" t="s">
        <v>286</v>
      </c>
      <c r="C169" s="6">
        <v>1</v>
      </c>
      <c r="D169" s="2" t="s">
        <v>17</v>
      </c>
      <c r="E169" s="2">
        <v>2014</v>
      </c>
      <c r="F169" s="2">
        <v>6047229</v>
      </c>
      <c r="G169" s="2" t="s">
        <v>81</v>
      </c>
      <c r="H169" s="1" t="s">
        <v>523</v>
      </c>
      <c r="I169" s="1" t="s">
        <v>19</v>
      </c>
      <c r="J169" s="1">
        <v>1</v>
      </c>
      <c r="K169" s="1">
        <v>1</v>
      </c>
      <c r="L169" s="1">
        <v>0</v>
      </c>
      <c r="M169" s="1">
        <v>1</v>
      </c>
      <c r="N169" s="1">
        <v>0</v>
      </c>
      <c r="O169" s="1">
        <v>2</v>
      </c>
      <c r="R169" s="2"/>
      <c r="S169" s="2"/>
      <c r="T169" s="2"/>
      <c r="U169" s="2"/>
    </row>
    <row r="170" spans="1:38" customFormat="1" ht="14" hidden="1" x14ac:dyDescent="0.15">
      <c r="A170" s="16" t="s">
        <v>327</v>
      </c>
      <c r="B170" s="6" t="s">
        <v>286</v>
      </c>
      <c r="C170" s="6">
        <v>1</v>
      </c>
      <c r="D170" s="6" t="s">
        <v>17</v>
      </c>
      <c r="E170" s="6">
        <v>2014</v>
      </c>
      <c r="F170" s="2">
        <v>6047229</v>
      </c>
      <c r="G170" s="6" t="s">
        <v>81</v>
      </c>
      <c r="H170" s="1" t="s">
        <v>523</v>
      </c>
      <c r="I170" s="1" t="s">
        <v>19</v>
      </c>
      <c r="J170" s="1">
        <v>1</v>
      </c>
      <c r="K170" s="1">
        <v>1</v>
      </c>
      <c r="L170" s="1">
        <v>0</v>
      </c>
      <c r="M170" s="1">
        <v>1</v>
      </c>
      <c r="N170" s="1">
        <v>0</v>
      </c>
      <c r="O170" s="1">
        <v>2</v>
      </c>
      <c r="R170" s="6"/>
      <c r="S170" s="6"/>
      <c r="T170" s="6"/>
      <c r="U170" s="6"/>
    </row>
    <row r="171" spans="1:38" customFormat="1" ht="14" hidden="1" x14ac:dyDescent="0.15">
      <c r="A171" s="16" t="s">
        <v>334</v>
      </c>
      <c r="B171" s="6" t="s">
        <v>286</v>
      </c>
      <c r="C171" s="6">
        <v>1</v>
      </c>
      <c r="D171" s="2" t="s">
        <v>17</v>
      </c>
      <c r="E171" s="6">
        <v>2014</v>
      </c>
      <c r="F171" s="6">
        <v>6047229</v>
      </c>
      <c r="G171" s="6" t="s">
        <v>81</v>
      </c>
      <c r="H171" s="1" t="s">
        <v>523</v>
      </c>
      <c r="I171" s="1" t="s">
        <v>19</v>
      </c>
      <c r="J171" s="1">
        <v>1</v>
      </c>
      <c r="K171" s="1">
        <v>1</v>
      </c>
      <c r="L171" s="1">
        <v>0</v>
      </c>
      <c r="M171" s="1">
        <v>1</v>
      </c>
      <c r="N171" s="1">
        <v>0</v>
      </c>
      <c r="O171" s="1">
        <v>2</v>
      </c>
      <c r="R171" s="6"/>
      <c r="S171" s="6"/>
      <c r="T171" s="6"/>
      <c r="U171" s="6"/>
    </row>
    <row r="172" spans="1:38" customFormat="1" ht="14" hidden="1" x14ac:dyDescent="0.15">
      <c r="A172" s="16" t="s">
        <v>339</v>
      </c>
      <c r="B172" s="2" t="s">
        <v>286</v>
      </c>
      <c r="C172" s="6">
        <v>1</v>
      </c>
      <c r="D172" s="2" t="s">
        <v>17</v>
      </c>
      <c r="E172" s="2">
        <v>2014</v>
      </c>
      <c r="F172" s="2">
        <v>6047229</v>
      </c>
      <c r="G172" s="6" t="s">
        <v>81</v>
      </c>
      <c r="H172" s="1" t="s">
        <v>523</v>
      </c>
      <c r="I172" s="1" t="s">
        <v>19</v>
      </c>
      <c r="J172" s="1">
        <v>1</v>
      </c>
      <c r="K172" s="1">
        <v>1</v>
      </c>
      <c r="L172" s="1">
        <v>0</v>
      </c>
      <c r="M172" s="1">
        <v>1</v>
      </c>
      <c r="N172" s="1">
        <v>0</v>
      </c>
      <c r="O172" s="1">
        <v>2</v>
      </c>
      <c r="R172" s="2"/>
      <c r="S172" s="2"/>
      <c r="T172" s="2"/>
      <c r="U172" s="4"/>
    </row>
    <row r="173" spans="1:38" customFormat="1" ht="14" hidden="1" x14ac:dyDescent="0.15">
      <c r="A173" s="16" t="s">
        <v>340</v>
      </c>
      <c r="B173" s="2" t="s">
        <v>286</v>
      </c>
      <c r="C173" s="6">
        <v>1</v>
      </c>
      <c r="D173" s="2" t="s">
        <v>17</v>
      </c>
      <c r="E173" s="2">
        <v>2014</v>
      </c>
      <c r="F173" s="2">
        <v>6047229</v>
      </c>
      <c r="G173" s="6" t="s">
        <v>81</v>
      </c>
      <c r="H173" s="1" t="s">
        <v>523</v>
      </c>
      <c r="I173" s="1" t="s">
        <v>19</v>
      </c>
      <c r="J173" s="1">
        <v>1</v>
      </c>
      <c r="K173" s="1">
        <v>1</v>
      </c>
      <c r="L173" s="1">
        <v>0</v>
      </c>
      <c r="M173" s="1">
        <v>1</v>
      </c>
      <c r="N173" s="1">
        <v>0</v>
      </c>
      <c r="O173" s="1">
        <v>2</v>
      </c>
      <c r="R173" s="2"/>
      <c r="S173" s="2"/>
      <c r="T173" s="2"/>
      <c r="U173" s="2"/>
    </row>
    <row r="174" spans="1:38" customFormat="1" ht="14" hidden="1" x14ac:dyDescent="0.15">
      <c r="A174" s="16" t="s">
        <v>341</v>
      </c>
      <c r="B174" s="6" t="s">
        <v>286</v>
      </c>
      <c r="C174" s="6">
        <v>1</v>
      </c>
      <c r="D174" s="6" t="s">
        <v>17</v>
      </c>
      <c r="E174" s="6">
        <v>2014</v>
      </c>
      <c r="F174" s="2">
        <v>6047229</v>
      </c>
      <c r="G174" s="6" t="s">
        <v>81</v>
      </c>
      <c r="H174" s="1" t="s">
        <v>523</v>
      </c>
      <c r="I174" s="1" t="s">
        <v>19</v>
      </c>
      <c r="J174" s="1">
        <v>1</v>
      </c>
      <c r="K174" s="1">
        <v>1</v>
      </c>
      <c r="L174" s="1">
        <v>0</v>
      </c>
      <c r="M174" s="1">
        <v>1</v>
      </c>
      <c r="N174" s="1">
        <v>0</v>
      </c>
      <c r="O174" s="1">
        <v>2</v>
      </c>
    </row>
    <row r="175" spans="1:38" customFormat="1" ht="14" hidden="1" x14ac:dyDescent="0.15">
      <c r="A175" s="16" t="s">
        <v>342</v>
      </c>
      <c r="B175" s="2" t="s">
        <v>286</v>
      </c>
      <c r="C175" s="6">
        <v>1</v>
      </c>
      <c r="D175" s="2" t="s">
        <v>17</v>
      </c>
      <c r="E175" s="2">
        <v>2014</v>
      </c>
      <c r="F175" s="2">
        <v>6047229</v>
      </c>
      <c r="G175" s="2" t="s">
        <v>81</v>
      </c>
      <c r="H175" s="1" t="s">
        <v>523</v>
      </c>
      <c r="I175" s="1" t="s">
        <v>19</v>
      </c>
      <c r="J175" s="1">
        <v>1</v>
      </c>
      <c r="K175" s="1">
        <v>1</v>
      </c>
      <c r="L175" s="1">
        <v>0</v>
      </c>
      <c r="M175" s="1">
        <v>1</v>
      </c>
      <c r="N175" s="1">
        <v>0</v>
      </c>
      <c r="O175" s="1">
        <v>2</v>
      </c>
      <c r="R175" s="6"/>
      <c r="S175" s="6"/>
      <c r="T175" s="6"/>
      <c r="U175" s="6"/>
    </row>
    <row r="176" spans="1:38" customFormat="1" ht="14" hidden="1" x14ac:dyDescent="0.15">
      <c r="A176" s="16" t="s">
        <v>343</v>
      </c>
      <c r="B176" s="2" t="s">
        <v>286</v>
      </c>
      <c r="C176" s="6">
        <v>1</v>
      </c>
      <c r="D176" s="2" t="s">
        <v>17</v>
      </c>
      <c r="E176" s="2">
        <v>2014</v>
      </c>
      <c r="F176" s="4">
        <v>6047229</v>
      </c>
      <c r="G176" s="2" t="s">
        <v>81</v>
      </c>
      <c r="H176" s="1" t="s">
        <v>523</v>
      </c>
      <c r="I176" s="1" t="s">
        <v>19</v>
      </c>
      <c r="J176" s="1">
        <v>1</v>
      </c>
      <c r="K176" s="1">
        <v>1</v>
      </c>
      <c r="L176" s="1">
        <v>0</v>
      </c>
      <c r="M176" s="1">
        <v>1</v>
      </c>
      <c r="N176" s="1">
        <v>0</v>
      </c>
      <c r="O176" s="1">
        <v>2</v>
      </c>
      <c r="R176" s="6"/>
      <c r="S176" s="6"/>
      <c r="T176" s="6"/>
      <c r="U176" s="6"/>
    </row>
    <row r="177" spans="1:38" customFormat="1" ht="15" hidden="1" customHeight="1" x14ac:dyDescent="0.15">
      <c r="A177" s="16" t="s">
        <v>344</v>
      </c>
      <c r="B177" s="6" t="s">
        <v>286</v>
      </c>
      <c r="C177" s="6">
        <v>1</v>
      </c>
      <c r="D177" s="6" t="s">
        <v>17</v>
      </c>
      <c r="E177" s="6">
        <v>2014</v>
      </c>
      <c r="F177" s="2">
        <v>6047229</v>
      </c>
      <c r="G177" s="6" t="s">
        <v>81</v>
      </c>
      <c r="H177" s="1" t="s">
        <v>523</v>
      </c>
      <c r="I177" s="1" t="s">
        <v>19</v>
      </c>
      <c r="J177" s="1">
        <v>1</v>
      </c>
      <c r="K177" s="1">
        <v>1</v>
      </c>
      <c r="L177" s="1">
        <v>0</v>
      </c>
      <c r="M177" s="1">
        <v>1</v>
      </c>
      <c r="N177" s="1">
        <v>0</v>
      </c>
      <c r="O177" s="1">
        <v>2</v>
      </c>
      <c r="R177" s="6"/>
      <c r="S177" s="6"/>
      <c r="T177" s="6"/>
      <c r="U177" s="6"/>
    </row>
    <row r="178" spans="1:38" customFormat="1" ht="14" hidden="1" x14ac:dyDescent="0.15">
      <c r="A178" s="16" t="s">
        <v>345</v>
      </c>
      <c r="B178" s="2" t="s">
        <v>286</v>
      </c>
      <c r="C178" s="6">
        <v>1</v>
      </c>
      <c r="D178" s="2" t="s">
        <v>17</v>
      </c>
      <c r="E178" s="2">
        <v>2014</v>
      </c>
      <c r="F178" s="2">
        <v>6047229</v>
      </c>
      <c r="G178" s="2" t="s">
        <v>81</v>
      </c>
      <c r="H178" s="1" t="s">
        <v>523</v>
      </c>
      <c r="I178" s="1" t="s">
        <v>19</v>
      </c>
      <c r="J178" s="1">
        <v>1</v>
      </c>
      <c r="K178" s="1">
        <v>1</v>
      </c>
      <c r="L178" s="1">
        <v>0</v>
      </c>
      <c r="M178" s="1">
        <v>1</v>
      </c>
      <c r="N178" s="1">
        <v>0</v>
      </c>
      <c r="O178" s="1">
        <v>2</v>
      </c>
    </row>
    <row r="179" spans="1:38" customFormat="1" ht="14" hidden="1" x14ac:dyDescent="0.15">
      <c r="A179" s="16" t="s">
        <v>346</v>
      </c>
      <c r="B179" s="2" t="s">
        <v>286</v>
      </c>
      <c r="C179" s="6">
        <v>1</v>
      </c>
      <c r="D179" s="2" t="s">
        <v>17</v>
      </c>
      <c r="E179" s="2">
        <v>2014</v>
      </c>
      <c r="F179" s="4">
        <v>6047229</v>
      </c>
      <c r="G179" s="2" t="s">
        <v>81</v>
      </c>
      <c r="H179" s="1" t="s">
        <v>523</v>
      </c>
      <c r="I179" s="1" t="s">
        <v>19</v>
      </c>
      <c r="J179" s="1">
        <v>1</v>
      </c>
      <c r="K179" s="1">
        <v>1</v>
      </c>
      <c r="L179" s="1">
        <v>0</v>
      </c>
      <c r="M179" s="1">
        <v>1</v>
      </c>
      <c r="N179" s="1">
        <v>0</v>
      </c>
      <c r="O179" s="1">
        <v>2</v>
      </c>
    </row>
    <row r="180" spans="1:38" customFormat="1" ht="14.25" hidden="1" customHeight="1" x14ac:dyDescent="0.15">
      <c r="A180" s="14" t="s">
        <v>80</v>
      </c>
      <c r="C180" s="6">
        <v>1</v>
      </c>
      <c r="D180" s="1" t="s">
        <v>17</v>
      </c>
      <c r="E180" s="1">
        <v>2011</v>
      </c>
      <c r="F180" s="2">
        <v>181</v>
      </c>
      <c r="G180" s="1" t="s">
        <v>81</v>
      </c>
      <c r="H180" s="1" t="s">
        <v>523</v>
      </c>
      <c r="I180" s="1" t="s">
        <v>19</v>
      </c>
      <c r="J180" s="1">
        <v>1</v>
      </c>
      <c r="K180" s="1">
        <v>0</v>
      </c>
      <c r="L180" s="1">
        <v>2</v>
      </c>
      <c r="M180" s="1">
        <v>2</v>
      </c>
      <c r="N180" s="1">
        <v>1</v>
      </c>
      <c r="O180" s="1">
        <v>3</v>
      </c>
      <c r="P180" s="1">
        <v>0</v>
      </c>
    </row>
    <row r="181" spans="1:38" customFormat="1" ht="15" hidden="1" customHeight="1" x14ac:dyDescent="0.15">
      <c r="A181" s="6" t="s">
        <v>182</v>
      </c>
      <c r="B181" s="6" t="s">
        <v>183</v>
      </c>
      <c r="C181" s="6">
        <v>1</v>
      </c>
      <c r="D181" s="6" t="s">
        <v>17</v>
      </c>
      <c r="E181" s="6">
        <v>2013</v>
      </c>
      <c r="F181" s="4">
        <v>131976</v>
      </c>
      <c r="G181" s="6" t="s">
        <v>81</v>
      </c>
      <c r="H181" s="1" t="s">
        <v>523</v>
      </c>
      <c r="I181" s="1" t="s">
        <v>19</v>
      </c>
      <c r="J181" s="1">
        <v>1</v>
      </c>
      <c r="K181" s="1">
        <v>0</v>
      </c>
      <c r="L181" s="1">
        <v>1</v>
      </c>
      <c r="M181" s="1">
        <v>1</v>
      </c>
      <c r="N181" s="1">
        <v>1</v>
      </c>
      <c r="O181" s="1">
        <v>3</v>
      </c>
      <c r="P181" s="1">
        <v>0</v>
      </c>
      <c r="R181" s="6"/>
      <c r="S181" s="6"/>
      <c r="T181" s="6"/>
      <c r="U181" s="6"/>
    </row>
    <row r="182" spans="1:38" customFormat="1" ht="14" hidden="1" x14ac:dyDescent="0.15">
      <c r="A182" s="6" t="s">
        <v>229</v>
      </c>
      <c r="B182" s="6" t="s">
        <v>230</v>
      </c>
      <c r="C182" s="6">
        <v>0</v>
      </c>
      <c r="D182" s="2" t="s">
        <v>32</v>
      </c>
      <c r="E182" s="6">
        <v>2005</v>
      </c>
      <c r="F182" s="2">
        <v>7738458</v>
      </c>
      <c r="G182" s="6" t="s">
        <v>81</v>
      </c>
      <c r="H182" s="1" t="s">
        <v>523</v>
      </c>
      <c r="I182" s="1" t="s">
        <v>24</v>
      </c>
      <c r="J182" s="1">
        <v>1</v>
      </c>
      <c r="K182" s="1">
        <v>0</v>
      </c>
      <c r="L182" s="1">
        <v>1</v>
      </c>
      <c r="M182" s="1">
        <v>0</v>
      </c>
      <c r="N182" s="1">
        <v>0</v>
      </c>
      <c r="O182" s="1">
        <v>3</v>
      </c>
      <c r="P182" s="1">
        <v>0</v>
      </c>
      <c r="R182" s="6" t="s">
        <v>231</v>
      </c>
      <c r="S182" s="6" t="s">
        <v>232</v>
      </c>
      <c r="T182" s="6" t="s">
        <v>233</v>
      </c>
      <c r="U182" s="6" t="s">
        <v>234</v>
      </c>
    </row>
    <row r="183" spans="1:38" customFormat="1" ht="15" hidden="1" customHeight="1" x14ac:dyDescent="0.15">
      <c r="A183" s="6" t="s">
        <v>229</v>
      </c>
      <c r="B183" s="6" t="s">
        <v>250</v>
      </c>
      <c r="C183" s="6">
        <v>1</v>
      </c>
      <c r="D183" s="6" t="s">
        <v>32</v>
      </c>
      <c r="E183" s="6">
        <v>2011</v>
      </c>
      <c r="F183" s="2">
        <v>7738458</v>
      </c>
      <c r="G183" s="6" t="s">
        <v>81</v>
      </c>
      <c r="H183" s="1" t="s">
        <v>523</v>
      </c>
      <c r="I183" s="1" t="s">
        <v>19</v>
      </c>
      <c r="J183" s="1">
        <v>1</v>
      </c>
      <c r="K183" s="1"/>
      <c r="L183" s="1">
        <v>1</v>
      </c>
      <c r="M183" s="1"/>
      <c r="N183" s="1">
        <v>1</v>
      </c>
      <c r="O183" s="1"/>
      <c r="P183" s="1"/>
      <c r="Q183" s="1"/>
      <c r="R183" s="6"/>
      <c r="S183" s="6"/>
      <c r="T183" s="6"/>
      <c r="U183" s="6"/>
    </row>
    <row r="184" spans="1:38" customFormat="1" ht="14.25" hidden="1" customHeight="1" x14ac:dyDescent="0.15">
      <c r="A184" s="14" t="s">
        <v>394</v>
      </c>
      <c r="C184" s="6">
        <v>1</v>
      </c>
      <c r="D184" s="1" t="s">
        <v>17</v>
      </c>
      <c r="E184" s="1">
        <v>2007</v>
      </c>
      <c r="F184" s="2">
        <v>242764</v>
      </c>
      <c r="G184" s="1" t="s">
        <v>81</v>
      </c>
      <c r="H184" s="1" t="s">
        <v>523</v>
      </c>
      <c r="I184" s="1" t="s">
        <v>19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</row>
    <row r="185" spans="1:38" customFormat="1" ht="15" hidden="1" customHeight="1" x14ac:dyDescent="0.15">
      <c r="A185" s="6" t="s">
        <v>277</v>
      </c>
      <c r="B185" s="6" t="s">
        <v>278</v>
      </c>
      <c r="C185" s="6">
        <v>1</v>
      </c>
      <c r="D185" s="6" t="s">
        <v>32</v>
      </c>
      <c r="E185" s="6">
        <v>2005</v>
      </c>
      <c r="F185" s="6">
        <v>392098</v>
      </c>
      <c r="G185" s="6" t="s">
        <v>81</v>
      </c>
      <c r="H185" s="1" t="s">
        <v>523</v>
      </c>
      <c r="I185" s="1" t="s">
        <v>24</v>
      </c>
      <c r="J185" s="1">
        <v>1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/>
      <c r="R185" s="6" t="s">
        <v>279</v>
      </c>
      <c r="S185" s="6" t="s">
        <v>63</v>
      </c>
      <c r="T185" s="6" t="s">
        <v>63</v>
      </c>
      <c r="U185" s="6" t="s">
        <v>280</v>
      </c>
    </row>
    <row r="186" spans="1:38" customFormat="1" ht="14.25" hidden="1" customHeight="1" x14ac:dyDescent="0.15">
      <c r="A186" s="14" t="s">
        <v>441</v>
      </c>
      <c r="C186" s="6">
        <v>1</v>
      </c>
      <c r="D186" s="1" t="s">
        <v>17</v>
      </c>
      <c r="E186" s="1">
        <v>2011</v>
      </c>
      <c r="F186" s="2">
        <v>8674</v>
      </c>
      <c r="G186" s="1" t="s">
        <v>81</v>
      </c>
      <c r="H186" s="1" t="s">
        <v>523</v>
      </c>
      <c r="I186" s="1" t="s">
        <v>19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</row>
    <row r="187" spans="1:38" customFormat="1" ht="14" hidden="1" x14ac:dyDescent="0.15">
      <c r="A187" s="1" t="s">
        <v>191</v>
      </c>
      <c r="B187" s="1" t="s">
        <v>192</v>
      </c>
      <c r="C187" s="6">
        <v>1</v>
      </c>
      <c r="D187" s="2" t="s">
        <v>32</v>
      </c>
      <c r="E187" s="1">
        <v>2009</v>
      </c>
      <c r="F187" s="2">
        <v>111</v>
      </c>
      <c r="G187" s="1" t="s">
        <v>81</v>
      </c>
      <c r="H187" s="1" t="s">
        <v>523</v>
      </c>
      <c r="I187" s="1" t="s">
        <v>19</v>
      </c>
      <c r="J187" s="1">
        <v>1</v>
      </c>
      <c r="K187" s="1">
        <v>0</v>
      </c>
      <c r="L187" s="1">
        <v>1</v>
      </c>
      <c r="M187" s="1">
        <v>1</v>
      </c>
      <c r="N187" s="1">
        <v>0</v>
      </c>
      <c r="O187" s="1">
        <v>3</v>
      </c>
      <c r="P187" s="1">
        <v>0</v>
      </c>
      <c r="R187" s="1" t="s">
        <v>193</v>
      </c>
    </row>
    <row r="188" spans="1:38" customFormat="1" ht="14" hidden="1" x14ac:dyDescent="0.15">
      <c r="A188" s="14" t="s">
        <v>395</v>
      </c>
      <c r="C188" s="6">
        <v>1</v>
      </c>
      <c r="D188" s="1" t="s">
        <v>17</v>
      </c>
      <c r="E188" s="1">
        <v>2005</v>
      </c>
      <c r="F188" s="2">
        <v>292241</v>
      </c>
      <c r="G188" s="1" t="s">
        <v>81</v>
      </c>
      <c r="H188" s="1" t="s">
        <v>523</v>
      </c>
      <c r="I188" s="1" t="s">
        <v>19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3</v>
      </c>
      <c r="P188" s="1">
        <v>0</v>
      </c>
    </row>
    <row r="189" spans="1:38" customFormat="1" ht="14" hidden="1" x14ac:dyDescent="0.15">
      <c r="A189" s="6" t="s">
        <v>396</v>
      </c>
      <c r="B189" s="6" t="s">
        <v>397</v>
      </c>
      <c r="C189" s="6">
        <v>0</v>
      </c>
      <c r="D189" s="6" t="s">
        <v>32</v>
      </c>
      <c r="E189" s="6">
        <v>2005</v>
      </c>
      <c r="F189" s="2">
        <v>1239079</v>
      </c>
      <c r="G189" s="6" t="s">
        <v>81</v>
      </c>
      <c r="H189" s="1" t="s">
        <v>523</v>
      </c>
      <c r="I189" s="1" t="s">
        <v>24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2</v>
      </c>
      <c r="P189" s="1">
        <v>0</v>
      </c>
      <c r="Q189" s="1"/>
      <c r="R189" s="6" t="s">
        <v>392</v>
      </c>
      <c r="S189" s="6" t="s">
        <v>398</v>
      </c>
      <c r="T189" s="6" t="s">
        <v>63</v>
      </c>
      <c r="U189" s="6" t="s">
        <v>399</v>
      </c>
    </row>
    <row r="190" spans="1:38" customFormat="1" ht="14" hidden="1" x14ac:dyDescent="0.15">
      <c r="A190" s="2" t="s">
        <v>184</v>
      </c>
      <c r="B190" s="2"/>
      <c r="C190" s="6">
        <v>1</v>
      </c>
      <c r="D190" s="2" t="s">
        <v>32</v>
      </c>
      <c r="E190" s="2">
        <v>2009</v>
      </c>
      <c r="F190" s="2">
        <v>1239079</v>
      </c>
      <c r="G190" s="2" t="s">
        <v>81</v>
      </c>
      <c r="H190" s="1" t="s">
        <v>523</v>
      </c>
      <c r="I190" s="1" t="s">
        <v>19</v>
      </c>
      <c r="J190" s="1">
        <v>1</v>
      </c>
      <c r="K190" s="1">
        <v>0</v>
      </c>
      <c r="L190" s="1">
        <v>1</v>
      </c>
      <c r="M190" s="5">
        <v>1</v>
      </c>
      <c r="N190" s="1">
        <v>1</v>
      </c>
      <c r="O190" s="1">
        <v>3</v>
      </c>
      <c r="P190" s="1">
        <v>0</v>
      </c>
      <c r="Q190" s="1"/>
      <c r="R190" s="2"/>
      <c r="S190" s="2"/>
      <c r="T190" s="2"/>
      <c r="U190" s="2"/>
    </row>
    <row r="191" spans="1:38" customFormat="1" ht="14.25" hidden="1" customHeight="1" x14ac:dyDescent="0.15">
      <c r="A191" s="14" t="s">
        <v>400</v>
      </c>
      <c r="C191" s="6">
        <v>1</v>
      </c>
      <c r="D191" s="1" t="s">
        <v>17</v>
      </c>
      <c r="E191" s="1">
        <v>2007</v>
      </c>
      <c r="F191" s="4">
        <v>904387</v>
      </c>
      <c r="G191" s="1" t="s">
        <v>81</v>
      </c>
      <c r="H191" s="1" t="s">
        <v>523</v>
      </c>
      <c r="I191" s="1" t="s">
        <v>19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3</v>
      </c>
      <c r="P191" s="1">
        <v>0</v>
      </c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customFormat="1" ht="14" hidden="1" x14ac:dyDescent="0.15">
      <c r="A192" s="6" t="s">
        <v>253</v>
      </c>
      <c r="B192" s="6" t="s">
        <v>254</v>
      </c>
      <c r="C192" s="6">
        <v>0</v>
      </c>
      <c r="D192" s="6" t="s">
        <v>32</v>
      </c>
      <c r="E192" s="6">
        <v>2005</v>
      </c>
      <c r="F192" s="2">
        <v>0</v>
      </c>
      <c r="G192" s="6" t="s">
        <v>81</v>
      </c>
      <c r="H192" s="1" t="s">
        <v>523</v>
      </c>
      <c r="I192" s="1" t="s">
        <v>24</v>
      </c>
      <c r="J192" s="1">
        <v>1</v>
      </c>
      <c r="K192" s="1">
        <v>0</v>
      </c>
      <c r="L192" s="1">
        <v>0</v>
      </c>
      <c r="M192" s="5">
        <v>3</v>
      </c>
      <c r="N192" s="1">
        <v>1</v>
      </c>
      <c r="O192" s="1">
        <v>3</v>
      </c>
      <c r="P192" s="1">
        <v>0</v>
      </c>
      <c r="Q192" s="1"/>
      <c r="R192" s="6" t="s">
        <v>255</v>
      </c>
      <c r="S192" s="6" t="s">
        <v>256</v>
      </c>
      <c r="T192" s="6" t="s">
        <v>257</v>
      </c>
      <c r="U192" s="6" t="s">
        <v>258</v>
      </c>
    </row>
    <row r="193" spans="1:38" customFormat="1" ht="14" hidden="1" x14ac:dyDescent="0.15">
      <c r="A193" s="6" t="s">
        <v>253</v>
      </c>
      <c r="B193" s="6"/>
      <c r="C193" s="6">
        <v>1</v>
      </c>
      <c r="D193" s="6" t="s">
        <v>17</v>
      </c>
      <c r="E193" s="6">
        <v>2011</v>
      </c>
      <c r="F193" s="4">
        <v>0</v>
      </c>
      <c r="G193" s="6" t="s">
        <v>81</v>
      </c>
      <c r="H193" s="1" t="s">
        <v>523</v>
      </c>
      <c r="I193" s="1" t="s">
        <v>19</v>
      </c>
      <c r="J193" s="1">
        <v>1</v>
      </c>
      <c r="K193" s="1">
        <v>1</v>
      </c>
      <c r="L193" s="1">
        <v>1</v>
      </c>
      <c r="M193" s="5">
        <v>1</v>
      </c>
      <c r="N193" s="1">
        <v>0</v>
      </c>
      <c r="O193" s="1">
        <v>0</v>
      </c>
      <c r="P193" s="1">
        <v>0</v>
      </c>
      <c r="Q193" s="1"/>
      <c r="R193" s="6"/>
      <c r="S193" s="6"/>
      <c r="T193" s="6"/>
      <c r="U193" s="6"/>
    </row>
    <row r="194" spans="1:38" customFormat="1" ht="14" hidden="1" x14ac:dyDescent="0.15">
      <c r="A194" s="1" t="s">
        <v>206</v>
      </c>
      <c r="C194" s="6">
        <v>1</v>
      </c>
      <c r="D194" s="1" t="s">
        <v>17</v>
      </c>
      <c r="E194" s="1">
        <v>2014</v>
      </c>
      <c r="F194" s="4">
        <v>1633673</v>
      </c>
      <c r="G194" s="1" t="s">
        <v>81</v>
      </c>
      <c r="H194" s="1" t="s">
        <v>82</v>
      </c>
      <c r="I194" s="1" t="s">
        <v>19</v>
      </c>
      <c r="J194" s="1">
        <v>1</v>
      </c>
      <c r="K194" s="1">
        <v>0</v>
      </c>
      <c r="L194" s="1">
        <v>1</v>
      </c>
      <c r="M194" s="1">
        <v>1</v>
      </c>
      <c r="N194" s="1">
        <v>2</v>
      </c>
      <c r="O194" s="1">
        <v>2</v>
      </c>
      <c r="P194" s="1">
        <v>0</v>
      </c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customFormat="1" ht="14" hidden="1" x14ac:dyDescent="0.15">
      <c r="A195" s="1" t="s">
        <v>214</v>
      </c>
      <c r="B195" s="1" t="s">
        <v>215</v>
      </c>
      <c r="C195" s="6">
        <v>1</v>
      </c>
      <c r="D195" s="1" t="s">
        <v>17</v>
      </c>
      <c r="E195" s="1">
        <v>2013</v>
      </c>
      <c r="F195" s="6">
        <v>164563</v>
      </c>
      <c r="G195" s="1" t="s">
        <v>81</v>
      </c>
      <c r="H195" s="1" t="s">
        <v>523</v>
      </c>
      <c r="I195" s="1" t="s">
        <v>19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</row>
    <row r="196" spans="1:38" customFormat="1" ht="14" hidden="1" x14ac:dyDescent="0.15">
      <c r="A196" s="19" t="s">
        <v>481</v>
      </c>
      <c r="B196" s="23" t="s">
        <v>482</v>
      </c>
      <c r="C196" s="6">
        <v>1</v>
      </c>
      <c r="D196" s="20" t="s">
        <v>17</v>
      </c>
      <c r="E196" s="20">
        <v>2008</v>
      </c>
      <c r="F196">
        <v>2995245</v>
      </c>
      <c r="G196" s="20" t="s">
        <v>202</v>
      </c>
      <c r="H196" s="21" t="s">
        <v>140</v>
      </c>
      <c r="I196" s="21" t="s">
        <v>19</v>
      </c>
      <c r="J196" s="19">
        <v>0</v>
      </c>
      <c r="K196" s="19">
        <v>0</v>
      </c>
      <c r="L196" s="19">
        <v>0</v>
      </c>
      <c r="M196" s="19">
        <v>0</v>
      </c>
      <c r="N196" s="19">
        <v>3</v>
      </c>
      <c r="O196" s="19">
        <v>3</v>
      </c>
      <c r="P196" s="19">
        <v>0</v>
      </c>
    </row>
    <row r="197" spans="1:38" customFormat="1" ht="14" hidden="1" x14ac:dyDescent="0.15">
      <c r="A197" s="6" t="s">
        <v>185</v>
      </c>
      <c r="B197" s="6" t="s">
        <v>186</v>
      </c>
      <c r="C197" s="6">
        <v>1</v>
      </c>
      <c r="D197" s="6" t="s">
        <v>17</v>
      </c>
      <c r="E197" s="6">
        <v>2013</v>
      </c>
      <c r="F197" s="6">
        <v>6179659</v>
      </c>
      <c r="G197" s="6" t="s">
        <v>81</v>
      </c>
      <c r="H197" s="1" t="s">
        <v>523</v>
      </c>
      <c r="I197" s="1" t="s">
        <v>19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0</v>
      </c>
      <c r="P197" s="1">
        <v>0</v>
      </c>
      <c r="R197" s="6"/>
      <c r="S197" s="6"/>
      <c r="T197" s="6"/>
      <c r="U197" s="6"/>
    </row>
    <row r="198" spans="1:38" customFormat="1" ht="14" hidden="1" x14ac:dyDescent="0.15">
      <c r="A198" s="2" t="s">
        <v>453</v>
      </c>
      <c r="B198" s="2"/>
      <c r="C198" s="6">
        <v>1</v>
      </c>
      <c r="D198" s="2" t="s">
        <v>17</v>
      </c>
      <c r="E198" s="4">
        <v>2013</v>
      </c>
      <c r="F198" s="4">
        <v>1535174</v>
      </c>
      <c r="G198" s="6" t="s">
        <v>81</v>
      </c>
      <c r="H198" s="1" t="s">
        <v>523</v>
      </c>
      <c r="I198" s="1" t="s">
        <v>19</v>
      </c>
      <c r="J198" s="1">
        <v>1</v>
      </c>
      <c r="K198" s="1">
        <v>0</v>
      </c>
      <c r="L198" s="1">
        <v>1</v>
      </c>
      <c r="M198" s="1">
        <v>1</v>
      </c>
      <c r="N198" s="1">
        <v>1</v>
      </c>
      <c r="O198" s="1">
        <v>3</v>
      </c>
      <c r="P198" s="1">
        <v>0</v>
      </c>
      <c r="R198" s="4"/>
      <c r="S198" s="4"/>
      <c r="T198" s="4"/>
      <c r="U198" s="4"/>
    </row>
    <row r="199" spans="1:38" customFormat="1" ht="14" hidden="1" x14ac:dyDescent="0.15">
      <c r="A199" s="19" t="s">
        <v>506</v>
      </c>
      <c r="B199" s="19"/>
      <c r="C199" s="20">
        <v>1</v>
      </c>
      <c r="D199" s="20" t="s">
        <v>17</v>
      </c>
      <c r="E199" s="20">
        <v>2011</v>
      </c>
      <c r="F199" s="34">
        <v>9626908</v>
      </c>
      <c r="G199" s="20" t="s">
        <v>100</v>
      </c>
      <c r="H199" s="21" t="s">
        <v>79</v>
      </c>
      <c r="I199" s="21" t="s">
        <v>19</v>
      </c>
      <c r="J199" s="19">
        <v>1</v>
      </c>
      <c r="K199" s="19">
        <v>0</v>
      </c>
      <c r="L199" s="19">
        <v>0</v>
      </c>
      <c r="M199" s="19">
        <v>2</v>
      </c>
      <c r="N199" s="19">
        <v>3</v>
      </c>
      <c r="O199" s="19">
        <v>3</v>
      </c>
      <c r="P199" s="19">
        <v>0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customFormat="1" ht="14" hidden="1" x14ac:dyDescent="0.15">
      <c r="A200" s="1" t="s">
        <v>454</v>
      </c>
      <c r="C200" s="6">
        <v>1</v>
      </c>
      <c r="D200" s="1" t="s">
        <v>17</v>
      </c>
      <c r="E200" s="1">
        <v>2007</v>
      </c>
      <c r="F200" s="28">
        <v>1154</v>
      </c>
      <c r="G200" s="1" t="s">
        <v>81</v>
      </c>
      <c r="H200" s="1" t="s">
        <v>523</v>
      </c>
      <c r="I200" s="1" t="s">
        <v>19</v>
      </c>
      <c r="J200" s="1">
        <v>1</v>
      </c>
      <c r="K200" s="1">
        <v>0</v>
      </c>
      <c r="L200" s="1">
        <v>1</v>
      </c>
      <c r="M200" s="1">
        <v>3</v>
      </c>
      <c r="N200" s="1">
        <v>1</v>
      </c>
      <c r="O200" s="1">
        <v>3</v>
      </c>
      <c r="P200" s="1">
        <v>0</v>
      </c>
    </row>
    <row r="201" spans="1:38" customFormat="1" ht="14" hidden="1" x14ac:dyDescent="0.15">
      <c r="A201" s="2" t="s">
        <v>281</v>
      </c>
      <c r="B201" s="2" t="s">
        <v>282</v>
      </c>
      <c r="C201" s="6">
        <v>0</v>
      </c>
      <c r="D201" s="2" t="s">
        <v>32</v>
      </c>
      <c r="E201" s="6">
        <v>2005</v>
      </c>
      <c r="F201" s="6">
        <v>3171584</v>
      </c>
      <c r="G201" s="1" t="s">
        <v>81</v>
      </c>
      <c r="H201" s="1" t="s">
        <v>523</v>
      </c>
      <c r="I201" s="1" t="s">
        <v>24</v>
      </c>
      <c r="J201" s="1">
        <v>1</v>
      </c>
      <c r="K201" s="1">
        <v>0</v>
      </c>
      <c r="L201" s="1">
        <v>0</v>
      </c>
      <c r="M201" s="1">
        <v>1</v>
      </c>
      <c r="N201" s="1">
        <v>0</v>
      </c>
      <c r="O201" s="1">
        <v>0</v>
      </c>
      <c r="P201" s="1">
        <v>0</v>
      </c>
      <c r="Q201" s="1"/>
      <c r="R201" s="4" t="s">
        <v>283</v>
      </c>
      <c r="S201" s="4" t="s">
        <v>63</v>
      </c>
      <c r="T201" s="4" t="s">
        <v>63</v>
      </c>
      <c r="U201" s="4" t="s">
        <v>284</v>
      </c>
    </row>
    <row r="202" spans="1:38" customFormat="1" ht="14" hidden="1" x14ac:dyDescent="0.15">
      <c r="A202" s="2" t="s">
        <v>457</v>
      </c>
      <c r="B202" s="2"/>
      <c r="C202" s="6">
        <v>1</v>
      </c>
      <c r="D202" s="2" t="s">
        <v>17</v>
      </c>
      <c r="E202" s="4">
        <v>2013</v>
      </c>
      <c r="F202" s="4">
        <v>3171584</v>
      </c>
      <c r="G202" s="1" t="s">
        <v>81</v>
      </c>
      <c r="H202" s="1" t="s">
        <v>523</v>
      </c>
      <c r="I202" s="1" t="s">
        <v>19</v>
      </c>
      <c r="J202" s="1">
        <v>1</v>
      </c>
      <c r="K202" s="1">
        <v>0</v>
      </c>
      <c r="L202" s="1">
        <v>1</v>
      </c>
      <c r="M202" s="1">
        <v>1</v>
      </c>
      <c r="N202" s="1">
        <v>0</v>
      </c>
      <c r="O202" s="1">
        <v>0</v>
      </c>
      <c r="P202" s="1"/>
      <c r="Q202" s="1"/>
      <c r="R202" s="4"/>
      <c r="S202" s="4"/>
      <c r="T202" s="6"/>
      <c r="U202" s="4"/>
    </row>
    <row r="203" spans="1:38" customFormat="1" ht="14" hidden="1" x14ac:dyDescent="0.15">
      <c r="A203" s="2" t="s">
        <v>455</v>
      </c>
      <c r="C203" s="6">
        <v>1</v>
      </c>
      <c r="D203" s="2" t="s">
        <v>17</v>
      </c>
      <c r="E203">
        <v>2011</v>
      </c>
      <c r="F203" s="28">
        <v>80258</v>
      </c>
      <c r="G203" t="s">
        <v>81</v>
      </c>
      <c r="H203" s="1" t="s">
        <v>523</v>
      </c>
      <c r="I203" s="1" t="s">
        <v>19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0</v>
      </c>
    </row>
    <row r="204" spans="1:38" customFormat="1" ht="14" hidden="1" x14ac:dyDescent="0.15">
      <c r="A204" s="6" t="s">
        <v>187</v>
      </c>
      <c r="B204" s="6" t="s">
        <v>188</v>
      </c>
      <c r="C204" s="6">
        <v>1</v>
      </c>
      <c r="D204" s="6" t="s">
        <v>32</v>
      </c>
      <c r="E204" s="6">
        <v>2009</v>
      </c>
      <c r="F204" s="2">
        <v>20371</v>
      </c>
      <c r="G204" s="6" t="s">
        <v>81</v>
      </c>
      <c r="H204" s="1" t="s">
        <v>523</v>
      </c>
      <c r="I204" s="1" t="s">
        <v>19</v>
      </c>
      <c r="J204" s="1">
        <v>1</v>
      </c>
      <c r="K204" s="1">
        <v>0</v>
      </c>
      <c r="L204" s="1">
        <v>1</v>
      </c>
      <c r="M204" s="1">
        <v>1</v>
      </c>
      <c r="N204" s="1">
        <v>1</v>
      </c>
      <c r="O204" s="1">
        <v>3</v>
      </c>
      <c r="P204" s="1">
        <v>0</v>
      </c>
      <c r="R204" s="6"/>
      <c r="S204" s="6"/>
      <c r="T204" s="6"/>
      <c r="U204" s="6"/>
    </row>
    <row r="205" spans="1:38" customFormat="1" ht="14" hidden="1" x14ac:dyDescent="0.15">
      <c r="A205" s="6" t="s">
        <v>244</v>
      </c>
      <c r="B205" s="6" t="s">
        <v>245</v>
      </c>
      <c r="C205" s="6">
        <v>1</v>
      </c>
      <c r="D205" s="6" t="s">
        <v>32</v>
      </c>
      <c r="E205" s="6">
        <v>2005</v>
      </c>
      <c r="F205" s="6">
        <v>12517</v>
      </c>
      <c r="G205" s="1" t="s">
        <v>81</v>
      </c>
      <c r="H205" s="1" t="s">
        <v>523</v>
      </c>
      <c r="I205" s="1" t="s">
        <v>24</v>
      </c>
      <c r="J205" s="3">
        <v>2.5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R205" s="6" t="s">
        <v>246</v>
      </c>
      <c r="S205" s="6" t="s">
        <v>63</v>
      </c>
      <c r="T205" s="13" t="s">
        <v>247</v>
      </c>
      <c r="U205" s="6" t="s">
        <v>248</v>
      </c>
    </row>
    <row r="206" spans="1:38" customFormat="1" ht="15.75" hidden="1" customHeight="1" x14ac:dyDescent="0.15">
      <c r="A206" s="6" t="s">
        <v>456</v>
      </c>
      <c r="C206" s="6">
        <v>1</v>
      </c>
      <c r="D206" s="6" t="s">
        <v>17</v>
      </c>
      <c r="E206" s="6">
        <v>2005</v>
      </c>
      <c r="F206">
        <v>157649</v>
      </c>
      <c r="G206" s="6" t="s">
        <v>81</v>
      </c>
      <c r="H206" s="1" t="s">
        <v>523</v>
      </c>
      <c r="I206" s="1" t="s">
        <v>19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38" customFormat="1" ht="15.75" hidden="1" customHeight="1" x14ac:dyDescent="0.15">
      <c r="A207" s="1" t="s">
        <v>189</v>
      </c>
      <c r="B207" s="1" t="s">
        <v>190</v>
      </c>
      <c r="C207" s="6">
        <v>0</v>
      </c>
      <c r="D207" s="1" t="s">
        <v>17</v>
      </c>
      <c r="E207" s="1">
        <v>2013</v>
      </c>
      <c r="F207" s="6">
        <v>61321406</v>
      </c>
      <c r="G207" s="1" t="s">
        <v>81</v>
      </c>
      <c r="H207" s="1" t="s">
        <v>523</v>
      </c>
      <c r="I207" s="1" t="s">
        <v>19</v>
      </c>
      <c r="J207" s="1">
        <v>1</v>
      </c>
      <c r="K207" s="1">
        <v>2</v>
      </c>
      <c r="L207" s="1">
        <v>1</v>
      </c>
      <c r="M207" s="1">
        <v>1</v>
      </c>
      <c r="N207" s="1">
        <v>1</v>
      </c>
      <c r="O207" s="1">
        <v>1</v>
      </c>
      <c r="P207" s="1">
        <v>0</v>
      </c>
    </row>
    <row r="208" spans="1:38" customFormat="1" ht="15.75" hidden="1" customHeight="1" x14ac:dyDescent="0.15">
      <c r="A208" s="1" t="s">
        <v>189</v>
      </c>
      <c r="B208" s="1"/>
      <c r="C208" s="6">
        <v>1</v>
      </c>
      <c r="D208" s="1" t="s">
        <v>17</v>
      </c>
      <c r="E208" s="1">
        <v>2014</v>
      </c>
      <c r="F208" s="6">
        <v>61321406</v>
      </c>
      <c r="G208" s="1" t="s">
        <v>81</v>
      </c>
      <c r="H208" s="1" t="s">
        <v>523</v>
      </c>
      <c r="I208" s="1" t="s">
        <v>19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1</v>
      </c>
      <c r="P208" s="1">
        <v>0</v>
      </c>
    </row>
    <row r="209" spans="1:38" ht="15.75" hidden="1" customHeight="1" x14ac:dyDescent="0.15">
      <c r="A209" s="27" t="s">
        <v>449</v>
      </c>
      <c r="B209" s="6" t="s">
        <v>450</v>
      </c>
      <c r="C209" s="6">
        <v>1</v>
      </c>
      <c r="D209" s="6" t="s">
        <v>32</v>
      </c>
      <c r="E209" s="6">
        <v>2011</v>
      </c>
      <c r="F209" s="6">
        <v>459034</v>
      </c>
      <c r="G209" s="6" t="s">
        <v>81</v>
      </c>
      <c r="H209" s="1" t="s">
        <v>523</v>
      </c>
      <c r="I209" s="6" t="s">
        <v>19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0</v>
      </c>
      <c r="Q209"/>
      <c r="R209" s="6"/>
      <c r="S209" s="6"/>
      <c r="T209" s="6"/>
      <c r="U209" s="6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5.75" hidden="1" customHeight="1" x14ac:dyDescent="0.15">
      <c r="A210" s="27" t="s">
        <v>451</v>
      </c>
      <c r="B210" s="6" t="s">
        <v>452</v>
      </c>
      <c r="C210" s="6">
        <v>1</v>
      </c>
      <c r="D210" s="6" t="s">
        <v>32</v>
      </c>
      <c r="E210" s="6">
        <v>2011</v>
      </c>
      <c r="F210" s="28">
        <v>1575</v>
      </c>
      <c r="G210" s="6" t="s">
        <v>81</v>
      </c>
      <c r="H210" s="1" t="s">
        <v>523</v>
      </c>
      <c r="I210" s="6" t="s">
        <v>19</v>
      </c>
      <c r="J210">
        <v>1</v>
      </c>
      <c r="K210"/>
      <c r="L210">
        <v>1</v>
      </c>
      <c r="M210">
        <v>1</v>
      </c>
      <c r="N210">
        <v>1</v>
      </c>
      <c r="O210">
        <v>1</v>
      </c>
      <c r="P210">
        <v>0</v>
      </c>
      <c r="Q210"/>
      <c r="R210" s="6"/>
      <c r="S210" s="6"/>
      <c r="T210" s="6"/>
      <c r="U210" s="6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5.75" hidden="1" customHeight="1" x14ac:dyDescent="0.15">
      <c r="A211" s="25" t="s">
        <v>403</v>
      </c>
      <c r="B211" s="6" t="s">
        <v>404</v>
      </c>
      <c r="C211" s="6">
        <v>1</v>
      </c>
      <c r="D211" s="6" t="s">
        <v>32</v>
      </c>
      <c r="E211" s="6">
        <v>2005</v>
      </c>
      <c r="F211" s="6">
        <v>1323495</v>
      </c>
      <c r="G211" s="1" t="s">
        <v>81</v>
      </c>
      <c r="H211" s="1" t="s">
        <v>523</v>
      </c>
      <c r="I211" s="1" t="s">
        <v>24</v>
      </c>
      <c r="J211" s="1">
        <v>0</v>
      </c>
      <c r="K211" s="5">
        <v>0</v>
      </c>
      <c r="L211" s="1">
        <v>0</v>
      </c>
      <c r="M211" s="1">
        <v>0</v>
      </c>
      <c r="N211" s="1">
        <v>0</v>
      </c>
      <c r="O211" s="1">
        <v>3</v>
      </c>
      <c r="P211" s="1">
        <v>0</v>
      </c>
      <c r="Q211" s="1"/>
      <c r="R211" s="6" t="s">
        <v>63</v>
      </c>
      <c r="S211" s="6" t="s">
        <v>405</v>
      </c>
      <c r="T211" s="6" t="s">
        <v>406</v>
      </c>
      <c r="U211" s="6" t="s">
        <v>407</v>
      </c>
      <c r="V211"/>
      <c r="W211"/>
      <c r="X211"/>
      <c r="Y211"/>
      <c r="Z211"/>
      <c r="AA211"/>
      <c r="AB211"/>
      <c r="AC211" s="1">
        <v>2</v>
      </c>
      <c r="AD211" s="1" t="s">
        <v>349</v>
      </c>
      <c r="AE211"/>
      <c r="AF211"/>
      <c r="AG211"/>
      <c r="AH211"/>
      <c r="AI211"/>
      <c r="AJ211"/>
      <c r="AK211"/>
      <c r="AL211"/>
    </row>
    <row r="212" spans="1:38" ht="15.75" hidden="1" customHeight="1" x14ac:dyDescent="0.15">
      <c r="A212" s="31" t="s">
        <v>473</v>
      </c>
      <c r="B212"/>
      <c r="C212" s="6">
        <v>1</v>
      </c>
      <c r="D212" s="20" t="s">
        <v>17</v>
      </c>
      <c r="E212" s="20">
        <v>2011</v>
      </c>
      <c r="F212">
        <v>1407192</v>
      </c>
      <c r="G212" s="20" t="s">
        <v>202</v>
      </c>
      <c r="H212" s="21" t="s">
        <v>140</v>
      </c>
      <c r="I212" s="21" t="s">
        <v>19</v>
      </c>
      <c r="J212" s="19">
        <v>3</v>
      </c>
      <c r="K212" s="19">
        <v>0</v>
      </c>
      <c r="L212" s="19">
        <v>0</v>
      </c>
      <c r="M212" s="19">
        <v>0</v>
      </c>
      <c r="N212" s="19">
        <v>1</v>
      </c>
      <c r="O212" s="19">
        <v>3</v>
      </c>
      <c r="P212" s="19">
        <v>0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5.75" hidden="1" customHeight="1" x14ac:dyDescent="0.15">
      <c r="A213" s="6" t="s">
        <v>237</v>
      </c>
      <c r="B213" s="6" t="s">
        <v>238</v>
      </c>
      <c r="C213" s="6">
        <v>1</v>
      </c>
      <c r="D213" s="6" t="s">
        <v>138</v>
      </c>
      <c r="E213" s="6">
        <v>2013</v>
      </c>
      <c r="F213" s="6">
        <v>624716</v>
      </c>
      <c r="G213" s="6" t="s">
        <v>202</v>
      </c>
      <c r="H213" s="6" t="s">
        <v>140</v>
      </c>
      <c r="I213" s="1" t="s">
        <v>19</v>
      </c>
      <c r="J213" s="1">
        <v>2</v>
      </c>
      <c r="K213" s="1">
        <v>0</v>
      </c>
      <c r="L213" s="1">
        <v>1</v>
      </c>
      <c r="M213" s="1">
        <v>0</v>
      </c>
      <c r="N213" s="1">
        <v>2</v>
      </c>
      <c r="O213" s="1">
        <v>1</v>
      </c>
      <c r="P213" s="1">
        <v>0</v>
      </c>
      <c r="Q213"/>
      <c r="R213" s="6"/>
      <c r="S213" s="6"/>
      <c r="T213" s="6"/>
      <c r="U213" s="6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5.75" hidden="1" customHeight="1" x14ac:dyDescent="0.15">
      <c r="A214" s="6" t="s">
        <v>424</v>
      </c>
      <c r="B214" s="6" t="s">
        <v>425</v>
      </c>
      <c r="C214" s="6">
        <v>1</v>
      </c>
      <c r="D214" s="6" t="s">
        <v>138</v>
      </c>
      <c r="E214" s="6">
        <v>2013</v>
      </c>
      <c r="F214" s="6">
        <v>285188</v>
      </c>
      <c r="G214" s="6" t="s">
        <v>202</v>
      </c>
      <c r="H214" s="6" t="s">
        <v>140</v>
      </c>
      <c r="I214" s="1" t="s">
        <v>19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</v>
      </c>
      <c r="P214" s="1">
        <v>0</v>
      </c>
      <c r="Q214"/>
      <c r="R214" s="6"/>
      <c r="S214" s="6"/>
      <c r="T214" s="6"/>
      <c r="U214" s="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5.75" hidden="1" customHeight="1" x14ac:dyDescent="0.15">
      <c r="A215" s="19" t="s">
        <v>474</v>
      </c>
      <c r="B215"/>
      <c r="C215" s="6">
        <v>1</v>
      </c>
      <c r="D215" s="20" t="s">
        <v>17</v>
      </c>
      <c r="E215" s="20">
        <v>2006</v>
      </c>
      <c r="F215">
        <v>1882561</v>
      </c>
      <c r="G215" s="20" t="s">
        <v>202</v>
      </c>
      <c r="H215" s="21" t="s">
        <v>140</v>
      </c>
      <c r="I215" s="21" t="s">
        <v>19</v>
      </c>
      <c r="J215" s="19">
        <v>2</v>
      </c>
      <c r="K215" s="19">
        <v>0</v>
      </c>
      <c r="L215" s="19">
        <v>0</v>
      </c>
      <c r="M215" s="19">
        <v>0</v>
      </c>
      <c r="N215" s="19">
        <v>1</v>
      </c>
      <c r="O215" s="19">
        <v>0</v>
      </c>
      <c r="P215" s="19">
        <v>0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customFormat="1" ht="15.75" hidden="1" customHeight="1" x14ac:dyDescent="0.15">
      <c r="A216" s="19" t="s">
        <v>483</v>
      </c>
      <c r="B216" s="23" t="s">
        <v>484</v>
      </c>
      <c r="C216" s="6">
        <v>1</v>
      </c>
      <c r="D216" s="20" t="s">
        <v>17</v>
      </c>
      <c r="E216" s="20">
        <v>2008</v>
      </c>
      <c r="F216">
        <v>613151</v>
      </c>
      <c r="G216" s="20" t="s">
        <v>202</v>
      </c>
      <c r="H216" s="21" t="s">
        <v>140</v>
      </c>
      <c r="I216" s="21" t="s">
        <v>19</v>
      </c>
      <c r="J216" s="19">
        <v>1</v>
      </c>
      <c r="K216" s="19">
        <v>0</v>
      </c>
      <c r="L216" s="19">
        <v>0</v>
      </c>
      <c r="M216" s="19">
        <v>0</v>
      </c>
      <c r="N216" s="19">
        <v>0</v>
      </c>
      <c r="O216" s="19">
        <v>3</v>
      </c>
      <c r="P216" s="19">
        <v>0</v>
      </c>
    </row>
    <row r="217" spans="1:38" customFormat="1" ht="15.75" hidden="1" customHeight="1" x14ac:dyDescent="0.2">
      <c r="A217" s="24" t="s">
        <v>477</v>
      </c>
      <c r="B217" t="s">
        <v>478</v>
      </c>
      <c r="C217" s="6">
        <v>1</v>
      </c>
      <c r="D217" s="20" t="s">
        <v>17</v>
      </c>
      <c r="E217" s="20">
        <v>2013</v>
      </c>
      <c r="F217">
        <v>221768</v>
      </c>
      <c r="G217" s="20" t="s">
        <v>202</v>
      </c>
      <c r="H217" s="21" t="s">
        <v>140</v>
      </c>
      <c r="I217" s="21" t="s">
        <v>19</v>
      </c>
      <c r="J217" s="1">
        <v>3</v>
      </c>
      <c r="K217" s="1">
        <v>0</v>
      </c>
      <c r="L217" s="3">
        <v>1</v>
      </c>
      <c r="M217" s="3">
        <v>0</v>
      </c>
      <c r="N217" s="3">
        <v>1</v>
      </c>
      <c r="O217" s="3">
        <v>0</v>
      </c>
      <c r="P217" s="1">
        <v>0</v>
      </c>
    </row>
    <row r="218" spans="1:38" customFormat="1" ht="15.75" hidden="1" customHeight="1" x14ac:dyDescent="0.15">
      <c r="A218" s="19" t="s">
        <v>505</v>
      </c>
      <c r="B218" s="19"/>
      <c r="C218" s="20">
        <v>1</v>
      </c>
      <c r="D218" s="20" t="s">
        <v>17</v>
      </c>
      <c r="E218" s="20">
        <v>2011</v>
      </c>
      <c r="F218" s="19">
        <v>273016</v>
      </c>
      <c r="G218" s="20" t="s">
        <v>100</v>
      </c>
      <c r="H218" s="21" t="s">
        <v>79</v>
      </c>
      <c r="I218" s="21" t="s">
        <v>19</v>
      </c>
      <c r="J218" s="19">
        <v>1</v>
      </c>
      <c r="K218" s="19">
        <v>0</v>
      </c>
      <c r="L218" s="19">
        <v>0</v>
      </c>
      <c r="M218" s="19">
        <v>2</v>
      </c>
      <c r="N218" s="19">
        <v>3</v>
      </c>
      <c r="O218" s="19">
        <v>3</v>
      </c>
      <c r="P218" s="19">
        <v>0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1:38" customFormat="1" ht="15.75" customHeight="1" x14ac:dyDescent="0.15">
      <c r="A219" s="6" t="s">
        <v>30</v>
      </c>
      <c r="B219" s="6" t="s">
        <v>31</v>
      </c>
      <c r="C219" s="6">
        <v>0</v>
      </c>
      <c r="D219" s="6" t="s">
        <v>32</v>
      </c>
      <c r="E219" s="6">
        <v>2008</v>
      </c>
      <c r="F219" s="6">
        <v>60886691</v>
      </c>
      <c r="G219" s="6" t="s">
        <v>22</v>
      </c>
      <c r="H219" s="6" t="s">
        <v>23</v>
      </c>
      <c r="I219" s="1" t="s">
        <v>24</v>
      </c>
      <c r="J219" s="1">
        <v>0</v>
      </c>
      <c r="K219" s="1">
        <v>2</v>
      </c>
      <c r="L219" s="1">
        <v>2</v>
      </c>
      <c r="M219" s="1">
        <v>2</v>
      </c>
      <c r="N219" s="1">
        <v>3</v>
      </c>
      <c r="O219" s="1">
        <v>3</v>
      </c>
      <c r="P219" s="1">
        <v>0</v>
      </c>
      <c r="Q219" s="1"/>
      <c r="R219" s="6" t="s">
        <v>33</v>
      </c>
      <c r="S219" s="6" t="s">
        <v>34</v>
      </c>
      <c r="T219" s="6" t="s">
        <v>35</v>
      </c>
      <c r="U219" s="6" t="s">
        <v>36</v>
      </c>
    </row>
    <row r="220" spans="1:38" customFormat="1" ht="15.75" hidden="1" customHeight="1" x14ac:dyDescent="0.15">
      <c r="A220" s="25" t="s">
        <v>434</v>
      </c>
      <c r="B220" s="6" t="s">
        <v>435</v>
      </c>
      <c r="C220" s="6">
        <v>1</v>
      </c>
      <c r="D220" s="6" t="s">
        <v>32</v>
      </c>
      <c r="E220" s="6">
        <v>2006</v>
      </c>
      <c r="F220" s="1">
        <v>296981</v>
      </c>
      <c r="G220" s="1" t="s">
        <v>202</v>
      </c>
      <c r="H220" s="6" t="s">
        <v>140</v>
      </c>
      <c r="I220" s="1" t="s">
        <v>24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R220" s="6" t="s">
        <v>63</v>
      </c>
      <c r="S220" s="6" t="s">
        <v>63</v>
      </c>
      <c r="T220" s="6" t="s">
        <v>63</v>
      </c>
      <c r="U220" s="6" t="s">
        <v>436</v>
      </c>
    </row>
    <row r="221" spans="1:38" customFormat="1" ht="15.75" hidden="1" customHeight="1" x14ac:dyDescent="0.15">
      <c r="A221" s="19" t="s">
        <v>475</v>
      </c>
      <c r="B221" t="s">
        <v>476</v>
      </c>
      <c r="C221" s="6">
        <v>1</v>
      </c>
      <c r="D221" s="20" t="s">
        <v>17</v>
      </c>
      <c r="E221" s="20">
        <v>2010</v>
      </c>
      <c r="F221">
        <v>127613</v>
      </c>
      <c r="G221" s="20" t="s">
        <v>202</v>
      </c>
      <c r="H221" s="21" t="s">
        <v>140</v>
      </c>
      <c r="I221" s="21" t="s">
        <v>19</v>
      </c>
      <c r="J221" s="19">
        <v>1</v>
      </c>
      <c r="K221" s="19">
        <v>0</v>
      </c>
      <c r="L221" s="19">
        <v>0</v>
      </c>
      <c r="M221" s="19">
        <v>1</v>
      </c>
      <c r="N221" s="19">
        <v>1</v>
      </c>
      <c r="O221" s="19">
        <v>3</v>
      </c>
      <c r="P221" s="19">
        <v>0</v>
      </c>
    </row>
    <row r="222" spans="1:38" customFormat="1" ht="15.75" hidden="1" customHeight="1" x14ac:dyDescent="0.15">
      <c r="A222" s="19" t="s">
        <v>512</v>
      </c>
      <c r="B222" s="23" t="s">
        <v>485</v>
      </c>
      <c r="C222" s="6">
        <v>1</v>
      </c>
      <c r="D222" s="20" t="s">
        <v>17</v>
      </c>
      <c r="E222" s="20">
        <v>2013</v>
      </c>
      <c r="F222">
        <v>245837</v>
      </c>
      <c r="G222" s="20" t="s">
        <v>202</v>
      </c>
      <c r="H222" s="21" t="s">
        <v>140</v>
      </c>
      <c r="I222" s="21" t="s">
        <v>19</v>
      </c>
      <c r="J222" s="19">
        <v>1</v>
      </c>
      <c r="K222" s="19">
        <v>0</v>
      </c>
      <c r="L222" s="19">
        <v>0</v>
      </c>
      <c r="M222" s="19">
        <v>0</v>
      </c>
      <c r="N222" s="19">
        <v>0</v>
      </c>
      <c r="O222" s="19">
        <v>3</v>
      </c>
      <c r="P222" s="19">
        <v>0</v>
      </c>
    </row>
    <row r="223" spans="1:38" customFormat="1" ht="15.75" hidden="1" customHeight="1" x14ac:dyDescent="0.15">
      <c r="A223" s="18" t="s">
        <v>426</v>
      </c>
      <c r="B223" s="1" t="s">
        <v>427</v>
      </c>
      <c r="C223" s="6">
        <v>1</v>
      </c>
      <c r="D223" s="6" t="s">
        <v>32</v>
      </c>
      <c r="E223" s="1">
        <v>2008</v>
      </c>
      <c r="F223" s="6">
        <v>3696665</v>
      </c>
      <c r="G223" s="1" t="s">
        <v>202</v>
      </c>
      <c r="H223" s="1" t="s">
        <v>140</v>
      </c>
      <c r="I223" s="1" t="s">
        <v>19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</v>
      </c>
      <c r="P223" s="1">
        <v>0</v>
      </c>
      <c r="R223" s="1" t="s">
        <v>428</v>
      </c>
      <c r="S223" s="1" t="s">
        <v>63</v>
      </c>
      <c r="T223" s="1" t="s">
        <v>63</v>
      </c>
      <c r="U223" s="1" t="s">
        <v>429</v>
      </c>
    </row>
    <row r="224" spans="1:38" customFormat="1" ht="15.75" hidden="1" customHeight="1" x14ac:dyDescent="0.15">
      <c r="A224" s="19" t="s">
        <v>486</v>
      </c>
      <c r="B224" s="23" t="s">
        <v>487</v>
      </c>
      <c r="C224" s="6">
        <v>1</v>
      </c>
      <c r="D224" s="20" t="s">
        <v>17</v>
      </c>
      <c r="E224" s="20">
        <v>2011</v>
      </c>
      <c r="F224">
        <v>1668022</v>
      </c>
      <c r="G224" s="20" t="s">
        <v>202</v>
      </c>
      <c r="H224" s="21" t="s">
        <v>140</v>
      </c>
      <c r="I224" s="21" t="s">
        <v>19</v>
      </c>
      <c r="J224" s="19">
        <v>3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</row>
    <row r="225" spans="1:38" customFormat="1" ht="15.75" customHeight="1" x14ac:dyDescent="0.15">
      <c r="A225" s="19" t="s">
        <v>30</v>
      </c>
      <c r="B225" s="23" t="s">
        <v>519</v>
      </c>
      <c r="C225" s="6">
        <v>1</v>
      </c>
      <c r="D225" s="6" t="s">
        <v>17</v>
      </c>
      <c r="E225" s="6">
        <v>2014</v>
      </c>
      <c r="F225">
        <v>60886691</v>
      </c>
      <c r="G225" s="23" t="s">
        <v>22</v>
      </c>
      <c r="H225" s="21" t="s">
        <v>23</v>
      </c>
      <c r="I225" s="21" t="s">
        <v>19</v>
      </c>
      <c r="J225">
        <v>1</v>
      </c>
      <c r="K225">
        <v>2</v>
      </c>
      <c r="L225">
        <v>2</v>
      </c>
      <c r="M225">
        <v>1</v>
      </c>
      <c r="N225">
        <v>3</v>
      </c>
      <c r="O225">
        <v>3</v>
      </c>
      <c r="P225">
        <v>0</v>
      </c>
    </row>
    <row r="226" spans="1:38" customFormat="1" ht="15.75" hidden="1" customHeight="1" x14ac:dyDescent="0.15">
      <c r="A226" s="19" t="s">
        <v>488</v>
      </c>
      <c r="B226" s="23" t="s">
        <v>489</v>
      </c>
      <c r="C226" s="6">
        <v>1</v>
      </c>
      <c r="D226" s="20" t="s">
        <v>17</v>
      </c>
      <c r="E226" s="20">
        <v>2014</v>
      </c>
      <c r="F226">
        <v>64612</v>
      </c>
      <c r="G226" s="1" t="s">
        <v>202</v>
      </c>
      <c r="H226" s="21" t="s">
        <v>140</v>
      </c>
      <c r="I226" s="21" t="s">
        <v>19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23" t="s">
        <v>490</v>
      </c>
    </row>
    <row r="227" spans="1:38" customFormat="1" ht="15.75" hidden="1" customHeight="1" x14ac:dyDescent="0.15">
      <c r="A227" s="1" t="s">
        <v>200</v>
      </c>
      <c r="B227" s="1" t="s">
        <v>201</v>
      </c>
      <c r="C227" s="6">
        <v>1</v>
      </c>
      <c r="D227" s="6" t="s">
        <v>32</v>
      </c>
      <c r="E227" s="1">
        <v>2003</v>
      </c>
      <c r="F227" s="6">
        <v>292174</v>
      </c>
      <c r="G227" s="1" t="s">
        <v>202</v>
      </c>
      <c r="H227" s="1" t="s">
        <v>140</v>
      </c>
      <c r="I227" s="1" t="s">
        <v>24</v>
      </c>
      <c r="J227" s="1">
        <v>1</v>
      </c>
      <c r="K227" s="1">
        <v>0</v>
      </c>
      <c r="L227" s="1">
        <v>1</v>
      </c>
      <c r="M227" s="1">
        <v>1</v>
      </c>
      <c r="N227" s="1">
        <v>1</v>
      </c>
      <c r="O227" s="1">
        <v>1</v>
      </c>
      <c r="P227" s="1">
        <v>0</v>
      </c>
      <c r="R227" s="1" t="s">
        <v>203</v>
      </c>
      <c r="S227" s="1" t="s">
        <v>54</v>
      </c>
      <c r="T227" s="1" t="s">
        <v>63</v>
      </c>
      <c r="U227" s="1" t="s">
        <v>204</v>
      </c>
    </row>
    <row r="228" spans="1:38" customFormat="1" ht="15.75" hidden="1" customHeight="1" x14ac:dyDescent="0.15">
      <c r="A228" s="6" t="s">
        <v>442</v>
      </c>
      <c r="B228" s="6" t="s">
        <v>443</v>
      </c>
      <c r="C228" s="6">
        <v>1</v>
      </c>
      <c r="D228" s="6" t="s">
        <v>32</v>
      </c>
      <c r="E228" s="6">
        <v>2010</v>
      </c>
      <c r="F228" s="6">
        <v>459634</v>
      </c>
      <c r="G228" s="6" t="s">
        <v>243</v>
      </c>
      <c r="H228" s="6" t="s">
        <v>140</v>
      </c>
      <c r="I228" s="1" t="s">
        <v>19</v>
      </c>
      <c r="J228" s="1">
        <v>3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R228" s="6"/>
      <c r="S228" s="6"/>
      <c r="T228" s="6"/>
      <c r="U228" s="6"/>
    </row>
    <row r="229" spans="1:38" customFormat="1" ht="15.75" hidden="1" customHeight="1" x14ac:dyDescent="0.15">
      <c r="A229" s="26" t="s">
        <v>460</v>
      </c>
      <c r="B229" s="19" t="s">
        <v>461</v>
      </c>
      <c r="C229" s="20">
        <v>1</v>
      </c>
      <c r="D229" s="20" t="s">
        <v>17</v>
      </c>
      <c r="E229" s="20">
        <v>2012</v>
      </c>
      <c r="F229" s="19">
        <v>243122</v>
      </c>
      <c r="G229" s="20" t="s">
        <v>100</v>
      </c>
      <c r="H229" s="21" t="s">
        <v>79</v>
      </c>
      <c r="I229" s="21" t="s">
        <v>19</v>
      </c>
      <c r="J229" s="19">
        <v>1</v>
      </c>
      <c r="K229" s="19">
        <v>0</v>
      </c>
      <c r="L229" s="19">
        <v>0</v>
      </c>
      <c r="M229" s="19">
        <v>1</v>
      </c>
      <c r="N229" s="19">
        <v>3</v>
      </c>
      <c r="O229" s="19">
        <v>3</v>
      </c>
      <c r="P229" s="19">
        <v>0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 spans="1:38" customFormat="1" ht="15.75" hidden="1" customHeight="1" x14ac:dyDescent="0.15">
      <c r="A230" s="19" t="s">
        <v>491</v>
      </c>
      <c r="B230" t="s">
        <v>492</v>
      </c>
      <c r="C230" s="6">
        <v>1</v>
      </c>
      <c r="D230" s="20" t="s">
        <v>17</v>
      </c>
      <c r="E230" s="20">
        <v>2005</v>
      </c>
      <c r="F230">
        <v>50185930</v>
      </c>
      <c r="G230" s="6" t="s">
        <v>243</v>
      </c>
      <c r="H230" s="21" t="s">
        <v>140</v>
      </c>
      <c r="I230" s="21" t="s">
        <v>19</v>
      </c>
      <c r="J230" s="19">
        <v>3</v>
      </c>
      <c r="K230" s="19">
        <v>1</v>
      </c>
      <c r="L230" s="19">
        <v>1</v>
      </c>
      <c r="M230" s="19">
        <v>0</v>
      </c>
      <c r="N230" s="19">
        <v>1</v>
      </c>
      <c r="O230" s="19">
        <v>0</v>
      </c>
      <c r="P230" s="19">
        <v>0</v>
      </c>
    </row>
    <row r="231" spans="1:38" customFormat="1" ht="15.75" hidden="1" customHeight="1" x14ac:dyDescent="0.15">
      <c r="A231" s="30" t="s">
        <v>415</v>
      </c>
      <c r="B231" s="6" t="s">
        <v>416</v>
      </c>
      <c r="C231" s="6">
        <v>1</v>
      </c>
      <c r="D231" s="6" t="s">
        <v>138</v>
      </c>
      <c r="E231" s="6">
        <v>2011</v>
      </c>
      <c r="F231" s="6">
        <v>0</v>
      </c>
      <c r="G231" s="6" t="s">
        <v>243</v>
      </c>
      <c r="H231" s="6" t="s">
        <v>140</v>
      </c>
      <c r="I231" s="1" t="s">
        <v>19</v>
      </c>
      <c r="J231" s="1">
        <v>3</v>
      </c>
      <c r="K231" s="1">
        <v>0</v>
      </c>
      <c r="L231" s="3">
        <v>0</v>
      </c>
      <c r="M231" s="3">
        <v>0</v>
      </c>
      <c r="N231" s="3">
        <v>1</v>
      </c>
      <c r="O231" s="3">
        <v>1</v>
      </c>
      <c r="P231" s="1">
        <v>0</v>
      </c>
      <c r="R231" s="6"/>
      <c r="S231" s="6"/>
      <c r="T231" s="6"/>
      <c r="U231" s="6"/>
    </row>
    <row r="232" spans="1:38" customFormat="1" ht="15.75" hidden="1" customHeight="1" x14ac:dyDescent="0.15">
      <c r="A232" s="30" t="s">
        <v>241</v>
      </c>
      <c r="B232" s="6" t="s">
        <v>242</v>
      </c>
      <c r="C232" s="6">
        <v>1</v>
      </c>
      <c r="D232" s="6" t="s">
        <v>138</v>
      </c>
      <c r="E232" s="6">
        <v>2013</v>
      </c>
      <c r="F232">
        <v>221768</v>
      </c>
      <c r="G232" s="6" t="s">
        <v>243</v>
      </c>
      <c r="H232" s="6" t="s">
        <v>140</v>
      </c>
      <c r="I232" s="1" t="s">
        <v>19</v>
      </c>
      <c r="J232" s="1">
        <v>3</v>
      </c>
      <c r="K232" s="1">
        <v>0</v>
      </c>
      <c r="L232" s="3">
        <v>1</v>
      </c>
      <c r="M232" s="3">
        <v>0</v>
      </c>
      <c r="N232" s="3">
        <v>1</v>
      </c>
      <c r="O232" s="3">
        <v>0</v>
      </c>
      <c r="P232" s="1">
        <v>0</v>
      </c>
      <c r="R232" s="6"/>
      <c r="S232" s="6"/>
      <c r="T232" s="6"/>
      <c r="U232" s="6"/>
    </row>
    <row r="233" spans="1:38" customFormat="1" ht="15.75" hidden="1" customHeight="1" x14ac:dyDescent="0.15">
      <c r="A233" s="30" t="s">
        <v>347</v>
      </c>
      <c r="B233" s="6" t="s">
        <v>348</v>
      </c>
      <c r="C233" s="6">
        <v>1</v>
      </c>
      <c r="D233" s="6" t="s">
        <v>32</v>
      </c>
      <c r="E233" s="6">
        <v>2012</v>
      </c>
      <c r="F233" s="6">
        <v>5541535</v>
      </c>
      <c r="G233" s="6" t="s">
        <v>243</v>
      </c>
      <c r="H233" s="6" t="s">
        <v>140</v>
      </c>
      <c r="I233" s="1" t="s">
        <v>19</v>
      </c>
      <c r="J233" s="1">
        <v>3</v>
      </c>
      <c r="K233" s="1">
        <v>0</v>
      </c>
      <c r="L233" s="1">
        <v>0</v>
      </c>
      <c r="M233" s="1">
        <v>1</v>
      </c>
      <c r="N233" s="1">
        <v>1</v>
      </c>
      <c r="O233" s="1">
        <v>1</v>
      </c>
      <c r="P233" s="1">
        <v>0</v>
      </c>
      <c r="R233" s="6"/>
      <c r="S233" s="6"/>
      <c r="T233" s="6"/>
      <c r="U233" s="6"/>
    </row>
    <row r="234" spans="1:38" customFormat="1" ht="15.75" hidden="1" customHeight="1" x14ac:dyDescent="0.15">
      <c r="A234" s="30" t="s">
        <v>350</v>
      </c>
      <c r="B234" s="6" t="s">
        <v>348</v>
      </c>
      <c r="C234" s="6">
        <v>1</v>
      </c>
      <c r="D234" s="6" t="s">
        <v>32</v>
      </c>
      <c r="E234" s="6">
        <v>2012</v>
      </c>
      <c r="F234" s="6">
        <v>292174</v>
      </c>
      <c r="G234" s="6" t="s">
        <v>243</v>
      </c>
      <c r="H234" s="6" t="s">
        <v>140</v>
      </c>
      <c r="I234" s="1" t="s">
        <v>19</v>
      </c>
      <c r="J234" s="1">
        <v>3</v>
      </c>
      <c r="K234" s="1">
        <v>0</v>
      </c>
      <c r="L234" s="1">
        <v>0</v>
      </c>
      <c r="M234" s="1">
        <v>1</v>
      </c>
      <c r="N234" s="1">
        <v>1</v>
      </c>
      <c r="O234" s="1">
        <v>1</v>
      </c>
      <c r="P234" s="1">
        <v>0</v>
      </c>
      <c r="R234" s="6"/>
      <c r="S234" s="6"/>
      <c r="T234" s="6"/>
      <c r="U234" s="6"/>
    </row>
  </sheetData>
  <autoFilter ref="A1:AL234">
    <filterColumn colId="0">
      <filters>
        <filter val="Yellowfin sole BSAI"/>
      </filters>
    </filterColumn>
    <sortState ref="A6:AL229">
      <sortCondition ref="A1:A234"/>
    </sortState>
  </autoFilter>
  <sortState ref="A2:U236">
    <sortCondition ref="G2:G236"/>
    <sortCondition ref="A2:A236"/>
  </sortState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52" sqref="D52"/>
    </sheetView>
  </sheetViews>
  <sheetFormatPr baseColWidth="10" defaultColWidth="14.5" defaultRowHeight="15.75" customHeight="1" x14ac:dyDescent="0.15"/>
  <sheetData>
    <row r="1" spans="1:1" ht="15.75" customHeight="1" x14ac:dyDescent="0.15">
      <c r="A1" s="17" t="s">
        <v>324</v>
      </c>
    </row>
    <row r="2" spans="1:1" ht="15.75" customHeight="1" x14ac:dyDescent="0.15">
      <c r="A2" s="1" t="s">
        <v>328</v>
      </c>
    </row>
    <row r="3" spans="1:1" ht="15.75" customHeight="1" x14ac:dyDescent="0.15">
      <c r="A3" s="1" t="s">
        <v>329</v>
      </c>
    </row>
    <row r="4" spans="1:1" ht="15.75" customHeight="1" x14ac:dyDescent="0.15">
      <c r="A4" s="1" t="s">
        <v>330</v>
      </c>
    </row>
    <row r="5" spans="1:1" ht="15.75" customHeight="1" x14ac:dyDescent="0.15">
      <c r="A5" s="1" t="s">
        <v>331</v>
      </c>
    </row>
    <row r="6" spans="1:1" ht="15.75" customHeight="1" x14ac:dyDescent="0.15">
      <c r="A6" s="1" t="s">
        <v>332</v>
      </c>
    </row>
    <row r="7" spans="1:1" ht="15.75" customHeight="1" x14ac:dyDescent="0.15">
      <c r="A7" s="1" t="s">
        <v>333</v>
      </c>
    </row>
    <row r="8" spans="1:1" ht="15.75" customHeight="1" x14ac:dyDescent="0.15">
      <c r="A8" s="1" t="s">
        <v>54</v>
      </c>
    </row>
    <row r="9" spans="1:1" ht="15.75" customHeight="1" x14ac:dyDescent="0.15">
      <c r="A9" s="1" t="s">
        <v>335</v>
      </c>
    </row>
    <row r="10" spans="1:1" ht="15.75" customHeight="1" x14ac:dyDescent="0.15">
      <c r="A10" s="1" t="s">
        <v>336</v>
      </c>
    </row>
    <row r="11" spans="1:1" ht="15.75" customHeight="1" x14ac:dyDescent="0.15">
      <c r="A11" s="1" t="s">
        <v>337</v>
      </c>
    </row>
    <row r="12" spans="1:1" ht="15.75" customHeight="1" x14ac:dyDescent="0.15">
      <c r="A12" s="1" t="s">
        <v>338</v>
      </c>
    </row>
    <row r="16" spans="1:1" ht="15.75" customHeight="1" x14ac:dyDescent="0.15">
      <c r="A16" s="1"/>
    </row>
    <row r="17" spans="1:1" ht="15.75" customHeight="1" x14ac:dyDescent="0.15">
      <c r="A17" s="1"/>
    </row>
    <row r="18" spans="1:1" ht="15.75" customHeight="1" x14ac:dyDescent="0.15">
      <c r="A18" s="1"/>
    </row>
    <row r="19" spans="1:1" ht="15.75" customHeight="1" x14ac:dyDescent="0.15">
      <c r="A19" s="1"/>
    </row>
    <row r="20" spans="1:1" ht="15.75" customHeight="1" x14ac:dyDescent="0.15">
      <c r="A2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Scores_Sept13_output_to_CSV</vt:lpstr>
      <vt:lpstr>metatdata</vt:lpstr>
      <vt:lpstr>AssessmentScores_RAW_w_Comments</vt:lpstr>
      <vt:lpstr>Keywords_searched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Kristin.Marshall</dc:creator>
  <cp:lastModifiedBy>Microsoft Office User</cp:lastModifiedBy>
  <cp:lastPrinted>2015-08-13T21:42:46Z</cp:lastPrinted>
  <dcterms:created xsi:type="dcterms:W3CDTF">2015-07-15T13:53:26Z</dcterms:created>
  <dcterms:modified xsi:type="dcterms:W3CDTF">2017-09-28T21:47:36Z</dcterms:modified>
</cp:coreProperties>
</file>