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6415B461-5584-4657-BB50-AC554F02052B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Termins-rules" sheetId="9" r:id="rId1"/>
    <sheet name="Project-Planning" sheetId="3" r:id="rId2"/>
    <sheet name="Product Backlog" sheetId="11" r:id="rId3"/>
    <sheet name="temp" sheetId="12" r:id="rId4"/>
    <sheet name="Sprint 1" sheetId="5" r:id="rId5"/>
    <sheet name="Sheet1" sheetId="10" r:id="rId6"/>
    <sheet name="Sprint2" sheetId="6" r:id="rId7"/>
    <sheet name="Sprint 3" sheetId="7" r:id="rId8"/>
    <sheet name="Sprint 4" sheetId="8" r:id="rId9"/>
    <sheet name="excel-formula" sheetId="2" r:id="rId10"/>
  </sheets>
  <definedNames>
    <definedName name="_xlnm._FilterDatabase" localSheetId="4" hidden="1">'Sprint 1'!$F$5:$F$25</definedName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F3" i="7"/>
  <c r="J4" i="7"/>
  <c r="A1" i="7"/>
  <c r="D19" i="8"/>
  <c r="D19" i="7"/>
  <c r="D18" i="6"/>
  <c r="A1" i="5"/>
  <c r="D17" i="5"/>
  <c r="H3" i="8" l="1"/>
  <c r="A1" i="9" l="1"/>
  <c r="D10" i="7"/>
  <c r="J4" i="6" l="1"/>
  <c r="G3" i="7" l="1"/>
  <c r="D14" i="8"/>
  <c r="J4" i="8"/>
  <c r="G3" i="8"/>
  <c r="F3" i="8"/>
  <c r="D11" i="8" s="1"/>
  <c r="A1" i="8"/>
  <c r="D18" i="7"/>
  <c r="D17" i="7"/>
  <c r="D16" i="7"/>
  <c r="D15" i="7"/>
  <c r="D14" i="7"/>
  <c r="D13" i="7"/>
  <c r="D11" i="7"/>
  <c r="D9" i="7"/>
  <c r="D7" i="7"/>
  <c r="H3" i="7"/>
  <c r="D12" i="7"/>
  <c r="D8" i="8" l="1"/>
  <c r="D12" i="8"/>
  <c r="D13" i="8"/>
  <c r="D15" i="8"/>
  <c r="D17" i="8"/>
  <c r="D16" i="8"/>
  <c r="D18" i="8"/>
  <c r="D6" i="8"/>
  <c r="E6" i="8" s="1"/>
  <c r="D10" i="8"/>
  <c r="D7" i="8"/>
  <c r="D9" i="8"/>
  <c r="E6" i="7"/>
  <c r="E7" i="7" s="1"/>
  <c r="D8" i="7"/>
  <c r="E7" i="8" l="1"/>
  <c r="E8" i="8" s="1"/>
  <c r="E9" i="8" s="1"/>
  <c r="E10" i="8" s="1"/>
  <c r="E11" i="8" s="1"/>
  <c r="E13" i="8" s="1"/>
  <c r="E14" i="8" s="1"/>
  <c r="E15" i="8" s="1"/>
  <c r="E16" i="8" s="1"/>
  <c r="E17" i="8" s="1"/>
  <c r="E18" i="8" s="1"/>
  <c r="E8" i="7"/>
  <c r="E9" i="7" s="1"/>
  <c r="E10" i="7" l="1"/>
  <c r="E11" i="7" s="1"/>
  <c r="E13" i="7" s="1"/>
  <c r="E14" i="7" s="1"/>
  <c r="E15" i="7" s="1"/>
  <c r="E16" i="7" s="1"/>
  <c r="E17" i="7" s="1"/>
  <c r="E18" i="7" s="1"/>
  <c r="F3" i="6"/>
  <c r="D8" i="6" s="1"/>
  <c r="H3" i="6"/>
  <c r="G3" i="6"/>
  <c r="A1" i="6"/>
  <c r="D14" i="6" l="1"/>
  <c r="D9" i="6"/>
  <c r="D16" i="6"/>
  <c r="D11" i="6"/>
  <c r="D6" i="6"/>
  <c r="E6" i="6" s="1"/>
  <c r="D15" i="6"/>
  <c r="D10" i="6"/>
  <c r="D12" i="6"/>
  <c r="D7" i="6"/>
  <c r="E7" i="6" s="1"/>
  <c r="E8" i="6" s="1"/>
  <c r="E9" i="6" s="1"/>
  <c r="E10" i="6" s="1"/>
  <c r="E11" i="6" s="1"/>
  <c r="E13" i="6" s="1"/>
  <c r="E14" i="6" s="1"/>
  <c r="E15" i="6" s="1"/>
  <c r="E16" i="6" s="1"/>
  <c r="E17" i="6" s="1"/>
  <c r="D17" i="6"/>
  <c r="D13" i="6"/>
  <c r="F3" i="5"/>
  <c r="D15" i="5" s="1"/>
  <c r="D14" i="5" l="1"/>
  <c r="D11" i="5"/>
  <c r="D8" i="5"/>
  <c r="D7" i="5"/>
  <c r="D16" i="5"/>
  <c r="D5" i="5"/>
  <c r="J4" i="5"/>
  <c r="E5" i="5" l="1"/>
  <c r="D9" i="5"/>
  <c r="D13" i="5"/>
  <c r="D12" i="5"/>
  <c r="D6" i="5"/>
  <c r="D10" i="5"/>
  <c r="G3" i="5"/>
  <c r="E6" i="5" l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B9" i="9"/>
  <c r="B10" i="9"/>
  <c r="B11" i="9"/>
  <c r="B7" i="9"/>
  <c r="H3" i="5" l="1"/>
  <c r="A6" i="2" l="1"/>
</calcChain>
</file>

<file path=xl/sharedStrings.xml><?xml version="1.0" encoding="utf-8"?>
<sst xmlns="http://schemas.openxmlformats.org/spreadsheetml/2006/main" count="467" uniqueCount="193">
  <si>
    <t>Task Description</t>
  </si>
  <si>
    <t>example = =IF(AND(F$6&gt;=$D7,F$6&lt;=$E7),"X","")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</si>
  <si>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</si>
  <si>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</si>
  <si>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</si>
  <si>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</si>
  <si>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</si>
  <si>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</si>
  <si>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</si>
  <si>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</si>
  <si>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Priority</t>
  </si>
  <si>
    <t>Estimated Effort</t>
  </si>
  <si>
    <t>Actual Effort</t>
  </si>
  <si>
    <t>Status</t>
  </si>
  <si>
    <t>Medium</t>
  </si>
  <si>
    <t>Sprint Backlog(Sprint3)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</si>
  <si>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</si>
  <si>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</si>
  <si>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</si>
  <si>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</si>
  <si>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</si>
  <si>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</si>
  <si>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Milestone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</si>
  <si>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</si>
  <si>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</si>
  <si>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</si>
  <si>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</si>
  <si>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</si>
  <si>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tot hours per sprint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</si>
  <si>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</si>
  <si>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</si>
  <si>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</si>
  <si>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</si>
  <si>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 xml:space="preserve"> delivery of sprint1</t>
  </si>
  <si>
    <t xml:space="preserve">Appointments and Rules </t>
  </si>
  <si>
    <r>
      <t xml:space="preserve">// = </t>
    </r>
    <r>
      <rPr>
        <sz val="11"/>
        <color rgb="FFFF0000"/>
        <rFont val="Calibri"/>
        <family val="2"/>
        <scheme val="minor"/>
      </rPr>
      <t>TODAY()</t>
    </r>
    <r>
      <rPr>
        <sz val="11"/>
        <color theme="1"/>
        <rFont val="Calibri"/>
        <family val="2"/>
        <scheme val="minor"/>
      </rPr>
      <t xml:space="preserve">                Current date (varies)
 // </t>
    </r>
    <r>
      <rPr>
        <sz val="11"/>
        <color rgb="FFFF0000"/>
        <rFont val="Calibri"/>
        <family val="2"/>
        <scheme val="minor"/>
      </rPr>
      <t>=NOW()</t>
    </r>
    <r>
      <rPr>
        <sz val="11"/>
        <color theme="1"/>
        <rFont val="Calibri"/>
        <family val="2"/>
        <scheme val="minor"/>
      </rPr>
      <t xml:space="preserve">                     Current date and time (varies)</t>
    </r>
  </si>
  <si>
    <t>Ablauf der Bachelor-Thesis / Milestones</t>
  </si>
  <si>
    <t>1  -- 2</t>
  </si>
  <si>
    <t>1 -- 16</t>
  </si>
  <si>
    <t>Ausstellung</t>
  </si>
  <si>
    <t>Prüfungswochen</t>
  </si>
  <si>
    <t>Start Bachelor-Thesis Montag 08h00</t>
  </si>
  <si>
    <t>Festlegen des Deliverables und deren Termine</t>
  </si>
  <si>
    <t>Regelmässige Treffen</t>
  </si>
  <si>
    <t>Abgabe Kurz-Film</t>
  </si>
  <si>
    <t>time</t>
  </si>
  <si>
    <t>date</t>
  </si>
  <si>
    <t>vormittag</t>
  </si>
  <si>
    <t>14h00-18h00</t>
  </si>
  <si>
    <t xml:space="preserve">Finaltag </t>
  </si>
  <si>
    <t xml:space="preserve">Ende Woche 17, </t>
  </si>
  <si>
    <t>20h00</t>
  </si>
  <si>
    <t>10.2.21) mit Experten und Studierenden und melden den Termin an</t>
  </si>
  <si>
    <t>ARB1</t>
  </si>
  <si>
    <t>till 1.12.20</t>
  </si>
  <si>
    <t>ca Oct/Nov</t>
  </si>
  <si>
    <t>wird direkt durch das Sekretariat</t>
  </si>
  <si>
    <t>(Silvia.Gasenzer@bfh.ch)</t>
  </si>
  <si>
    <t>gem. Moodle (Heinz.Kipfer@bfh.ch)</t>
  </si>
  <si>
    <t xml:space="preserve">        25.01.21 - 10.02.21</t>
  </si>
  <si>
    <t xml:space="preserve"> 20h00</t>
  </si>
  <si>
    <t xml:space="preserve"> -&gt; Moodle</t>
  </si>
  <si>
    <t>Holidays15</t>
  </si>
  <si>
    <t xml:space="preserve"> days-duration
</t>
  </si>
  <si>
    <t>hours per day</t>
  </si>
  <si>
    <t>doing</t>
  </si>
  <si>
    <t>Make repositories</t>
  </si>
  <si>
    <t>Create a user stories</t>
  </si>
  <si>
    <t>Create and enter a user stories in product backlog</t>
  </si>
  <si>
    <t xml:space="preserve">User story </t>
  </si>
  <si>
    <t>merge-date</t>
  </si>
  <si>
    <t>Break down user stories to the tasks for sprint1</t>
  </si>
  <si>
    <t xml:space="preserve">Add controllers for crud operations </t>
  </si>
  <si>
    <t>done</t>
  </si>
  <si>
    <t>weeks</t>
  </si>
  <si>
    <t>Report</t>
  </si>
  <si>
    <t>Add intoduction</t>
  </si>
  <si>
    <t>Add background to the introduction</t>
  </si>
  <si>
    <t>Add a document structure</t>
  </si>
  <si>
    <t>Add classes to communicate view with controller</t>
  </si>
  <si>
    <t>Frontend-Backend</t>
  </si>
  <si>
    <t>Add Semester View</t>
  </si>
  <si>
    <t xml:space="preserve"> hs sprint1 </t>
  </si>
  <si>
    <t>actual</t>
  </si>
  <si>
    <t>sum of days</t>
  </si>
  <si>
    <t>Create the tasks</t>
  </si>
  <si>
    <t xml:space="preserve">Create the tasks </t>
  </si>
  <si>
    <t>Break down user stories for the sprint2</t>
  </si>
  <si>
    <t>UI concepts</t>
  </si>
  <si>
    <t>Continue with UI concepts</t>
  </si>
  <si>
    <t>Domain model</t>
  </si>
  <si>
    <t>Add new concepts to the domain model</t>
  </si>
  <si>
    <t>Frontend</t>
  </si>
  <si>
    <t xml:space="preserve"> delivery of sprint2</t>
  </si>
  <si>
    <t>360/14/5</t>
  </si>
  <si>
    <t>total hours/ 14 sprint weeks / 5 working days</t>
  </si>
  <si>
    <t xml:space="preserve">UML </t>
  </si>
  <si>
    <r>
      <t xml:space="preserve">   </t>
    </r>
    <r>
      <rPr>
        <sz val="11"/>
        <color theme="1"/>
        <rFont val="Calibri"/>
        <family val="2"/>
        <scheme val="minor"/>
      </rPr>
      <t xml:space="preserve">Add user stories </t>
    </r>
  </si>
  <si>
    <t>Build new entities in backend, 
connect it to the whole programm</t>
  </si>
  <si>
    <t>Testing with postman</t>
  </si>
  <si>
    <t>User stories</t>
  </si>
  <si>
    <t>Sprint Backlog(Sprint2)</t>
  </si>
  <si>
    <t>Describe innovation in the report inroduction</t>
  </si>
  <si>
    <t>Improve UI look</t>
  </si>
  <si>
    <t>Display module run for one concrete semester(start)</t>
  </si>
  <si>
    <t>UML class diagram(start)</t>
  </si>
  <si>
    <t>Iclude groups into the views</t>
  </si>
  <si>
    <t>test</t>
  </si>
  <si>
    <t>frontend</t>
  </si>
  <si>
    <t>report</t>
  </si>
  <si>
    <t>concepts</t>
  </si>
  <si>
    <t xml:space="preserve">Describe domain model </t>
  </si>
  <si>
    <t>&gt;&gt; sprint3</t>
  </si>
  <si>
    <t xml:space="preserve">Add repositories </t>
  </si>
  <si>
    <t>backend</t>
  </si>
  <si>
    <t>&gt;&gt;sprint3</t>
  </si>
  <si>
    <t>todo</t>
  </si>
  <si>
    <t>Make graphical concepts(start)</t>
  </si>
  <si>
    <t>Start with views</t>
  </si>
  <si>
    <t>Break down user stories for the sprint3</t>
  </si>
  <si>
    <t>Describe UI concepts in the report</t>
  </si>
  <si>
    <t>Backend</t>
  </si>
  <si>
    <t xml:space="preserve">Add Controllers </t>
  </si>
  <si>
    <t>Testing</t>
  </si>
  <si>
    <t>Test Controllers with postman</t>
  </si>
  <si>
    <t>UML class diagram</t>
  </si>
  <si>
    <t>Backend-Frontend</t>
  </si>
  <si>
    <t>Connect Backend and Frontend for new views</t>
  </si>
  <si>
    <t xml:space="preserve">Test functionality of the new views </t>
  </si>
  <si>
    <t>Add new views according UI concepts</t>
  </si>
  <si>
    <t xml:space="preserve">Report </t>
  </si>
  <si>
    <t>Add layer diagram</t>
  </si>
  <si>
    <r>
      <rPr>
        <b/>
        <sz val="10"/>
        <color rgb="FFC00000"/>
        <rFont val="Calibri"/>
        <family val="2"/>
        <scheme val="minor"/>
      </rPr>
      <t>Abgabe Projektdokumentation</t>
    </r>
    <r>
      <rPr>
        <sz val="10"/>
        <color theme="1"/>
        <rFont val="Calibri"/>
        <family val="2"/>
        <scheme val="minor"/>
      </rPr>
      <t xml:space="preserve"> an Betreuer/in und Experten/Expertin; zusätzlich ein Exemplar ans Sekretariat (Archivierung). 
Eine elektronische Version muss z.Hd. der Abteilung abgegeben werden; Informationen dazu folgen</t>
    </r>
  </si>
  <si>
    <r>
      <t>Abgabe Texte/Graphiken/etc. für das “</t>
    </r>
    <r>
      <rPr>
        <b/>
        <sz val="10"/>
        <color theme="1"/>
        <rFont val="Calibri"/>
        <family val="2"/>
        <scheme val="minor"/>
      </rPr>
      <t>Book</t>
    </r>
    <r>
      <rPr>
        <sz val="10"/>
        <color theme="1"/>
        <rFont val="Calibri"/>
        <family val="2"/>
        <scheme val="minor"/>
      </rPr>
      <t>”</t>
    </r>
  </si>
  <si>
    <r>
      <t xml:space="preserve">Abgabe elektronische Version des </t>
    </r>
    <r>
      <rPr>
        <b/>
        <sz val="10"/>
        <color theme="1"/>
        <rFont val="Calibri"/>
        <family val="2"/>
        <scheme val="minor"/>
      </rPr>
      <t>Posters</t>
    </r>
  </si>
  <si>
    <t>Woche</t>
  </si>
  <si>
    <r>
      <rPr>
        <b/>
        <sz val="10"/>
        <rFont val="Calibri"/>
        <family val="2"/>
        <scheme val="minor"/>
      </rPr>
      <t>Kurzpräsentation</t>
    </r>
    <r>
      <rPr>
        <sz val="10"/>
        <color theme="1"/>
        <rFont val="Calibri"/>
        <family val="2"/>
        <scheme val="minor"/>
      </rPr>
      <t xml:space="preserve"> im Rahmen des Finaltages</t>
    </r>
  </si>
  <si>
    <r>
      <t xml:space="preserve">Öffentliche </t>
    </r>
    <r>
      <rPr>
        <b/>
        <sz val="10"/>
        <rFont val="Calibri"/>
        <family val="2"/>
        <scheme val="minor"/>
      </rPr>
      <t>Ausstellung</t>
    </r>
    <r>
      <rPr>
        <sz val="10"/>
        <color theme="1"/>
        <rFont val="Calibri"/>
        <family val="2"/>
        <scheme val="minor"/>
      </rPr>
      <t xml:space="preserve"> der Bachelor-Thesis mit Präsenz der Studierenden</t>
    </r>
  </si>
  <si>
    <r>
      <rPr>
        <b/>
        <sz val="10"/>
        <rFont val="Calibri"/>
        <family val="2"/>
        <scheme val="minor"/>
      </rPr>
      <t>Verteidigung</t>
    </r>
    <r>
      <rPr>
        <sz val="10"/>
        <color theme="1"/>
        <rFont val="Calibri"/>
        <family val="2"/>
        <scheme val="minor"/>
      </rPr>
      <t xml:space="preserve"> mit Betreuer/in und Experte/Expertin</t>
    </r>
  </si>
  <si>
    <r>
      <t xml:space="preserve">Betreuer </t>
    </r>
    <r>
      <rPr>
        <b/>
        <sz val="10"/>
        <rFont val="Calibri"/>
        <family val="2"/>
        <scheme val="minor"/>
      </rPr>
      <t>vereinbaren</t>
    </r>
    <r>
      <rPr>
        <sz val="10"/>
        <color theme="1"/>
        <rFont val="Calibri"/>
        <family val="2"/>
        <scheme val="minor"/>
      </rPr>
      <t xml:space="preserve"> Ort und Zeit der </t>
    </r>
    <r>
      <rPr>
        <b/>
        <sz val="10"/>
        <rFont val="Calibri"/>
        <family val="2"/>
        <scheme val="minor"/>
      </rPr>
      <t>Prüfung (</t>
    </r>
    <r>
      <rPr>
        <sz val="10"/>
        <color theme="1"/>
        <rFont val="Calibri"/>
        <family val="2"/>
        <scheme val="minor"/>
      </rPr>
      <t>zwischen 25.1. und</t>
    </r>
  </si>
  <si>
    <t>till 7Jan2021</t>
  </si>
  <si>
    <t xml:space="preserve">book </t>
  </si>
  <si>
    <t>book ---&gt; Mr.Pfahrer</t>
  </si>
  <si>
    <t xml:space="preserve"> delivery of sprint3</t>
  </si>
  <si>
    <t>&gt;&gt;&gt;</t>
  </si>
  <si>
    <t>Adding functionality for new classes</t>
  </si>
  <si>
    <t xml:space="preserve">Architecture </t>
  </si>
  <si>
    <t xml:space="preserve">Make architecture clear. </t>
  </si>
  <si>
    <t>Sprint Backlog(Sprint4)</t>
  </si>
  <si>
    <t>Break down user stories for the sprint4</t>
  </si>
  <si>
    <t>add all lecturer and study director views</t>
  </si>
  <si>
    <t>Connect backend with new frontend</t>
  </si>
  <si>
    <t>Add authorization to the frontend</t>
  </si>
  <si>
    <t>Add login page</t>
  </si>
  <si>
    <t>Add methods for the work hours calculation</t>
  </si>
  <si>
    <t xml:space="preserve">Book </t>
  </si>
  <si>
    <t>Create book page</t>
  </si>
  <si>
    <t>Add test section to the report</t>
  </si>
  <si>
    <t>Expand the project management section in the report</t>
  </si>
  <si>
    <t>Reprort</t>
  </si>
  <si>
    <t>Add modules view for study director</t>
  </si>
  <si>
    <t>Functionality for new classes</t>
  </si>
  <si>
    <t>Create project management document structure( sprints )</t>
  </si>
  <si>
    <t>Actor</t>
  </si>
  <si>
    <t>See the assignment plan for a specific year</t>
  </si>
  <si>
    <t>Study Director</t>
  </si>
  <si>
    <t>See the requests for the modules</t>
  </si>
  <si>
    <t>See the requests for the groups</t>
  </si>
  <si>
    <t>See the working hours requests for the concrete module</t>
  </si>
  <si>
    <t>Set the group of lecturers to the module</t>
  </si>
  <si>
    <t>Attach the lecturers group to the modules group</t>
  </si>
  <si>
    <t>Create a plan of aasignments</t>
  </si>
  <si>
    <t>Manage plan of assignments</t>
  </si>
  <si>
    <t>Make a groups of lecturers</t>
  </si>
  <si>
    <t>Make groups of modules</t>
  </si>
  <si>
    <t>Attach the lecturers to the module</t>
  </si>
  <si>
    <t>Attach the lecturers to the module group</t>
  </si>
  <si>
    <t>Lecturer</t>
  </si>
  <si>
    <t>Officially publicize a plan</t>
  </si>
  <si>
    <t xml:space="preserve">See last year plan </t>
  </si>
  <si>
    <t>Make a copy from last year plan</t>
  </si>
  <si>
    <t>See hours conflicts</t>
  </si>
  <si>
    <t>See the plan of my assignments for concrete year</t>
  </si>
  <si>
    <t>Set my hours for concrete module</t>
  </si>
  <si>
    <t>Add new modules to my plan</t>
  </si>
  <si>
    <t>Add new additional assignments to my plan</t>
  </si>
  <si>
    <t>See last year plan</t>
  </si>
  <si>
    <t>Publish my plan</t>
  </si>
  <si>
    <t>Add new module to the plan</t>
  </si>
  <si>
    <t>Add lecturer to the module</t>
  </si>
  <si>
    <t>Publish plan for lecturers</t>
  </si>
  <si>
    <t>Set lecturer's hours to for module</t>
  </si>
  <si>
    <t xml:space="preserve"> delivery of sprint4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</si>
</sst>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ddd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303030"/>
      <name val="Segoe UI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0" fillId="2" borderId="0" xfId="0" applyFill="1"/>
    <xf numFmtId="0" fontId="0" fillId="0" borderId="0" xfId="0" applyBorder="1"/>
    <xf numFmtId="0" fontId="5" fillId="0" borderId="0" xfId="0" applyFont="1"/>
    <xf numFmtId="164" fontId="0" fillId="2" borderId="0" xfId="0" applyNumberFormat="1" applyFill="1" applyBorder="1"/>
    <xf numFmtId="164" fontId="0" fillId="2" borderId="1" xfId="0" applyNumberFormat="1" applyFill="1" applyBorder="1"/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Border="1"/>
    <xf numFmtId="0" fontId="0" fillId="4" borderId="0" xfId="0" applyFill="1" applyBorder="1"/>
    <xf numFmtId="164" fontId="0" fillId="2" borderId="5" xfId="0" applyNumberFormat="1" applyFill="1" applyBorder="1"/>
    <xf numFmtId="0" fontId="0" fillId="0" borderId="5" xfId="0" applyBorder="1"/>
    <xf numFmtId="0" fontId="4" fillId="0" borderId="0" xfId="3"/>
    <xf numFmtId="0" fontId="4" fillId="2" borderId="0" xfId="3" applyFill="1"/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5" fillId="2" borderId="0" xfId="0" applyFont="1" applyFill="1" applyBorder="1"/>
    <xf numFmtId="0" fontId="0" fillId="2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0" fontId="5" fillId="7" borderId="6" xfId="0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>
      <alignment horizontal="right" vertical="top" wrapText="1"/>
    </xf>
    <xf numFmtId="0" fontId="5" fillId="7" borderId="4" xfId="0" applyFont="1" applyFill="1" applyBorder="1" applyAlignment="1">
      <alignment horizontal="center"/>
    </xf>
    <xf numFmtId="0" fontId="5" fillId="7" borderId="7" xfId="0" applyFont="1" applyFill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164" fontId="6" fillId="0" borderId="0" xfId="0" applyNumberFormat="1" applyFont="1"/>
    <xf numFmtId="0" fontId="0" fillId="0" borderId="0" xfId="0" applyFill="1" applyBorder="1"/>
    <xf numFmtId="16" fontId="6" fillId="0" borderId="0" xfId="0" applyNumberFormat="1" applyFont="1"/>
    <xf numFmtId="164" fontId="0" fillId="2" borderId="11" xfId="0" applyNumberFormat="1" applyFill="1" applyBorder="1"/>
    <xf numFmtId="0" fontId="5" fillId="0" borderId="12" xfId="0" applyFont="1" applyBorder="1"/>
    <xf numFmtId="0" fontId="0" fillId="3" borderId="13" xfId="0" applyFont="1" applyFill="1" applyBorder="1" applyAlignment="1">
      <alignment horizontal="center"/>
    </xf>
    <xf numFmtId="0" fontId="5" fillId="0" borderId="14" xfId="0" applyFont="1" applyBorder="1"/>
    <xf numFmtId="0" fontId="0" fillId="3" borderId="15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/>
    <xf numFmtId="166" fontId="0" fillId="0" borderId="0" xfId="0" applyNumberFormat="1" applyFill="1"/>
    <xf numFmtId="0" fontId="0" fillId="0" borderId="0" xfId="0" applyFill="1"/>
    <xf numFmtId="0" fontId="0" fillId="0" borderId="8" xfId="0" applyFont="1" applyFill="1" applyBorder="1"/>
    <xf numFmtId="0" fontId="0" fillId="0" borderId="8" xfId="0" applyFont="1" applyBorder="1"/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8" fillId="0" borderId="0" xfId="0" applyFont="1"/>
    <xf numFmtId="0" fontId="0" fillId="0" borderId="0" xfId="0" applyFont="1" applyBorder="1"/>
    <xf numFmtId="164" fontId="0" fillId="2" borderId="0" xfId="0" applyNumberFormat="1" applyFont="1" applyFill="1" applyBorder="1"/>
    <xf numFmtId="0" fontId="5" fillId="0" borderId="11" xfId="0" applyFont="1" applyBorder="1"/>
    <xf numFmtId="0" fontId="0" fillId="3" borderId="0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164" fontId="2" fillId="9" borderId="0" xfId="0" applyNumberFormat="1" applyFont="1" applyFill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164" fontId="9" fillId="9" borderId="0" xfId="0" applyNumberFormat="1" applyFont="1" applyFill="1" applyBorder="1" applyAlignment="1">
      <alignment horizontal="center" vertical="center"/>
    </xf>
    <xf numFmtId="164" fontId="2" fillId="9" borderId="11" xfId="0" applyNumberFormat="1" applyFont="1" applyFill="1" applyBorder="1" applyAlignment="1">
      <alignment horizontal="center" vertical="center"/>
    </xf>
    <xf numFmtId="164" fontId="10" fillId="9" borderId="0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right" vertical="center"/>
    </xf>
    <xf numFmtId="0" fontId="9" fillId="10" borderId="11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left" vertical="center"/>
    </xf>
    <xf numFmtId="16" fontId="0" fillId="8" borderId="0" xfId="0" applyNumberForma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/>
    </xf>
    <xf numFmtId="0" fontId="11" fillId="10" borderId="0" xfId="0" applyFont="1" applyFill="1" applyBorder="1" applyAlignment="1">
      <alignment horizontal="center"/>
    </xf>
    <xf numFmtId="0" fontId="7" fillId="2" borderId="17" xfId="0" applyFont="1" applyFill="1" applyBorder="1"/>
    <xf numFmtId="165" fontId="0" fillId="2" borderId="18" xfId="0" applyNumberFormat="1" applyFill="1" applyBorder="1"/>
    <xf numFmtId="164" fontId="2" fillId="2" borderId="19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Border="1"/>
    <xf numFmtId="165" fontId="0" fillId="0" borderId="11" xfId="0" applyNumberFormat="1" applyBorder="1"/>
    <xf numFmtId="0" fontId="12" fillId="10" borderId="1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0" fillId="2" borderId="11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16" fontId="13" fillId="0" borderId="0" xfId="0" applyNumberFormat="1" applyFont="1" applyAlignment="1">
      <alignment horizontal="center"/>
    </xf>
    <xf numFmtId="16" fontId="0" fillId="0" borderId="0" xfId="0" applyNumberFormat="1"/>
    <xf numFmtId="0" fontId="5" fillId="0" borderId="0" xfId="0" applyFont="1" applyAlignment="1">
      <alignment horizontal="right" vertical="top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4" fontId="0" fillId="11" borderId="0" xfId="0" applyNumberFormat="1" applyFill="1" applyBorder="1"/>
    <xf numFmtId="164" fontId="6" fillId="11" borderId="0" xfId="0" applyNumberFormat="1" applyFont="1" applyFill="1"/>
    <xf numFmtId="164" fontId="0" fillId="0" borderId="5" xfId="0" applyNumberFormat="1" applyBorder="1" applyAlignment="1">
      <alignment horizontal="right" vertical="top"/>
    </xf>
    <xf numFmtId="164" fontId="6" fillId="0" borderId="5" xfId="0" applyNumberFormat="1" applyFon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0" fillId="0" borderId="21" xfId="0" applyBorder="1"/>
    <xf numFmtId="164" fontId="0" fillId="0" borderId="21" xfId="0" applyNumberFormat="1" applyBorder="1" applyAlignment="1">
      <alignment horizontal="right" vertical="top"/>
    </xf>
    <xf numFmtId="166" fontId="0" fillId="0" borderId="21" xfId="0" applyNumberFormat="1" applyBorder="1" applyAlignment="1">
      <alignment horizontal="right" vertical="top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/>
    </xf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12">
    <dxf>
      <font>
        <color theme="5" tint="-0.24994659260841701"/>
      </font>
    </dxf>
    <dxf>
      <font>
        <color theme="5" tint="-0.24994659260841701"/>
      </font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C6591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22</xdr:row>
      <xdr:rowOff>19049</xdr:rowOff>
    </xdr:from>
    <xdr:to>
      <xdr:col>14</xdr:col>
      <xdr:colOff>233363</xdr:colOff>
      <xdr:row>30</xdr:row>
      <xdr:rowOff>23811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B6CB0-6A5F-49A2-BC92-5944EEF059C8}"/>
            </a:ext>
          </a:extLst>
        </xdr:cNvPr>
        <xdr:cNvSpPr txBox="1"/>
      </xdr:nvSpPr>
      <xdr:spPr>
        <a:xfrm>
          <a:off x="3948113" y="4305299"/>
          <a:ext cx="6000750" cy="1457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Until this date I have to prepare all documents</a:t>
          </a:r>
          <a:r>
            <a:rPr lang="en-US" sz="1100" baseline="0"/>
            <a:t> and also the application</a:t>
          </a:r>
        </a:p>
        <a:p>
          <a:r>
            <a:rPr lang="en-US" sz="1100" baseline="0"/>
            <a:t>All documents are: </a:t>
          </a:r>
        </a:p>
        <a:p>
          <a:r>
            <a:rPr lang="en-US" sz="1100" baseline="0"/>
            <a:t>1. Report</a:t>
          </a:r>
        </a:p>
        <a:p>
          <a:r>
            <a:rPr lang="en-US" sz="1100" baseline="0"/>
            <a:t>2. Final presentation till 1-Feb</a:t>
          </a:r>
        </a:p>
        <a:p>
          <a:r>
            <a:rPr lang="en-US" sz="1100" baseline="0"/>
            <a:t>3. Small presentation</a:t>
          </a:r>
        </a:p>
        <a:p>
          <a:r>
            <a:rPr lang="en-US" sz="1100" baseline="0"/>
            <a:t>4. Poster</a:t>
          </a:r>
        </a:p>
        <a:p>
          <a:r>
            <a:rPr lang="en-US" sz="1100" baseline="0"/>
            <a:t>5. Video</a:t>
          </a:r>
        </a:p>
        <a:p>
          <a:r>
            <a:rPr lang="en-US" sz="1100"/>
            <a:t>* have to be prepared for the 1st</a:t>
          </a:r>
          <a:r>
            <a:rPr lang="en-US" sz="1100" baseline="0"/>
            <a:t> Presentation -"Sale Product" Presentation</a:t>
          </a:r>
          <a:endParaRPr lang="en-US" sz="1100"/>
        </a:p>
      </xdr:txBody>
    </xdr:sp>
    <xdr:clientData/>
  </xdr:twoCellAnchor>
  <xdr:oneCellAnchor>
    <xdr:from>
      <xdr:col>5</xdr:col>
      <xdr:colOff>165681</xdr:colOff>
      <xdr:row>18</xdr:row>
      <xdr:rowOff>56374</xdr:rowOff>
    </xdr:from>
    <xdr:ext cx="226795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00CF65-1771-4067-A1EB-53193206636C}"/>
            </a:ext>
          </a:extLst>
        </xdr:cNvPr>
        <xdr:cNvSpPr txBox="1"/>
      </xdr:nvSpPr>
      <xdr:spPr>
        <a:xfrm rot="10800000" flipH="1" flipV="1">
          <a:off x="4051881" y="3618724"/>
          <a:ext cx="226795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7-Jan</a:t>
          </a:r>
        </a:p>
        <a:p>
          <a:r>
            <a:rPr lang="en-US" sz="1100"/>
            <a:t>book</a:t>
          </a:r>
          <a:r>
            <a:rPr lang="en-US" sz="1100" baseline="0"/>
            <a:t> --&gt; Mr.Pfahrer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0</xdr:row>
      <xdr:rowOff>45720</xdr:rowOff>
    </xdr:from>
    <xdr:ext cx="4213859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9CA9ED-E212-4544-9EE4-FAACD9A4ADAF}"/>
            </a:ext>
          </a:extLst>
        </xdr:cNvPr>
        <xdr:cNvSpPr txBox="1"/>
      </xdr:nvSpPr>
      <xdr:spPr>
        <a:xfrm flipH="1">
          <a:off x="1828799" y="45720"/>
          <a:ext cx="42138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0"/>
            <a:t>Product Backlog</a:t>
          </a:r>
        </a:p>
      </xdr:txBody>
    </xdr:sp>
    <xdr:clientData/>
  </xdr:oneCellAnchor>
  <xdr:oneCellAnchor>
    <xdr:from>
      <xdr:col>2</xdr:col>
      <xdr:colOff>579120</xdr:colOff>
      <xdr:row>31</xdr:row>
      <xdr:rowOff>45720</xdr:rowOff>
    </xdr:from>
    <xdr:ext cx="769620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907C2B-BBEF-4DCE-B5B3-9948EF6F99B2}"/>
            </a:ext>
          </a:extLst>
        </xdr:cNvPr>
        <xdr:cNvSpPr txBox="1"/>
      </xdr:nvSpPr>
      <xdr:spPr>
        <a:xfrm>
          <a:off x="1798320" y="5715000"/>
          <a:ext cx="76962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There is an identifier in priority weightfrom 1 to 10. A higher priority weight indicates that the corresponding user story ismore important for the project’s success and for meeting customer needs.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0</xdr:row>
      <xdr:rowOff>45720</xdr:rowOff>
    </xdr:from>
    <xdr:ext cx="4213859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8D7E6F-79C2-424F-81BE-7DE974E3681E}"/>
            </a:ext>
          </a:extLst>
        </xdr:cNvPr>
        <xdr:cNvSpPr txBox="1"/>
      </xdr:nvSpPr>
      <xdr:spPr>
        <a:xfrm flipH="1">
          <a:off x="1828799" y="45720"/>
          <a:ext cx="42138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0"/>
            <a:t>Product Backlog</a:t>
          </a:r>
        </a:p>
      </xdr:txBody>
    </xdr:sp>
    <xdr:clientData/>
  </xdr:oneCellAnchor>
  <xdr:oneCellAnchor>
    <xdr:from>
      <xdr:col>3</xdr:col>
      <xdr:colOff>0</xdr:colOff>
      <xdr:row>31</xdr:row>
      <xdr:rowOff>0</xdr:rowOff>
    </xdr:from>
    <xdr:ext cx="769620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E4EF33-85CE-45A3-BDCC-30646E578B32}"/>
            </a:ext>
          </a:extLst>
        </xdr:cNvPr>
        <xdr:cNvSpPr txBox="1"/>
      </xdr:nvSpPr>
      <xdr:spPr>
        <a:xfrm>
          <a:off x="1828800" y="5669280"/>
          <a:ext cx="76962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There is an identifier in priority weightfrom 1 to 10. A higher priority weight indicates that the corresponding user story ismore important for the project’s success and for meeting customer needs.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1: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1: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Project Management document </a:t>
          </a:r>
          <a:r>
            <a:rPr lang="en-US" sz="1100"/>
            <a:t>with structure for :  - Sprint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Controllers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Structure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Intorduction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Product Backlog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67639" cy="10763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701DBF-173C-4E33-801B-433AE780A996}"/>
            </a:ext>
          </a:extLst>
        </xdr:cNvPr>
        <xdr:cNvSpPr txBox="1"/>
      </xdr:nvSpPr>
      <xdr:spPr>
        <a:xfrm>
          <a:off x="0" y="3895724"/>
          <a:ext cx="7767639" cy="10763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1 were:</a:t>
          </a:r>
        </a:p>
        <a:p>
          <a:r>
            <a:rPr lang="en-US" sz="1200"/>
            <a:t>1.</a:t>
          </a:r>
          <a:r>
            <a:rPr lang="en-US" sz="1200" baseline="0"/>
            <a:t> Creation of project management.</a:t>
          </a:r>
        </a:p>
        <a:p>
          <a:r>
            <a:rPr lang="en-US" sz="1200" baseline="0"/>
            <a:t>2.Define the user stories</a:t>
          </a:r>
        </a:p>
        <a:p>
          <a:r>
            <a:rPr lang="en-US" sz="1200" baseline="0"/>
            <a:t>3. Creating of ducument structure.</a:t>
          </a:r>
        </a:p>
        <a:p>
          <a:r>
            <a:rPr lang="en-US" sz="1200" baseline="0"/>
            <a:t>4. Creating concept of User Interface</a:t>
          </a:r>
          <a:endParaRPr lang="en-US" sz="12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69C26-065E-4DF6-B635-F16475FC304E}"/>
            </a:ext>
          </a:extLst>
        </xdr:cNvPr>
        <xdr:cNvSpPr txBox="1"/>
      </xdr:nvSpPr>
      <xdr:spPr>
        <a:xfrm>
          <a:off x="9120188" y="238125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2: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2: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 end look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 n</a:t>
          </a:r>
          <a:r>
            <a:rPr lang="en-US" sz="1100"/>
            <a:t>ew enities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new repositories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new cotrollers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Frontend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Views</a:t>
          </a:r>
          <a:r>
            <a:rPr lang="en-US" sz="1100" baseline="0"/>
            <a:t> include the groups</a:t>
          </a: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Domain model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Inroduction extendet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 baseline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77163" cy="12001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223A2F-D025-4BC0-B6AA-81EAEC07788B}"/>
            </a:ext>
          </a:extLst>
        </xdr:cNvPr>
        <xdr:cNvSpPr txBox="1"/>
      </xdr:nvSpPr>
      <xdr:spPr>
        <a:xfrm>
          <a:off x="0" y="4295774"/>
          <a:ext cx="7777163" cy="12001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2</a:t>
          </a:r>
          <a:r>
            <a:rPr lang="en-US" sz="1200" baseline="0"/>
            <a:t> </a:t>
          </a:r>
          <a:r>
            <a:rPr lang="en-US" sz="1200"/>
            <a:t>were:</a:t>
          </a:r>
        </a:p>
        <a:p>
          <a:r>
            <a:rPr lang="en-US" sz="1200"/>
            <a:t>1. Domain model</a:t>
          </a:r>
        </a:p>
        <a:p>
          <a:r>
            <a:rPr lang="en-US" sz="1200"/>
            <a:t>2. Final view</a:t>
          </a:r>
          <a:r>
            <a:rPr lang="en-US" sz="1200" baseline="0"/>
            <a:t> of UI concepts</a:t>
          </a:r>
        </a:p>
        <a:p>
          <a:r>
            <a:rPr lang="en-US" sz="1200" baseline="0"/>
            <a:t>3. Add new entities in code</a:t>
          </a:r>
        </a:p>
        <a:p>
          <a:r>
            <a:rPr lang="en-US" sz="1200"/>
            <a:t>4.Add repositories in code</a:t>
          </a:r>
        </a:p>
        <a:p>
          <a:r>
            <a:rPr lang="en-US" sz="1200"/>
            <a:t>5. Extensiton</a:t>
          </a:r>
          <a:r>
            <a:rPr lang="en-US" sz="1200" baseline="0"/>
            <a:t> of introduction</a:t>
          </a:r>
          <a:endParaRPr lang="en-US" sz="12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80964</xdr:colOff>
      <xdr:row>0</xdr:row>
      <xdr:rowOff>161924</xdr:rowOff>
    </xdr:from>
    <xdr:ext cx="2314574" cy="47291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9224964" y="161924"/>
          <a:ext cx="2314574" cy="47291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deliverable sprint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concepts: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UI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concepts description in report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new Views, Connection Backend-Frontend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classen diagram, Layer diagram</a:t>
          </a:r>
          <a:endParaRPr lang="en-US">
            <a:effectLst/>
          </a:endParaRPr>
        </a:p>
      </xdr:txBody>
    </xdr:sp>
    <xdr:clientData/>
  </xdr:oneCellAnchor>
  <xdr:oneCellAnchor>
    <xdr:from>
      <xdr:col>3</xdr:col>
      <xdr:colOff>57152</xdr:colOff>
      <xdr:row>22</xdr:row>
      <xdr:rowOff>171450</xdr:rowOff>
    </xdr:from>
    <xdr:ext cx="4567236" cy="18954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E5710B-8B8F-492E-9579-677F0805D27E}"/>
            </a:ext>
          </a:extLst>
        </xdr:cNvPr>
        <xdr:cNvSpPr txBox="1"/>
      </xdr:nvSpPr>
      <xdr:spPr>
        <a:xfrm>
          <a:off x="4505327" y="4443413"/>
          <a:ext cx="4567236" cy="1895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brake</a:t>
          </a:r>
          <a:r>
            <a:rPr lang="en-US" b="1" baseline="0">
              <a:effectLst/>
            </a:rPr>
            <a:t> plan into days plan</a:t>
          </a:r>
          <a:endParaRPr lang="en-US" b="1">
            <a:effectLst/>
          </a:endParaRPr>
        </a:p>
        <a:p>
          <a:r>
            <a:rPr lang="en-US" b="1">
              <a:effectLst/>
            </a:rPr>
            <a:t>report</a:t>
          </a:r>
        </a:p>
        <a:p>
          <a:r>
            <a:rPr lang="en-US">
              <a:effectLst/>
            </a:rPr>
            <a:t>describe layers and architecture , add</a:t>
          </a:r>
          <a:r>
            <a:rPr lang="en-US" baseline="0">
              <a:effectLst/>
            </a:rPr>
            <a:t> layer diagram, finish sith ui requirements and UI in general</a:t>
          </a:r>
        </a:p>
        <a:p>
          <a:endParaRPr lang="en-US" baseline="0">
            <a:effectLst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 finish with all repo and make services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24,25,26,27-Nov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backend logic into services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28,29-Nov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write new controllers</a:t>
          </a:r>
          <a:r>
            <a:rPr lang="en-US"/>
            <a:t> </a:t>
          </a:r>
        </a:p>
        <a:p>
          <a:r>
            <a:rPr lang="en-US">
              <a:effectLst/>
            </a:rPr>
            <a:t>28,29 - implement</a:t>
          </a:r>
          <a:r>
            <a:rPr lang="en-US" baseline="0">
              <a:effectLst/>
            </a:rPr>
            <a:t> UIs</a:t>
          </a:r>
          <a:endParaRPr lang="en-US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  </a:t>
          </a: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4: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all Views, Connection Backend-Frontend,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main functionality of the apllication has to have status: "done"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 diagram, test section, management section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38CB-7E67-4044-B4BC-9356A4A96686}">
  <dimension ref="A1:J21"/>
  <sheetViews>
    <sheetView workbookViewId="0">
      <selection activeCell="F20" sqref="F20"/>
    </sheetView>
  </sheetViews>
  <sheetFormatPr defaultRowHeight="14.4" x14ac:dyDescent="0.3"/>
  <cols>
    <col min="2" max="2" width="5.5546875" style="24" customWidth="1"/>
    <col min="3" max="3" width="13.109375" style="69" customWidth="1"/>
    <col min="4" max="4" width="10.77734375" style="74" customWidth="1"/>
    <col min="5" max="5" width="14.33203125" style="78" customWidth="1"/>
    <col min="6" max="6" width="73.21875" customWidth="1"/>
  </cols>
  <sheetData>
    <row r="1" spans="1:10" ht="15" thickBot="1" x14ac:dyDescent="0.35">
      <c r="A1" t="e">
        <f>#REF!</f>
        <v>#REF!</v>
      </c>
      <c r="F1" s="89" t="s">
        <v>36</v>
      </c>
    </row>
    <row r="2" spans="1:10" ht="24" thickBot="1" x14ac:dyDescent="0.5">
      <c r="A2" s="4"/>
      <c r="E2" s="92"/>
      <c r="F2" s="85" t="s">
        <v>34</v>
      </c>
      <c r="G2" s="86"/>
      <c r="H2" s="87"/>
      <c r="I2" s="88"/>
      <c r="J2" s="65"/>
    </row>
    <row r="3" spans="1:10" ht="23.4" x14ac:dyDescent="0.45">
      <c r="A3" s="4"/>
      <c r="B3" s="90"/>
      <c r="C3" s="73" t="s">
        <v>46</v>
      </c>
      <c r="D3" s="84" t="s">
        <v>45</v>
      </c>
      <c r="E3" s="93" t="s">
        <v>135</v>
      </c>
      <c r="F3" s="94"/>
      <c r="G3" s="4"/>
      <c r="H3" s="4"/>
      <c r="I3" s="4"/>
      <c r="J3" s="66"/>
    </row>
    <row r="4" spans="1:10" x14ac:dyDescent="0.3">
      <c r="A4" s="4"/>
      <c r="B4" s="90"/>
      <c r="C4" s="70"/>
      <c r="D4" s="75"/>
      <c r="E4" s="80">
        <v>1</v>
      </c>
      <c r="F4" s="95" t="s">
        <v>41</v>
      </c>
      <c r="G4" s="4"/>
      <c r="H4" s="4"/>
      <c r="I4" s="4"/>
      <c r="J4" s="66"/>
    </row>
    <row r="5" spans="1:10" x14ac:dyDescent="0.3">
      <c r="A5" s="4"/>
      <c r="B5" s="90"/>
      <c r="C5" s="70"/>
      <c r="D5" s="76"/>
      <c r="E5" s="81" t="s">
        <v>37</v>
      </c>
      <c r="F5" s="95" t="s">
        <v>42</v>
      </c>
      <c r="G5" s="4"/>
      <c r="H5" s="4"/>
      <c r="I5" s="4"/>
      <c r="J5" s="66"/>
    </row>
    <row r="6" spans="1:10" x14ac:dyDescent="0.3">
      <c r="A6" s="4"/>
      <c r="B6" s="90"/>
      <c r="C6" s="70"/>
      <c r="D6" s="75"/>
      <c r="E6" s="80" t="s">
        <v>38</v>
      </c>
      <c r="F6" s="95" t="s">
        <v>43</v>
      </c>
      <c r="G6" s="4"/>
      <c r="H6" s="4"/>
      <c r="I6" s="4"/>
      <c r="J6" s="66"/>
    </row>
    <row r="7" spans="1:10" ht="28.2" customHeight="1" x14ac:dyDescent="0.3">
      <c r="A7" s="4"/>
      <c r="B7" s="90">
        <f>C7</f>
        <v>44217</v>
      </c>
      <c r="C7" s="70">
        <v>44217</v>
      </c>
      <c r="D7" s="75" t="s">
        <v>51</v>
      </c>
      <c r="E7" s="82">
        <v>16</v>
      </c>
      <c r="F7" s="96" t="s">
        <v>132</v>
      </c>
      <c r="G7" s="4"/>
      <c r="H7" s="4"/>
      <c r="I7" s="4"/>
      <c r="J7" s="66"/>
    </row>
    <row r="8" spans="1:10" x14ac:dyDescent="0.3">
      <c r="A8" s="4"/>
      <c r="B8" s="90"/>
      <c r="C8" s="70"/>
      <c r="D8" s="75"/>
      <c r="E8" s="82"/>
      <c r="F8" s="95"/>
      <c r="G8" s="4"/>
      <c r="H8" s="4"/>
      <c r="I8" s="4"/>
      <c r="J8" s="66"/>
    </row>
    <row r="9" spans="1:10" x14ac:dyDescent="0.3">
      <c r="A9" s="4"/>
      <c r="B9" s="90">
        <f t="shared" ref="B9:B11" si="0">C9</f>
        <v>44218</v>
      </c>
      <c r="C9" s="70">
        <v>44218</v>
      </c>
      <c r="D9" s="75" t="s">
        <v>47</v>
      </c>
      <c r="E9" s="82" t="s">
        <v>49</v>
      </c>
      <c r="F9" s="95" t="s">
        <v>136</v>
      </c>
      <c r="G9" s="4"/>
      <c r="H9" s="4"/>
      <c r="I9" s="4"/>
      <c r="J9" s="66"/>
    </row>
    <row r="10" spans="1:10" x14ac:dyDescent="0.3">
      <c r="A10" s="4"/>
      <c r="B10" s="90">
        <f t="shared" si="0"/>
        <v>44218</v>
      </c>
      <c r="C10" s="70">
        <v>44218</v>
      </c>
      <c r="D10" s="75" t="s">
        <v>48</v>
      </c>
      <c r="E10" s="80" t="s">
        <v>39</v>
      </c>
      <c r="F10" s="95" t="s">
        <v>137</v>
      </c>
      <c r="G10" s="4"/>
      <c r="H10" s="4"/>
      <c r="I10" s="4"/>
      <c r="J10" s="66"/>
    </row>
    <row r="11" spans="1:10" x14ac:dyDescent="0.3">
      <c r="A11" s="4"/>
      <c r="B11" s="90">
        <f t="shared" si="0"/>
        <v>44217</v>
      </c>
      <c r="C11" s="70">
        <v>44217</v>
      </c>
      <c r="D11" s="75" t="s">
        <v>60</v>
      </c>
      <c r="E11" s="82" t="s">
        <v>50</v>
      </c>
      <c r="F11" s="95" t="s">
        <v>44</v>
      </c>
      <c r="G11" s="4" t="s">
        <v>61</v>
      </c>
      <c r="H11" s="4"/>
      <c r="I11" s="4"/>
      <c r="J11" s="66"/>
    </row>
    <row r="12" spans="1:10" x14ac:dyDescent="0.3">
      <c r="A12" s="4"/>
      <c r="B12" s="90"/>
      <c r="C12" s="70" t="s">
        <v>59</v>
      </c>
      <c r="D12" s="75"/>
      <c r="E12" s="80" t="s">
        <v>40</v>
      </c>
      <c r="F12" s="95" t="s">
        <v>138</v>
      </c>
      <c r="G12" s="4"/>
      <c r="H12" s="4"/>
      <c r="I12" s="4"/>
      <c r="J12" s="66"/>
    </row>
    <row r="13" spans="1:10" x14ac:dyDescent="0.3">
      <c r="A13" s="4"/>
      <c r="B13" s="90"/>
      <c r="C13" s="71" t="s">
        <v>54</v>
      </c>
      <c r="D13" s="75"/>
      <c r="E13" s="79"/>
      <c r="F13" s="95" t="s">
        <v>139</v>
      </c>
      <c r="G13" s="4"/>
      <c r="H13" s="4"/>
      <c r="I13" s="4"/>
      <c r="J13" s="66"/>
    </row>
    <row r="14" spans="1:10" x14ac:dyDescent="0.3">
      <c r="A14" s="4"/>
      <c r="B14" s="90"/>
      <c r="C14" s="70"/>
      <c r="D14" s="75"/>
      <c r="E14" s="79"/>
      <c r="F14" s="95" t="s">
        <v>52</v>
      </c>
      <c r="G14" s="4"/>
      <c r="H14" s="4"/>
      <c r="I14" s="4"/>
      <c r="J14" s="66"/>
    </row>
    <row r="15" spans="1:10" x14ac:dyDescent="0.3">
      <c r="A15" s="4"/>
      <c r="B15" s="90"/>
      <c r="C15" s="70"/>
      <c r="D15" s="75"/>
      <c r="E15" s="79"/>
      <c r="F15" s="95" t="s">
        <v>53</v>
      </c>
      <c r="G15" s="4"/>
      <c r="H15" s="4"/>
      <c r="I15" s="4"/>
      <c r="J15" s="66"/>
    </row>
    <row r="16" spans="1:10" x14ac:dyDescent="0.3">
      <c r="A16" s="4"/>
      <c r="B16" s="90"/>
      <c r="C16" s="70" t="s">
        <v>55</v>
      </c>
      <c r="D16" s="75"/>
      <c r="E16" s="79"/>
      <c r="F16" s="95" t="s">
        <v>133</v>
      </c>
      <c r="G16" s="4" t="s">
        <v>56</v>
      </c>
      <c r="H16" s="4"/>
      <c r="I16" s="4"/>
      <c r="J16" s="66"/>
    </row>
    <row r="17" spans="1:10" x14ac:dyDescent="0.3">
      <c r="A17" s="4"/>
      <c r="B17" s="90"/>
      <c r="C17" s="70"/>
      <c r="D17" s="75"/>
      <c r="E17" s="79"/>
      <c r="F17" s="95"/>
      <c r="G17" s="4" t="s">
        <v>57</v>
      </c>
      <c r="H17" s="4"/>
      <c r="I17" s="4"/>
      <c r="J17" s="66"/>
    </row>
    <row r="18" spans="1:10" x14ac:dyDescent="0.3">
      <c r="A18" s="4"/>
      <c r="B18" s="90"/>
      <c r="C18" s="70"/>
      <c r="D18" s="75"/>
      <c r="E18" s="79"/>
      <c r="F18" s="95" t="s">
        <v>134</v>
      </c>
      <c r="G18" s="4" t="s">
        <v>58</v>
      </c>
      <c r="H18" s="4"/>
      <c r="I18" s="4"/>
      <c r="J18" s="66"/>
    </row>
    <row r="19" spans="1:10" x14ac:dyDescent="0.3">
      <c r="A19" s="4"/>
      <c r="B19" s="90"/>
      <c r="C19" s="70"/>
      <c r="D19" s="75"/>
      <c r="E19" s="79"/>
      <c r="F19" s="94"/>
      <c r="G19" s="4"/>
      <c r="H19" s="4"/>
      <c r="I19" s="4"/>
      <c r="J19" s="66"/>
    </row>
    <row r="20" spans="1:10" x14ac:dyDescent="0.3">
      <c r="A20" s="4"/>
      <c r="B20" s="91"/>
      <c r="C20" s="72" t="s">
        <v>140</v>
      </c>
      <c r="D20" s="77"/>
      <c r="E20" s="83" t="s">
        <v>141</v>
      </c>
      <c r="F20" s="97" t="s">
        <v>142</v>
      </c>
      <c r="G20" s="67"/>
      <c r="H20" s="67"/>
      <c r="I20" s="67"/>
      <c r="J20" s="68"/>
    </row>
    <row r="21" spans="1:10" x14ac:dyDescent="0.3">
      <c r="A2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B15" sqref="B15"/>
    </sheetView>
  </sheetViews>
  <sheetFormatPr defaultRowHeight="14.4" x14ac:dyDescent="0.3"/>
  <cols>
    <col min="1" max="1" width="9.109375" customWidth="1"/>
  </cols>
  <sheetData>
    <row r="1" spans="1:2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x14ac:dyDescent="0.3">
      <c r="A2" s="2" t="s">
        <v>25</v>
      </c>
      <c r="B2" s="2"/>
      <c r="C2" s="2"/>
      <c r="D2" s="2"/>
      <c r="E2" s="2"/>
      <c r="F2" s="2"/>
      <c r="G2" s="2"/>
      <c r="H2" s="2" t="s">
        <v>24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1" x14ac:dyDescent="0.3">
      <c r="A4" s="1" t="s">
        <v>1</v>
      </c>
      <c r="B4" s="1"/>
      <c r="C4" s="1"/>
      <c r="D4" s="1"/>
      <c r="E4" s="3"/>
      <c r="F4" s="3" t="s">
        <v>27</v>
      </c>
      <c r="G4" s="3"/>
      <c r="H4" s="3"/>
      <c r="I4" s="3"/>
      <c r="J4" s="3"/>
      <c r="K4" s="3"/>
      <c r="L4" s="3"/>
      <c r="M4" s="3"/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1" ht="19.95" customHeight="1" x14ac:dyDescent="0.3">
      <c r="A6" s="3" t="str">
        <f xml:space="preserve"> IF(AND(Z$6=$F16,D16=0),"M",  IF(AND(Z$6&gt;=$E16,Z$6&lt;=$F16),"X",IF(AND(Z$6&gt;$F16,Z$6&lt;=$G16),"Y","")))</f>
        <v>M</v>
      </c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1" x14ac:dyDescent="0.3">
      <c r="A8" s="3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21" x14ac:dyDescent="0.3">
      <c r="F10" s="3"/>
      <c r="G10" s="3"/>
      <c r="H10" s="3"/>
      <c r="I10" s="3"/>
      <c r="J10" s="3"/>
      <c r="K10" s="3"/>
      <c r="L10" s="3"/>
      <c r="M10" s="3"/>
    </row>
    <row r="11" spans="1:21" ht="44.25" customHeight="1" x14ac:dyDescent="0.3">
      <c r="A11" s="22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1" x14ac:dyDescent="0.3">
      <c r="A15" s="3" t="s">
        <v>94</v>
      </c>
      <c r="B15" s="3" t="s">
        <v>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conditionalFormatting sqref="A2:U2">
    <cfRule type="cellIs" dxfId="2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G26"/>
  <sheetViews>
    <sheetView workbookViewId="0">
      <selection activeCell="J14" sqref="J14"/>
    </sheetView>
  </sheetViews>
  <sheetFormatPr defaultRowHeight="14.4" x14ac:dyDescent="0.3"/>
  <cols>
    <col min="2" max="2" width="9.33203125" customWidth="1"/>
    <col min="3" max="3" width="16.77734375" bestFit="1" customWidth="1"/>
    <col min="5" max="5" width="10.21875" customWidth="1"/>
    <col min="6" max="6" width="9.109375" customWidth="1"/>
  </cols>
  <sheetData>
    <row r="1" spans="1:6" x14ac:dyDescent="0.3">
      <c r="A1" s="5" t="s">
        <v>2</v>
      </c>
    </row>
    <row r="2" spans="1:6" ht="23.4" x14ac:dyDescent="0.45">
      <c r="A2" s="15" t="s">
        <v>17</v>
      </c>
      <c r="B2" s="16" t="s">
        <v>18</v>
      </c>
      <c r="C2" s="3"/>
      <c r="D2" s="3"/>
      <c r="E2" s="3"/>
      <c r="F2" t="s">
        <v>36</v>
      </c>
    </row>
    <row r="3" spans="1:6" ht="15" thickBot="1" x14ac:dyDescent="0.35"/>
    <row r="4" spans="1:6" ht="28.95" customHeight="1" thickBot="1" x14ac:dyDescent="0.35">
      <c r="A4" s="8" t="s">
        <v>5</v>
      </c>
      <c r="B4" s="9" t="s">
        <v>3</v>
      </c>
      <c r="C4" s="9" t="s">
        <v>4</v>
      </c>
      <c r="D4" s="10" t="s">
        <v>7</v>
      </c>
      <c r="E4" s="5" t="s">
        <v>70</v>
      </c>
    </row>
    <row r="5" spans="1:6" x14ac:dyDescent="0.3">
      <c r="A5" s="11">
        <v>1</v>
      </c>
      <c r="B5" s="7">
        <v>44088</v>
      </c>
      <c r="C5" s="7">
        <v>44092</v>
      </c>
      <c r="D5" s="12"/>
      <c r="E5" s="23"/>
    </row>
    <row r="6" spans="1:6" x14ac:dyDescent="0.3">
      <c r="A6" s="11">
        <v>2</v>
      </c>
      <c r="B6" s="6">
        <v>44095</v>
      </c>
      <c r="C6" s="6">
        <v>44099</v>
      </c>
      <c r="D6" s="17"/>
    </row>
    <row r="7" spans="1:6" x14ac:dyDescent="0.3">
      <c r="A7" s="11">
        <v>3</v>
      </c>
      <c r="B7" s="6">
        <v>44102</v>
      </c>
      <c r="C7" s="6">
        <v>44106</v>
      </c>
      <c r="D7" s="17">
        <v>1</v>
      </c>
      <c r="E7" s="36"/>
    </row>
    <row r="8" spans="1:6" x14ac:dyDescent="0.3">
      <c r="A8" s="21">
        <v>4</v>
      </c>
      <c r="B8" s="6">
        <v>44109</v>
      </c>
      <c r="C8" s="6">
        <v>44113</v>
      </c>
      <c r="D8" s="17"/>
      <c r="E8" s="38">
        <v>44115</v>
      </c>
    </row>
    <row r="9" spans="1:6" x14ac:dyDescent="0.3">
      <c r="A9" s="40">
        <v>5</v>
      </c>
      <c r="B9" s="7">
        <v>44116</v>
      </c>
      <c r="C9" s="7">
        <v>44120</v>
      </c>
      <c r="D9" s="41"/>
    </row>
    <row r="10" spans="1:6" x14ac:dyDescent="0.3">
      <c r="A10" s="42">
        <v>6</v>
      </c>
      <c r="B10" s="6">
        <v>44123</v>
      </c>
      <c r="C10" s="6">
        <v>44127</v>
      </c>
      <c r="D10" s="43">
        <v>2</v>
      </c>
    </row>
    <row r="11" spans="1:6" x14ac:dyDescent="0.3">
      <c r="A11" s="11">
        <v>7</v>
      </c>
      <c r="B11" s="6">
        <v>44130</v>
      </c>
      <c r="C11" s="6">
        <v>44134</v>
      </c>
      <c r="D11" s="64"/>
      <c r="E11" s="36"/>
    </row>
    <row r="12" spans="1:6" x14ac:dyDescent="0.3">
      <c r="A12" s="63">
        <v>8</v>
      </c>
      <c r="B12" s="39">
        <v>44137</v>
      </c>
      <c r="C12" s="39">
        <v>44141</v>
      </c>
      <c r="D12" s="64"/>
      <c r="E12" s="38">
        <v>44143</v>
      </c>
    </row>
    <row r="13" spans="1:6" x14ac:dyDescent="0.3">
      <c r="A13" s="11">
        <v>9</v>
      </c>
      <c r="B13" s="6">
        <v>44144</v>
      </c>
      <c r="C13" s="6">
        <v>44148</v>
      </c>
      <c r="D13" s="18">
        <v>3</v>
      </c>
    </row>
    <row r="14" spans="1:6" x14ac:dyDescent="0.3">
      <c r="A14" s="11">
        <v>10</v>
      </c>
      <c r="B14" s="6">
        <v>44151</v>
      </c>
      <c r="C14" s="6">
        <v>44155</v>
      </c>
      <c r="D14" s="18"/>
      <c r="E14" s="36"/>
    </row>
    <row r="15" spans="1:6" x14ac:dyDescent="0.3">
      <c r="A15" s="61">
        <v>11</v>
      </c>
      <c r="B15" s="62">
        <v>44158</v>
      </c>
      <c r="C15" s="62">
        <v>44162</v>
      </c>
      <c r="D15" s="18"/>
      <c r="E15" s="36"/>
    </row>
    <row r="16" spans="1:6" x14ac:dyDescent="0.3">
      <c r="A16" s="61">
        <v>12</v>
      </c>
      <c r="B16" s="62">
        <v>44165</v>
      </c>
      <c r="C16" s="62">
        <v>44169</v>
      </c>
      <c r="D16" s="18"/>
      <c r="E16" s="36"/>
    </row>
    <row r="17" spans="1:7" x14ac:dyDescent="0.3">
      <c r="A17" s="11">
        <v>13</v>
      </c>
      <c r="B17" s="6">
        <v>44172</v>
      </c>
      <c r="C17" s="6">
        <v>44176</v>
      </c>
      <c r="D17" s="18"/>
      <c r="E17" s="36">
        <v>44178</v>
      </c>
    </row>
    <row r="18" spans="1:7" x14ac:dyDescent="0.3">
      <c r="A18" s="11">
        <v>14</v>
      </c>
      <c r="B18" s="6">
        <v>44179</v>
      </c>
      <c r="C18" s="6">
        <v>44183</v>
      </c>
      <c r="D18" s="104">
        <v>4</v>
      </c>
      <c r="E18" s="36"/>
    </row>
    <row r="19" spans="1:7" x14ac:dyDescent="0.3">
      <c r="A19" s="63" t="s">
        <v>6</v>
      </c>
      <c r="B19" s="39">
        <v>44186</v>
      </c>
      <c r="C19" s="39">
        <v>44190</v>
      </c>
      <c r="D19" s="103"/>
      <c r="E19" s="38"/>
    </row>
    <row r="20" spans="1:7" x14ac:dyDescent="0.3">
      <c r="A20" s="11" t="s">
        <v>6</v>
      </c>
      <c r="B20" s="6">
        <v>44193</v>
      </c>
      <c r="C20" s="6">
        <v>44197</v>
      </c>
      <c r="D20" s="103"/>
      <c r="G20" s="38"/>
    </row>
    <row r="21" spans="1:7" x14ac:dyDescent="0.3">
      <c r="A21" s="63" t="s">
        <v>62</v>
      </c>
      <c r="B21" s="39">
        <v>44200</v>
      </c>
      <c r="C21" s="39">
        <v>44204</v>
      </c>
      <c r="D21" s="103"/>
      <c r="E21" s="38">
        <v>43840</v>
      </c>
    </row>
    <row r="22" spans="1:7" x14ac:dyDescent="0.3">
      <c r="A22" s="11">
        <v>16</v>
      </c>
      <c r="B22" s="6">
        <v>44207</v>
      </c>
      <c r="C22" s="6">
        <v>44211</v>
      </c>
      <c r="D22" s="99">
        <v>5</v>
      </c>
      <c r="E22" s="100"/>
    </row>
    <row r="23" spans="1:7" x14ac:dyDescent="0.3">
      <c r="A23" s="4"/>
      <c r="B23" s="6">
        <v>44214</v>
      </c>
      <c r="C23" s="6">
        <v>44218</v>
      </c>
      <c r="D23" s="98"/>
      <c r="E23" s="106">
        <v>43851</v>
      </c>
    </row>
    <row r="24" spans="1:7" x14ac:dyDescent="0.3">
      <c r="A24" s="4"/>
      <c r="B24" s="6">
        <v>44221</v>
      </c>
      <c r="C24" s="6">
        <v>44225</v>
      </c>
      <c r="D24" s="4"/>
    </row>
    <row r="25" spans="1:7" x14ac:dyDescent="0.3">
      <c r="A25" s="4"/>
      <c r="B25" s="105">
        <v>44228</v>
      </c>
      <c r="C25" s="6">
        <v>44232</v>
      </c>
      <c r="D25" s="4"/>
    </row>
    <row r="26" spans="1:7" ht="15" thickBot="1" x14ac:dyDescent="0.35">
      <c r="A26" s="14"/>
      <c r="B26" s="13">
        <v>44235</v>
      </c>
      <c r="C26" s="13">
        <v>44239</v>
      </c>
      <c r="D2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89F-E2EE-4433-AD58-A1633C113434}">
  <dimension ref="D3:H34"/>
  <sheetViews>
    <sheetView topLeftCell="A4" workbookViewId="0">
      <selection activeCell="J33" sqref="J33"/>
    </sheetView>
  </sheetViews>
  <sheetFormatPr defaultRowHeight="14.4" x14ac:dyDescent="0.3"/>
  <cols>
    <col min="4" max="4" width="6.6640625" style="19" customWidth="1"/>
    <col min="5" max="5" width="20.109375" customWidth="1"/>
    <col min="6" max="6" width="54.33203125" customWidth="1"/>
    <col min="7" max="7" width="12.33203125" customWidth="1"/>
    <col min="8" max="8" width="13.109375" style="19" customWidth="1"/>
  </cols>
  <sheetData>
    <row r="3" spans="4:8" x14ac:dyDescent="0.3">
      <c r="D3" s="115" t="s">
        <v>9</v>
      </c>
      <c r="E3" s="116" t="s">
        <v>163</v>
      </c>
      <c r="F3" s="116" t="s">
        <v>19</v>
      </c>
      <c r="G3" s="117" t="s">
        <v>10</v>
      </c>
      <c r="H3" s="127" t="s">
        <v>13</v>
      </c>
    </row>
    <row r="4" spans="4:8" x14ac:dyDescent="0.3">
      <c r="D4" s="118"/>
      <c r="E4" s="113"/>
      <c r="F4" s="113"/>
      <c r="G4" s="114"/>
      <c r="H4" s="128"/>
    </row>
    <row r="5" spans="4:8" x14ac:dyDescent="0.3">
      <c r="D5" s="119">
        <v>1</v>
      </c>
      <c r="E5" s="57" t="s">
        <v>165</v>
      </c>
      <c r="F5" s="4" t="s">
        <v>171</v>
      </c>
      <c r="G5" s="126">
        <v>10</v>
      </c>
      <c r="H5" s="132" t="s">
        <v>73</v>
      </c>
    </row>
    <row r="6" spans="4:8" x14ac:dyDescent="0.3">
      <c r="D6" s="119">
        <v>2</v>
      </c>
      <c r="E6" s="57" t="s">
        <v>165</v>
      </c>
      <c r="F6" s="4" t="s">
        <v>172</v>
      </c>
      <c r="G6" s="126">
        <v>10</v>
      </c>
      <c r="H6" s="132" t="s">
        <v>73</v>
      </c>
    </row>
    <row r="7" spans="4:8" x14ac:dyDescent="0.3">
      <c r="D7" s="119">
        <v>3</v>
      </c>
      <c r="E7" s="57" t="s">
        <v>165</v>
      </c>
      <c r="F7" s="4" t="s">
        <v>188</v>
      </c>
      <c r="G7" s="126">
        <v>10</v>
      </c>
      <c r="H7" s="132" t="s">
        <v>73</v>
      </c>
    </row>
    <row r="8" spans="4:8" x14ac:dyDescent="0.3">
      <c r="D8" s="119">
        <v>4</v>
      </c>
      <c r="E8" s="57" t="s">
        <v>165</v>
      </c>
      <c r="F8" s="4" t="s">
        <v>189</v>
      </c>
      <c r="G8" s="126">
        <v>10</v>
      </c>
      <c r="H8" s="132" t="s">
        <v>73</v>
      </c>
    </row>
    <row r="9" spans="4:8" x14ac:dyDescent="0.3">
      <c r="D9" s="119">
        <v>5</v>
      </c>
      <c r="E9" s="57" t="s">
        <v>165</v>
      </c>
      <c r="F9" s="4" t="s">
        <v>190</v>
      </c>
      <c r="G9" s="126">
        <v>10</v>
      </c>
      <c r="H9" s="129" t="s">
        <v>65</v>
      </c>
    </row>
    <row r="10" spans="4:8" x14ac:dyDescent="0.3">
      <c r="D10" s="119">
        <v>6</v>
      </c>
      <c r="E10" s="57" t="s">
        <v>165</v>
      </c>
      <c r="F10" s="4" t="s">
        <v>178</v>
      </c>
      <c r="G10" s="126">
        <v>10</v>
      </c>
      <c r="H10" s="129" t="s">
        <v>65</v>
      </c>
    </row>
    <row r="11" spans="4:8" x14ac:dyDescent="0.3">
      <c r="D11" s="119">
        <v>7</v>
      </c>
      <c r="E11" s="57" t="s">
        <v>165</v>
      </c>
      <c r="F11" s="4" t="s">
        <v>191</v>
      </c>
      <c r="G11" s="126">
        <v>10</v>
      </c>
      <c r="H11" s="132" t="s">
        <v>73</v>
      </c>
    </row>
    <row r="12" spans="4:8" x14ac:dyDescent="0.3">
      <c r="D12" s="119">
        <v>8</v>
      </c>
      <c r="E12" s="57" t="s">
        <v>165</v>
      </c>
      <c r="F12" s="57" t="s">
        <v>164</v>
      </c>
      <c r="G12" s="126">
        <v>10</v>
      </c>
      <c r="H12" s="132" t="s">
        <v>73</v>
      </c>
    </row>
    <row r="13" spans="4:8" x14ac:dyDescent="0.3">
      <c r="D13" s="120">
        <v>9</v>
      </c>
      <c r="E13" s="57" t="s">
        <v>165</v>
      </c>
      <c r="F13" s="31" t="s">
        <v>166</v>
      </c>
      <c r="G13" s="126">
        <v>10</v>
      </c>
      <c r="H13" s="132" t="s">
        <v>73</v>
      </c>
    </row>
    <row r="14" spans="4:8" x14ac:dyDescent="0.3">
      <c r="D14" s="119">
        <v>10</v>
      </c>
      <c r="E14" s="57" t="s">
        <v>165</v>
      </c>
      <c r="F14" s="57" t="s">
        <v>167</v>
      </c>
      <c r="G14" s="126">
        <v>10</v>
      </c>
      <c r="H14" s="130" t="s">
        <v>65</v>
      </c>
    </row>
    <row r="15" spans="4:8" x14ac:dyDescent="0.3">
      <c r="D15" s="120">
        <v>11</v>
      </c>
      <c r="E15" s="57" t="s">
        <v>165</v>
      </c>
      <c r="F15" s="57" t="s">
        <v>168</v>
      </c>
      <c r="G15" s="126">
        <v>10</v>
      </c>
      <c r="H15" s="132" t="s">
        <v>73</v>
      </c>
    </row>
    <row r="16" spans="4:8" x14ac:dyDescent="0.3">
      <c r="D16" s="119">
        <v>12</v>
      </c>
      <c r="E16" s="57" t="s">
        <v>165</v>
      </c>
      <c r="F16" s="57" t="s">
        <v>173</v>
      </c>
      <c r="G16" s="126">
        <v>10</v>
      </c>
      <c r="H16" s="130" t="s">
        <v>65</v>
      </c>
    </row>
    <row r="17" spans="4:8" x14ac:dyDescent="0.3">
      <c r="D17" s="120">
        <v>13</v>
      </c>
      <c r="E17" s="57" t="s">
        <v>165</v>
      </c>
      <c r="F17" s="57" t="s">
        <v>169</v>
      </c>
      <c r="G17" s="126">
        <v>10</v>
      </c>
      <c r="H17" s="130" t="s">
        <v>65</v>
      </c>
    </row>
    <row r="18" spans="4:8" x14ac:dyDescent="0.3">
      <c r="D18" s="119">
        <v>14</v>
      </c>
      <c r="E18" s="57" t="s">
        <v>165</v>
      </c>
      <c r="F18" s="57" t="s">
        <v>174</v>
      </c>
      <c r="G18" s="126">
        <v>10</v>
      </c>
      <c r="H18" s="130" t="s">
        <v>65</v>
      </c>
    </row>
    <row r="19" spans="4:8" x14ac:dyDescent="0.3">
      <c r="D19" s="119">
        <v>15</v>
      </c>
      <c r="E19" s="57" t="s">
        <v>165</v>
      </c>
      <c r="F19" s="57" t="s">
        <v>175</v>
      </c>
      <c r="G19" s="126">
        <v>10</v>
      </c>
      <c r="H19" s="130" t="s">
        <v>65</v>
      </c>
    </row>
    <row r="20" spans="4:8" x14ac:dyDescent="0.3">
      <c r="D20" s="120">
        <v>16</v>
      </c>
      <c r="E20" s="57" t="s">
        <v>165</v>
      </c>
      <c r="F20" s="57" t="s">
        <v>176</v>
      </c>
      <c r="G20" s="126">
        <v>10</v>
      </c>
      <c r="H20" s="130" t="s">
        <v>65</v>
      </c>
    </row>
    <row r="21" spans="4:8" x14ac:dyDescent="0.3">
      <c r="D21" s="120">
        <v>17</v>
      </c>
      <c r="E21" s="57" t="s">
        <v>165</v>
      </c>
      <c r="F21" s="57" t="s">
        <v>170</v>
      </c>
      <c r="G21" s="32">
        <v>5</v>
      </c>
      <c r="H21" s="130" t="s">
        <v>65</v>
      </c>
    </row>
    <row r="22" spans="4:8" x14ac:dyDescent="0.3">
      <c r="D22" s="121">
        <v>18</v>
      </c>
      <c r="E22" s="57" t="s">
        <v>165</v>
      </c>
      <c r="F22" s="57" t="s">
        <v>179</v>
      </c>
      <c r="G22" s="32">
        <v>3</v>
      </c>
      <c r="H22" s="130" t="s">
        <v>116</v>
      </c>
    </row>
    <row r="23" spans="4:8" x14ac:dyDescent="0.3">
      <c r="D23" s="121">
        <v>19</v>
      </c>
      <c r="E23" s="57" t="s">
        <v>165</v>
      </c>
      <c r="F23" s="57" t="s">
        <v>180</v>
      </c>
      <c r="G23" s="32">
        <v>5</v>
      </c>
      <c r="H23" s="130" t="s">
        <v>116</v>
      </c>
    </row>
    <row r="24" spans="4:8" x14ac:dyDescent="0.3">
      <c r="D24" s="121">
        <v>20</v>
      </c>
      <c r="E24" s="57" t="s">
        <v>165</v>
      </c>
      <c r="F24" s="57" t="s">
        <v>181</v>
      </c>
      <c r="G24" s="32">
        <v>7</v>
      </c>
      <c r="H24" s="132" t="s">
        <v>73</v>
      </c>
    </row>
    <row r="25" spans="4:8" x14ac:dyDescent="0.3">
      <c r="D25" s="121">
        <v>21</v>
      </c>
      <c r="E25" s="37" t="s">
        <v>177</v>
      </c>
      <c r="F25" s="37" t="s">
        <v>182</v>
      </c>
      <c r="G25" s="32">
        <v>10</v>
      </c>
      <c r="H25" s="132" t="s">
        <v>73</v>
      </c>
    </row>
    <row r="26" spans="4:8" x14ac:dyDescent="0.3">
      <c r="D26" s="122">
        <v>22</v>
      </c>
      <c r="E26" s="37" t="s">
        <v>177</v>
      </c>
      <c r="F26" s="37" t="s">
        <v>183</v>
      </c>
      <c r="G26" s="48">
        <v>10</v>
      </c>
      <c r="H26" s="132" t="s">
        <v>73</v>
      </c>
    </row>
    <row r="27" spans="4:8" x14ac:dyDescent="0.3">
      <c r="D27" s="122">
        <v>23</v>
      </c>
      <c r="E27" s="37" t="s">
        <v>177</v>
      </c>
      <c r="F27" s="37" t="s">
        <v>184</v>
      </c>
      <c r="G27" s="48">
        <v>10</v>
      </c>
      <c r="H27" s="132" t="s">
        <v>73</v>
      </c>
    </row>
    <row r="28" spans="4:8" x14ac:dyDescent="0.3">
      <c r="D28" s="122">
        <v>24</v>
      </c>
      <c r="E28" s="37" t="s">
        <v>177</v>
      </c>
      <c r="F28" s="37" t="s">
        <v>185</v>
      </c>
      <c r="G28" s="48">
        <v>10</v>
      </c>
      <c r="H28" s="132" t="s">
        <v>73</v>
      </c>
    </row>
    <row r="29" spans="4:8" x14ac:dyDescent="0.3">
      <c r="D29" s="122">
        <v>25</v>
      </c>
      <c r="E29" s="37" t="s">
        <v>177</v>
      </c>
      <c r="F29" s="37" t="s">
        <v>186</v>
      </c>
      <c r="G29" s="48">
        <v>3</v>
      </c>
      <c r="H29" s="130" t="s">
        <v>116</v>
      </c>
    </row>
    <row r="30" spans="4:8" x14ac:dyDescent="0.3">
      <c r="D30" s="123">
        <v>26</v>
      </c>
      <c r="E30" s="124" t="s">
        <v>177</v>
      </c>
      <c r="F30" s="124" t="s">
        <v>187</v>
      </c>
      <c r="G30" s="125">
        <v>10</v>
      </c>
      <c r="H30" s="131" t="s">
        <v>65</v>
      </c>
    </row>
    <row r="31" spans="4:8" x14ac:dyDescent="0.3">
      <c r="D31" s="48"/>
      <c r="E31" s="37"/>
      <c r="F31" s="37"/>
    </row>
    <row r="32" spans="4:8" x14ac:dyDescent="0.3">
      <c r="D32" s="48"/>
      <c r="E32" s="37"/>
    </row>
    <row r="33" spans="4:5" x14ac:dyDescent="0.3">
      <c r="D33" s="48"/>
      <c r="E33" s="37"/>
    </row>
    <row r="34" spans="4:5" x14ac:dyDescent="0.3">
      <c r="D34" s="48"/>
      <c r="E34" s="37"/>
    </row>
  </sheetData>
  <conditionalFormatting sqref="G3:G4">
    <cfRule type="cellIs" dxfId="11" priority="2" operator="equal">
      <formula>"High"</formula>
    </cfRule>
  </conditionalFormatting>
  <conditionalFormatting sqref="G5:G30">
    <cfRule type="cellIs" dxfId="0" priority="1" operator="equal">
      <formula>"High"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BA00-E04B-4FA7-94B5-0C1F02B727CE}">
  <dimension ref="D3:G34"/>
  <sheetViews>
    <sheetView tabSelected="1" topLeftCell="A4" workbookViewId="0">
      <selection activeCell="D32" sqref="D32"/>
    </sheetView>
  </sheetViews>
  <sheetFormatPr defaultRowHeight="14.4" x14ac:dyDescent="0.3"/>
  <cols>
    <col min="4" max="4" width="6.6640625" style="19" customWidth="1"/>
    <col min="5" max="5" width="15.6640625" customWidth="1"/>
    <col min="6" max="6" width="54.33203125" customWidth="1"/>
    <col min="7" max="7" width="12.33203125" customWidth="1"/>
  </cols>
  <sheetData>
    <row r="3" spans="4:7" x14ac:dyDescent="0.3">
      <c r="D3" s="133" t="s">
        <v>9</v>
      </c>
      <c r="E3" s="134" t="s">
        <v>163</v>
      </c>
      <c r="F3" s="134" t="s">
        <v>19</v>
      </c>
      <c r="G3" s="135" t="s">
        <v>10</v>
      </c>
    </row>
    <row r="4" spans="4:7" x14ac:dyDescent="0.3">
      <c r="D4" s="136"/>
      <c r="E4" s="137"/>
      <c r="F4" s="137"/>
      <c r="G4" s="138"/>
    </row>
    <row r="5" spans="4:7" x14ac:dyDescent="0.3">
      <c r="D5" s="119">
        <v>1</v>
      </c>
      <c r="E5" s="57" t="s">
        <v>165</v>
      </c>
      <c r="F5" s="4" t="s">
        <v>171</v>
      </c>
      <c r="G5" s="126">
        <v>10</v>
      </c>
    </row>
    <row r="6" spans="4:7" x14ac:dyDescent="0.3">
      <c r="D6" s="119">
        <v>2</v>
      </c>
      <c r="E6" s="57" t="s">
        <v>165</v>
      </c>
      <c r="F6" s="4" t="s">
        <v>172</v>
      </c>
      <c r="G6" s="126">
        <v>10</v>
      </c>
    </row>
    <row r="7" spans="4:7" x14ac:dyDescent="0.3">
      <c r="D7" s="119">
        <v>3</v>
      </c>
      <c r="E7" s="57" t="s">
        <v>165</v>
      </c>
      <c r="F7" s="4" t="s">
        <v>188</v>
      </c>
      <c r="G7" s="126">
        <v>10</v>
      </c>
    </row>
    <row r="8" spans="4:7" x14ac:dyDescent="0.3">
      <c r="D8" s="119">
        <v>4</v>
      </c>
      <c r="E8" s="57" t="s">
        <v>165</v>
      </c>
      <c r="F8" s="4" t="s">
        <v>189</v>
      </c>
      <c r="G8" s="126">
        <v>10</v>
      </c>
    </row>
    <row r="9" spans="4:7" x14ac:dyDescent="0.3">
      <c r="D9" s="119">
        <v>5</v>
      </c>
      <c r="E9" s="57" t="s">
        <v>165</v>
      </c>
      <c r="F9" s="4" t="s">
        <v>190</v>
      </c>
      <c r="G9" s="126">
        <v>10</v>
      </c>
    </row>
    <row r="10" spans="4:7" x14ac:dyDescent="0.3">
      <c r="D10" s="119">
        <v>6</v>
      </c>
      <c r="E10" s="57" t="s">
        <v>165</v>
      </c>
      <c r="F10" s="4" t="s">
        <v>178</v>
      </c>
      <c r="G10" s="126">
        <v>10</v>
      </c>
    </row>
    <row r="11" spans="4:7" x14ac:dyDescent="0.3">
      <c r="D11" s="119">
        <v>7</v>
      </c>
      <c r="E11" s="57" t="s">
        <v>165</v>
      </c>
      <c r="F11" s="4" t="s">
        <v>191</v>
      </c>
      <c r="G11" s="126">
        <v>10</v>
      </c>
    </row>
    <row r="12" spans="4:7" x14ac:dyDescent="0.3">
      <c r="D12" s="119">
        <v>8</v>
      </c>
      <c r="E12" s="57" t="s">
        <v>165</v>
      </c>
      <c r="F12" s="57" t="s">
        <v>164</v>
      </c>
      <c r="G12" s="126">
        <v>10</v>
      </c>
    </row>
    <row r="13" spans="4:7" x14ac:dyDescent="0.3">
      <c r="D13" s="120">
        <v>9</v>
      </c>
      <c r="E13" s="57" t="s">
        <v>165</v>
      </c>
      <c r="F13" s="31" t="s">
        <v>166</v>
      </c>
      <c r="G13" s="126">
        <v>10</v>
      </c>
    </row>
    <row r="14" spans="4:7" x14ac:dyDescent="0.3">
      <c r="D14" s="119">
        <v>10</v>
      </c>
      <c r="E14" s="57" t="s">
        <v>165</v>
      </c>
      <c r="F14" s="57" t="s">
        <v>167</v>
      </c>
      <c r="G14" s="126">
        <v>10</v>
      </c>
    </row>
    <row r="15" spans="4:7" x14ac:dyDescent="0.3">
      <c r="D15" s="120">
        <v>11</v>
      </c>
      <c r="E15" s="57" t="s">
        <v>165</v>
      </c>
      <c r="F15" s="57" t="s">
        <v>168</v>
      </c>
      <c r="G15" s="126">
        <v>10</v>
      </c>
    </row>
    <row r="16" spans="4:7" x14ac:dyDescent="0.3">
      <c r="D16" s="119">
        <v>12</v>
      </c>
      <c r="E16" s="57" t="s">
        <v>165</v>
      </c>
      <c r="F16" s="57" t="s">
        <v>173</v>
      </c>
      <c r="G16" s="126">
        <v>10</v>
      </c>
    </row>
    <row r="17" spans="4:7" x14ac:dyDescent="0.3">
      <c r="D17" s="120">
        <v>13</v>
      </c>
      <c r="E17" s="57" t="s">
        <v>165</v>
      </c>
      <c r="F17" s="57" t="s">
        <v>169</v>
      </c>
      <c r="G17" s="126">
        <v>10</v>
      </c>
    </row>
    <row r="18" spans="4:7" x14ac:dyDescent="0.3">
      <c r="D18" s="119">
        <v>14</v>
      </c>
      <c r="E18" s="57" t="s">
        <v>165</v>
      </c>
      <c r="F18" s="57" t="s">
        <v>174</v>
      </c>
      <c r="G18" s="126">
        <v>10</v>
      </c>
    </row>
    <row r="19" spans="4:7" x14ac:dyDescent="0.3">
      <c r="D19" s="119">
        <v>15</v>
      </c>
      <c r="E19" s="57" t="s">
        <v>165</v>
      </c>
      <c r="F19" s="57" t="s">
        <v>175</v>
      </c>
      <c r="G19" s="126">
        <v>10</v>
      </c>
    </row>
    <row r="20" spans="4:7" x14ac:dyDescent="0.3">
      <c r="D20" s="120">
        <v>16</v>
      </c>
      <c r="E20" s="57" t="s">
        <v>165</v>
      </c>
      <c r="F20" s="57" t="s">
        <v>176</v>
      </c>
      <c r="G20" s="126">
        <v>10</v>
      </c>
    </row>
    <row r="21" spans="4:7" x14ac:dyDescent="0.3">
      <c r="D21" s="120">
        <v>17</v>
      </c>
      <c r="E21" s="57" t="s">
        <v>165</v>
      </c>
      <c r="F21" s="57" t="s">
        <v>170</v>
      </c>
      <c r="G21" s="32">
        <v>5</v>
      </c>
    </row>
    <row r="22" spans="4:7" x14ac:dyDescent="0.3">
      <c r="D22" s="121">
        <v>18</v>
      </c>
      <c r="E22" s="57" t="s">
        <v>165</v>
      </c>
      <c r="F22" s="57" t="s">
        <v>179</v>
      </c>
      <c r="G22" s="32">
        <v>3</v>
      </c>
    </row>
    <row r="23" spans="4:7" x14ac:dyDescent="0.3">
      <c r="D23" s="121">
        <v>19</v>
      </c>
      <c r="E23" s="57" t="s">
        <v>165</v>
      </c>
      <c r="F23" s="57" t="s">
        <v>180</v>
      </c>
      <c r="G23" s="32">
        <v>5</v>
      </c>
    </row>
    <row r="24" spans="4:7" x14ac:dyDescent="0.3">
      <c r="D24" s="121">
        <v>20</v>
      </c>
      <c r="E24" s="57" t="s">
        <v>165</v>
      </c>
      <c r="F24" s="57" t="s">
        <v>181</v>
      </c>
      <c r="G24" s="32">
        <v>7</v>
      </c>
    </row>
    <row r="25" spans="4:7" x14ac:dyDescent="0.3">
      <c r="D25" s="121">
        <v>21</v>
      </c>
      <c r="E25" s="37" t="s">
        <v>177</v>
      </c>
      <c r="F25" s="37" t="s">
        <v>182</v>
      </c>
      <c r="G25" s="32">
        <v>10</v>
      </c>
    </row>
    <row r="26" spans="4:7" x14ac:dyDescent="0.3">
      <c r="D26" s="122">
        <v>22</v>
      </c>
      <c r="E26" s="37" t="s">
        <v>177</v>
      </c>
      <c r="F26" s="37" t="s">
        <v>183</v>
      </c>
      <c r="G26" s="48">
        <v>10</v>
      </c>
    </row>
    <row r="27" spans="4:7" x14ac:dyDescent="0.3">
      <c r="D27" s="122">
        <v>23</v>
      </c>
      <c r="E27" s="37" t="s">
        <v>177</v>
      </c>
      <c r="F27" s="37" t="s">
        <v>184</v>
      </c>
      <c r="G27" s="48">
        <v>10</v>
      </c>
    </row>
    <row r="28" spans="4:7" x14ac:dyDescent="0.3">
      <c r="D28" s="122">
        <v>24</v>
      </c>
      <c r="E28" s="37" t="s">
        <v>177</v>
      </c>
      <c r="F28" s="37" t="s">
        <v>185</v>
      </c>
      <c r="G28" s="48">
        <v>10</v>
      </c>
    </row>
    <row r="29" spans="4:7" x14ac:dyDescent="0.3">
      <c r="D29" s="122">
        <v>25</v>
      </c>
      <c r="E29" s="37" t="s">
        <v>177</v>
      </c>
      <c r="F29" s="37" t="s">
        <v>186</v>
      </c>
      <c r="G29" s="48">
        <v>3</v>
      </c>
    </row>
    <row r="30" spans="4:7" x14ac:dyDescent="0.3">
      <c r="D30" s="123">
        <v>26</v>
      </c>
      <c r="E30" s="124" t="s">
        <v>177</v>
      </c>
      <c r="F30" s="124" t="s">
        <v>187</v>
      </c>
      <c r="G30" s="125">
        <v>10</v>
      </c>
    </row>
    <row r="31" spans="4:7" x14ac:dyDescent="0.3">
      <c r="D31" s="48"/>
      <c r="E31" s="37"/>
      <c r="F31" s="37"/>
    </row>
    <row r="32" spans="4:7" x14ac:dyDescent="0.3">
      <c r="D32" s="48"/>
      <c r="E32" s="37"/>
    </row>
    <row r="33" spans="4:5" x14ac:dyDescent="0.3">
      <c r="D33" s="48"/>
      <c r="E33" s="37"/>
    </row>
    <row r="34" spans="4:5" x14ac:dyDescent="0.3">
      <c r="D34" s="48"/>
      <c r="E34" s="37"/>
    </row>
  </sheetData>
  <conditionalFormatting sqref="G3:G30">
    <cfRule type="cellIs" dxfId="10" priority="1" operator="equal">
      <formula>"High"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J19"/>
  <sheetViews>
    <sheetView workbookViewId="0">
      <selection activeCell="G28" sqref="G2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11.5546875" style="19" customWidth="1"/>
    <col min="7" max="7" width="17" customWidth="1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str">
        <f>'Project-Planning'!A1</f>
        <v>BaThesis BTI7321 20/21, HS, Project Planning</v>
      </c>
      <c r="J1" t="s">
        <v>64</v>
      </c>
    </row>
    <row r="2" spans="1:10" ht="23.4" x14ac:dyDescent="0.45">
      <c r="A2" s="15" t="s">
        <v>16</v>
      </c>
      <c r="F2" s="19" t="s">
        <v>64</v>
      </c>
      <c r="G2" t="s">
        <v>28</v>
      </c>
      <c r="H2" t="s">
        <v>83</v>
      </c>
      <c r="J2">
        <v>4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SUM(G5:G17)</f>
        <v>97.5</v>
      </c>
      <c r="H3" s="3">
        <f>SUM(H5:H17)</f>
        <v>108.5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30">
        <v>1</v>
      </c>
      <c r="B5" s="31" t="s">
        <v>30</v>
      </c>
      <c r="C5" s="4" t="s">
        <v>31</v>
      </c>
      <c r="D5" s="46">
        <f>G5/F3</f>
        <v>0.38888888888888884</v>
      </c>
      <c r="E5" s="46">
        <f>D5</f>
        <v>0.38888888888888884</v>
      </c>
      <c r="F5" s="32" t="s">
        <v>20</v>
      </c>
      <c r="G5" s="32">
        <v>2</v>
      </c>
      <c r="H5" s="32">
        <v>2</v>
      </c>
      <c r="I5" s="33" t="s">
        <v>73</v>
      </c>
    </row>
    <row r="6" spans="1:10" ht="28.8" x14ac:dyDescent="0.3">
      <c r="A6" s="30">
        <v>2</v>
      </c>
      <c r="B6" s="4" t="s">
        <v>32</v>
      </c>
      <c r="C6" s="31" t="s">
        <v>162</v>
      </c>
      <c r="D6" s="46">
        <f>G6/F3</f>
        <v>1.9444444444444442</v>
      </c>
      <c r="E6" s="46">
        <f>D5+D6</f>
        <v>2.333333333333333</v>
      </c>
      <c r="F6" s="32" t="s">
        <v>20</v>
      </c>
      <c r="G6" s="32">
        <v>10</v>
      </c>
      <c r="H6" s="32">
        <v>11</v>
      </c>
      <c r="I6" s="33" t="s">
        <v>73</v>
      </c>
    </row>
    <row r="7" spans="1:10" x14ac:dyDescent="0.3">
      <c r="A7" s="30">
        <v>3</v>
      </c>
      <c r="B7" s="4" t="s">
        <v>67</v>
      </c>
      <c r="C7" s="4" t="s">
        <v>68</v>
      </c>
      <c r="D7" s="46">
        <f>G7/F3</f>
        <v>0.9722222222222221</v>
      </c>
      <c r="E7" s="46">
        <f>E6+D7</f>
        <v>3.3055555555555554</v>
      </c>
      <c r="F7" s="32" t="s">
        <v>20</v>
      </c>
      <c r="G7" s="32">
        <v>5</v>
      </c>
      <c r="H7" s="32">
        <v>6</v>
      </c>
      <c r="I7" s="33" t="s">
        <v>73</v>
      </c>
    </row>
    <row r="8" spans="1:10" x14ac:dyDescent="0.3">
      <c r="A8" s="30">
        <v>4</v>
      </c>
      <c r="B8" s="4" t="s">
        <v>85</v>
      </c>
      <c r="C8" s="4" t="s">
        <v>71</v>
      </c>
      <c r="D8" s="46">
        <f>G8/F3</f>
        <v>0.38888888888888884</v>
      </c>
      <c r="E8" s="46">
        <f>E7+D8</f>
        <v>3.6944444444444442</v>
      </c>
      <c r="F8" s="32" t="s">
        <v>20</v>
      </c>
      <c r="G8" s="32">
        <v>2</v>
      </c>
      <c r="H8" s="32">
        <v>3</v>
      </c>
      <c r="I8" s="33" t="s">
        <v>73</v>
      </c>
    </row>
    <row r="9" spans="1:10" x14ac:dyDescent="0.3">
      <c r="A9" s="30">
        <v>5</v>
      </c>
      <c r="B9" s="4" t="s">
        <v>21</v>
      </c>
      <c r="C9" s="4" t="s">
        <v>66</v>
      </c>
      <c r="D9" s="46">
        <f>G9/F3</f>
        <v>3.8888888888888884</v>
      </c>
      <c r="E9" s="46">
        <f>E8+D9</f>
        <v>7.5833333333333321</v>
      </c>
      <c r="F9" s="32" t="s">
        <v>20</v>
      </c>
      <c r="G9" s="32">
        <v>20</v>
      </c>
      <c r="H9" s="32">
        <v>22</v>
      </c>
      <c r="I9" s="33" t="s">
        <v>73</v>
      </c>
    </row>
    <row r="10" spans="1:10" x14ac:dyDescent="0.3">
      <c r="A10" s="30">
        <v>6</v>
      </c>
      <c r="B10" s="4" t="s">
        <v>21</v>
      </c>
      <c r="C10" s="4" t="s">
        <v>72</v>
      </c>
      <c r="D10" s="46">
        <f>G10/F3</f>
        <v>3.8888888888888884</v>
      </c>
      <c r="E10" s="46">
        <f>E9+D10</f>
        <v>11.472222222222221</v>
      </c>
      <c r="F10" s="32" t="s">
        <v>20</v>
      </c>
      <c r="G10" s="32">
        <v>20</v>
      </c>
      <c r="H10" s="32">
        <v>25</v>
      </c>
      <c r="I10" s="33" t="s">
        <v>73</v>
      </c>
    </row>
    <row r="11" spans="1:10" x14ac:dyDescent="0.3">
      <c r="A11" s="30">
        <v>7</v>
      </c>
      <c r="B11" s="4" t="s">
        <v>69</v>
      </c>
      <c r="C11" s="37" t="s">
        <v>117</v>
      </c>
      <c r="D11" s="46">
        <f>G11/F3</f>
        <v>1.9444444444444442</v>
      </c>
      <c r="E11" s="46">
        <f t="shared" ref="E11:E16" si="0">E10+D11</f>
        <v>13.416666666666666</v>
      </c>
      <c r="F11" s="32" t="s">
        <v>20</v>
      </c>
      <c r="G11" s="32">
        <v>10</v>
      </c>
      <c r="H11" s="48">
        <v>10</v>
      </c>
      <c r="I11" s="33" t="s">
        <v>73</v>
      </c>
    </row>
    <row r="12" spans="1:10" x14ac:dyDescent="0.3">
      <c r="A12" s="30">
        <v>8</v>
      </c>
      <c r="B12" s="37" t="s">
        <v>75</v>
      </c>
      <c r="C12" s="37" t="s">
        <v>76</v>
      </c>
      <c r="D12" s="46">
        <f>G12/F3</f>
        <v>1.3611111111111109</v>
      </c>
      <c r="E12" s="46">
        <f t="shared" si="0"/>
        <v>14.777777777777777</v>
      </c>
      <c r="F12" s="32" t="s">
        <v>14</v>
      </c>
      <c r="G12" s="48">
        <v>7</v>
      </c>
      <c r="H12" s="48">
        <v>7</v>
      </c>
      <c r="I12" s="33" t="s">
        <v>73</v>
      </c>
    </row>
    <row r="13" spans="1:10" x14ac:dyDescent="0.3">
      <c r="A13" s="30">
        <v>9</v>
      </c>
      <c r="B13" s="37" t="s">
        <v>75</v>
      </c>
      <c r="C13" s="37" t="s">
        <v>77</v>
      </c>
      <c r="D13" s="46">
        <f>G13/F3</f>
        <v>0.58333333333333326</v>
      </c>
      <c r="E13" s="46">
        <f t="shared" si="0"/>
        <v>15.361111111111111</v>
      </c>
      <c r="F13" s="32" t="s">
        <v>14</v>
      </c>
      <c r="G13" s="48">
        <v>3</v>
      </c>
      <c r="H13" s="48">
        <v>1</v>
      </c>
      <c r="I13" s="33" t="s">
        <v>65</v>
      </c>
    </row>
    <row r="14" spans="1:10" x14ac:dyDescent="0.3">
      <c r="A14" s="30">
        <v>10</v>
      </c>
      <c r="B14" s="37" t="s">
        <v>81</v>
      </c>
      <c r="C14" s="37" t="s">
        <v>118</v>
      </c>
      <c r="D14" s="46">
        <f>G14/F3</f>
        <v>1.3611111111111109</v>
      </c>
      <c r="E14" s="46">
        <f t="shared" si="0"/>
        <v>16.722222222222221</v>
      </c>
      <c r="F14" s="32" t="s">
        <v>14</v>
      </c>
      <c r="G14" s="48">
        <v>7</v>
      </c>
      <c r="H14" s="48">
        <v>8</v>
      </c>
      <c r="I14" s="33" t="s">
        <v>65</v>
      </c>
    </row>
    <row r="15" spans="1:10" x14ac:dyDescent="0.3">
      <c r="A15" s="30">
        <v>11</v>
      </c>
      <c r="B15" s="37" t="s">
        <v>80</v>
      </c>
      <c r="C15" s="37" t="s">
        <v>79</v>
      </c>
      <c r="D15" s="46">
        <f>G15/F3</f>
        <v>1.9444444444444442</v>
      </c>
      <c r="E15" s="46">
        <f t="shared" si="0"/>
        <v>18.666666666666664</v>
      </c>
      <c r="F15" s="32" t="s">
        <v>14</v>
      </c>
      <c r="G15" s="48">
        <v>10</v>
      </c>
      <c r="H15" s="48">
        <v>12</v>
      </c>
      <c r="I15" s="33" t="s">
        <v>73</v>
      </c>
    </row>
    <row r="16" spans="1:10" x14ac:dyDescent="0.3">
      <c r="A16" s="30">
        <v>12</v>
      </c>
      <c r="B16" s="37" t="s">
        <v>75</v>
      </c>
      <c r="C16" s="37" t="s">
        <v>78</v>
      </c>
      <c r="D16" s="46">
        <f>G16/F3</f>
        <v>0.29166666666666663</v>
      </c>
      <c r="E16" s="46">
        <f t="shared" si="0"/>
        <v>18.958333333333332</v>
      </c>
      <c r="F16" s="32" t="s">
        <v>14</v>
      </c>
      <c r="G16" s="48">
        <v>1.5</v>
      </c>
      <c r="H16" s="48">
        <v>1.5</v>
      </c>
      <c r="I16" s="33" t="s">
        <v>73</v>
      </c>
    </row>
    <row r="17" spans="1:9" ht="15" thickBot="1" x14ac:dyDescent="0.35">
      <c r="A17" s="30">
        <v>13</v>
      </c>
      <c r="B17" s="14" t="s">
        <v>22</v>
      </c>
      <c r="C17" s="14" t="s">
        <v>33</v>
      </c>
      <c r="D17" s="108">
        <f>'Project-Planning'!E8</f>
        <v>44115</v>
      </c>
      <c r="E17" s="34"/>
      <c r="F17" s="34" t="s">
        <v>22</v>
      </c>
      <c r="G17" s="34">
        <v>0</v>
      </c>
      <c r="H17" s="34"/>
      <c r="I17" s="35"/>
    </row>
    <row r="18" spans="1:9" x14ac:dyDescent="0.3">
      <c r="A18" s="59"/>
      <c r="B18" s="4"/>
      <c r="C18" s="4"/>
      <c r="D18" s="46"/>
      <c r="E18" s="46"/>
      <c r="F18" s="32"/>
      <c r="G18" s="32"/>
      <c r="H18" s="32"/>
      <c r="I18" s="4"/>
    </row>
    <row r="19" spans="1:9" x14ac:dyDescent="0.3">
      <c r="A19" s="59"/>
      <c r="B19" s="37"/>
      <c r="C19" s="60"/>
    </row>
  </sheetData>
  <autoFilter ref="F5:F25" xr:uid="{19388B08-6607-4FB7-80A4-7440077A6089}">
    <sortState xmlns:xlrd2="http://schemas.microsoft.com/office/spreadsheetml/2017/richdata2" ref="A6:J21">
      <sortCondition sortBy="fontColor" ref="F5:F21" dxfId="9"/>
    </sortState>
  </autoFilter>
  <conditionalFormatting sqref="F4:F18">
    <cfRule type="cellIs" dxfId="8" priority="2" operator="equal">
      <formula>"High"</formula>
    </cfRule>
  </conditionalFormatting>
  <conditionalFormatting sqref="E17">
    <cfRule type="cellIs" dxfId="7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0AD9-03F9-4AA0-86E3-0CA78F75700D}">
  <dimension ref="A1"/>
  <sheetViews>
    <sheetView workbookViewId="0">
      <selection activeCell="C13" sqref="C13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J18"/>
  <sheetViews>
    <sheetView workbookViewId="0">
      <selection activeCell="A18" sqref="A18:XFD1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9.109375" style="19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e">
        <f>#REF!</f>
        <v>#REF!</v>
      </c>
      <c r="J1" t="s">
        <v>64</v>
      </c>
    </row>
    <row r="2" spans="1:10" ht="23.4" x14ac:dyDescent="0.45">
      <c r="A2" s="15" t="s">
        <v>101</v>
      </c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SUM(G6:G18)</f>
        <v>89</v>
      </c>
      <c r="H3" s="3">
        <f>SUM(H6:H18)</f>
        <v>79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s="54" customFormat="1" ht="17.25" customHeight="1" x14ac:dyDescent="0.3">
      <c r="A5" s="55">
        <v>16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1.5</v>
      </c>
      <c r="I5" s="52" t="s">
        <v>73</v>
      </c>
      <c r="J5" s="53"/>
    </row>
    <row r="6" spans="1:10" ht="25.5" customHeight="1" x14ac:dyDescent="0.3">
      <c r="A6" s="56">
        <v>15</v>
      </c>
      <c r="B6" s="31" t="s">
        <v>86</v>
      </c>
      <c r="C6" s="4" t="s">
        <v>87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17</v>
      </c>
      <c r="B7" s="4" t="s">
        <v>88</v>
      </c>
      <c r="C7" s="31" t="s">
        <v>89</v>
      </c>
      <c r="D7" s="46">
        <f>G7/$F3</f>
        <v>2.333333333333333</v>
      </c>
      <c r="E7" s="46">
        <f>D7+E6</f>
        <v>2.6249999999999996</v>
      </c>
      <c r="F7" s="32" t="s">
        <v>20</v>
      </c>
      <c r="G7" s="32">
        <v>12</v>
      </c>
      <c r="H7" s="32">
        <v>15</v>
      </c>
      <c r="I7" s="33" t="s">
        <v>73</v>
      </c>
    </row>
    <row r="8" spans="1:10" x14ac:dyDescent="0.3">
      <c r="A8" s="56">
        <v>18</v>
      </c>
      <c r="B8" s="37" t="s">
        <v>90</v>
      </c>
      <c r="C8" s="37" t="s">
        <v>91</v>
      </c>
      <c r="D8" s="46">
        <f>G8/F$3</f>
        <v>1.1666666666666665</v>
      </c>
      <c r="E8" s="46">
        <f>D8+E7</f>
        <v>3.7916666666666661</v>
      </c>
      <c r="F8" s="32" t="s">
        <v>20</v>
      </c>
      <c r="G8" s="32">
        <v>6</v>
      </c>
      <c r="H8" s="32">
        <v>6</v>
      </c>
      <c r="I8" s="33" t="s">
        <v>73</v>
      </c>
    </row>
    <row r="9" spans="1:10" x14ac:dyDescent="0.3">
      <c r="A9" s="55">
        <v>19</v>
      </c>
      <c r="B9" s="37" t="s">
        <v>92</v>
      </c>
      <c r="C9" s="37" t="s">
        <v>104</v>
      </c>
      <c r="D9" s="46">
        <f t="shared" ref="D9:D17" si="0">G9/F$3</f>
        <v>2.9166666666666665</v>
      </c>
      <c r="E9" s="46">
        <f t="shared" ref="E9:E17" si="1">D9+E8</f>
        <v>6.7083333333333321</v>
      </c>
      <c r="F9" s="32" t="s">
        <v>20</v>
      </c>
      <c r="G9" s="32">
        <v>15</v>
      </c>
      <c r="H9" s="32">
        <v>17</v>
      </c>
      <c r="I9" s="33" t="s">
        <v>65</v>
      </c>
    </row>
    <row r="10" spans="1:10" x14ac:dyDescent="0.3">
      <c r="A10" s="56">
        <v>20</v>
      </c>
      <c r="B10" s="37" t="s">
        <v>96</v>
      </c>
      <c r="C10" s="37" t="s">
        <v>105</v>
      </c>
      <c r="D10" s="46">
        <f t="shared" si="0"/>
        <v>1.3611111111111109</v>
      </c>
      <c r="E10" s="46">
        <f t="shared" si="1"/>
        <v>8.0694444444444429</v>
      </c>
      <c r="F10" s="32" t="s">
        <v>14</v>
      </c>
      <c r="G10" s="32">
        <v>7</v>
      </c>
      <c r="H10" s="32" t="s">
        <v>115</v>
      </c>
      <c r="I10" s="33" t="s">
        <v>116</v>
      </c>
    </row>
    <row r="11" spans="1:10" ht="28.8" x14ac:dyDescent="0.3">
      <c r="A11" s="55">
        <v>21</v>
      </c>
      <c r="B11" s="37" t="s">
        <v>114</v>
      </c>
      <c r="C11" s="58" t="s">
        <v>98</v>
      </c>
      <c r="D11" s="46">
        <f t="shared" si="0"/>
        <v>1.9444444444444442</v>
      </c>
      <c r="E11" s="46">
        <f t="shared" si="1"/>
        <v>10.013888888888888</v>
      </c>
      <c r="F11" s="32" t="s">
        <v>20</v>
      </c>
      <c r="G11" s="32">
        <v>10</v>
      </c>
      <c r="H11" s="32">
        <v>11</v>
      </c>
      <c r="I11" s="33" t="s">
        <v>73</v>
      </c>
    </row>
    <row r="12" spans="1:10" x14ac:dyDescent="0.3">
      <c r="A12" s="55">
        <v>22</v>
      </c>
      <c r="B12" s="37" t="s">
        <v>100</v>
      </c>
      <c r="C12" s="58" t="s">
        <v>113</v>
      </c>
      <c r="D12" s="46">
        <f t="shared" si="0"/>
        <v>2.9166666666666665</v>
      </c>
      <c r="E12" s="46"/>
      <c r="F12" s="32"/>
      <c r="G12" s="32">
        <v>15</v>
      </c>
      <c r="H12" s="32">
        <v>15</v>
      </c>
      <c r="I12" s="33" t="s">
        <v>73</v>
      </c>
    </row>
    <row r="13" spans="1:10" x14ac:dyDescent="0.3">
      <c r="A13" s="56">
        <v>23</v>
      </c>
      <c r="B13" s="37" t="s">
        <v>107</v>
      </c>
      <c r="C13" s="37" t="s">
        <v>99</v>
      </c>
      <c r="D13" s="46">
        <f t="shared" si="0"/>
        <v>0.29166666666666663</v>
      </c>
      <c r="E13" s="46">
        <f>D13+E11</f>
        <v>10.305555555555554</v>
      </c>
      <c r="F13" s="32" t="s">
        <v>20</v>
      </c>
      <c r="G13" s="32">
        <v>1.5</v>
      </c>
      <c r="H13" s="48">
        <v>2</v>
      </c>
      <c r="I13" s="33" t="s">
        <v>73</v>
      </c>
    </row>
    <row r="14" spans="1:10" x14ac:dyDescent="0.3">
      <c r="A14" s="56">
        <v>24</v>
      </c>
      <c r="B14" s="37" t="s">
        <v>108</v>
      </c>
      <c r="C14" s="37" t="s">
        <v>106</v>
      </c>
      <c r="D14" s="46">
        <f t="shared" si="0"/>
        <v>1.9444444444444442</v>
      </c>
      <c r="E14" s="46">
        <f t="shared" si="1"/>
        <v>12.249999999999998</v>
      </c>
      <c r="F14" s="32"/>
      <c r="G14" s="48">
        <v>10</v>
      </c>
      <c r="H14" s="48" t="s">
        <v>112</v>
      </c>
      <c r="I14" s="33" t="s">
        <v>116</v>
      </c>
    </row>
    <row r="15" spans="1:10" x14ac:dyDescent="0.3">
      <c r="A15" s="30">
        <v>25</v>
      </c>
      <c r="B15" s="37" t="s">
        <v>109</v>
      </c>
      <c r="C15" s="37" t="s">
        <v>111</v>
      </c>
      <c r="D15" s="46">
        <f t="shared" si="0"/>
        <v>0.58333333333333326</v>
      </c>
      <c r="E15" s="46">
        <f t="shared" si="1"/>
        <v>12.833333333333332</v>
      </c>
      <c r="F15" s="32"/>
      <c r="G15" s="48">
        <v>3</v>
      </c>
      <c r="H15" s="48">
        <v>3</v>
      </c>
      <c r="I15" s="33" t="s">
        <v>73</v>
      </c>
    </row>
    <row r="16" spans="1:10" x14ac:dyDescent="0.3">
      <c r="A16" s="30">
        <v>26</v>
      </c>
      <c r="B16" s="37" t="s">
        <v>109</v>
      </c>
      <c r="C16" s="37" t="s">
        <v>102</v>
      </c>
      <c r="D16" s="46">
        <f t="shared" si="0"/>
        <v>0.38888888888888884</v>
      </c>
      <c r="E16" s="46">
        <f t="shared" si="1"/>
        <v>13.222222222222221</v>
      </c>
      <c r="F16" s="32"/>
      <c r="G16" s="48">
        <v>2</v>
      </c>
      <c r="H16" s="48">
        <v>2.5</v>
      </c>
      <c r="I16" s="33" t="s">
        <v>73</v>
      </c>
    </row>
    <row r="17" spans="1:9" x14ac:dyDescent="0.3">
      <c r="A17" s="30">
        <v>27</v>
      </c>
      <c r="B17" s="37" t="s">
        <v>110</v>
      </c>
      <c r="C17" s="37" t="s">
        <v>103</v>
      </c>
      <c r="D17" s="46">
        <f t="shared" si="0"/>
        <v>1.1666666666666665</v>
      </c>
      <c r="E17" s="46">
        <f t="shared" si="1"/>
        <v>14.388888888888888</v>
      </c>
      <c r="F17" s="32"/>
      <c r="G17" s="48">
        <v>6</v>
      </c>
      <c r="H17" s="48">
        <v>6</v>
      </c>
      <c r="I17" s="33" t="s">
        <v>73</v>
      </c>
    </row>
    <row r="18" spans="1:9" ht="15" thickBot="1" x14ac:dyDescent="0.35">
      <c r="A18" s="30"/>
      <c r="B18" s="14" t="s">
        <v>22</v>
      </c>
      <c r="C18" s="14" t="s">
        <v>93</v>
      </c>
      <c r="D18" s="109">
        <f>'Project-Planning'!E12</f>
        <v>44143</v>
      </c>
      <c r="E18" s="46"/>
      <c r="F18" s="34" t="s">
        <v>22</v>
      </c>
      <c r="G18" s="34">
        <v>0</v>
      </c>
      <c r="H18" s="34"/>
      <c r="I18" s="35"/>
    </row>
  </sheetData>
  <conditionalFormatting sqref="F4:F18">
    <cfRule type="cellIs" dxfId="6" priority="1" operator="equal">
      <formula>"High"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J23"/>
  <sheetViews>
    <sheetView workbookViewId="0">
      <selection activeCell="K18" sqref="K18"/>
    </sheetView>
  </sheetViews>
  <sheetFormatPr defaultRowHeight="14.4" x14ac:dyDescent="0.3"/>
  <cols>
    <col min="1" max="1" width="6.88671875" customWidth="1"/>
    <col min="2" max="2" width="15.5546875" customWidth="1"/>
    <col min="3" max="3" width="39.77734375" customWidth="1"/>
    <col min="4" max="4" width="10.109375" style="20" customWidth="1"/>
    <col min="5" max="5" width="9.109375" style="19"/>
    <col min="8" max="8" width="7.77734375" customWidth="1"/>
    <col min="9" max="9" width="10.33203125" customWidth="1"/>
    <col min="10" max="10" width="5.88671875" customWidth="1"/>
  </cols>
  <sheetData>
    <row r="1" spans="1:10" x14ac:dyDescent="0.3">
      <c r="A1" t="str">
        <f>'Project-Planning'!A1</f>
        <v>BaThesis BTI7321 20/21, HS, Project Planning</v>
      </c>
      <c r="E1" s="20"/>
      <c r="F1" s="19"/>
      <c r="J1" t="s">
        <v>64</v>
      </c>
    </row>
    <row r="2" spans="1:10" ht="23.4" x14ac:dyDescent="0.45">
      <c r="A2" s="15" t="s">
        <v>15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5</v>
      </c>
      <c r="B3" t="s">
        <v>74</v>
      </c>
      <c r="E3" s="20"/>
      <c r="F3" s="45">
        <f>360/14/5</f>
        <v>5.1428571428571432</v>
      </c>
      <c r="G3">
        <f>SUM(G6:G19)</f>
        <v>132.5</v>
      </c>
      <c r="H3" s="3">
        <f>SUM(H6:H19)</f>
        <v>151.5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128.57142857142858</v>
      </c>
    </row>
    <row r="5" spans="1:10" ht="16.95" customHeight="1" x14ac:dyDescent="0.3">
      <c r="A5" s="55">
        <v>28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</v>
      </c>
      <c r="I5" s="52" t="s">
        <v>73</v>
      </c>
      <c r="J5" s="53"/>
    </row>
    <row r="6" spans="1:10" x14ac:dyDescent="0.3">
      <c r="A6" s="56">
        <v>35</v>
      </c>
      <c r="B6" s="31" t="s">
        <v>86</v>
      </c>
      <c r="C6" s="4" t="s">
        <v>119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36</v>
      </c>
      <c r="B7" s="4" t="s">
        <v>88</v>
      </c>
      <c r="C7" s="31" t="s">
        <v>120</v>
      </c>
      <c r="D7" s="46">
        <f>G7/$F3</f>
        <v>1.5555555555555554</v>
      </c>
      <c r="E7" s="46">
        <f>D7+E6</f>
        <v>1.8472222222222219</v>
      </c>
      <c r="F7" s="32" t="s">
        <v>20</v>
      </c>
      <c r="G7" s="32">
        <v>8</v>
      </c>
      <c r="H7" s="32">
        <v>9</v>
      </c>
      <c r="I7" s="33" t="s">
        <v>65</v>
      </c>
    </row>
    <row r="8" spans="1:10" x14ac:dyDescent="0.3">
      <c r="A8" s="56">
        <v>56</v>
      </c>
      <c r="B8" s="37" t="s">
        <v>121</v>
      </c>
      <c r="C8" s="37" t="s">
        <v>122</v>
      </c>
      <c r="D8" s="46">
        <f>G8/F$3</f>
        <v>2.333333333333333</v>
      </c>
      <c r="E8" s="46">
        <f>D8+E7</f>
        <v>4.1805555555555554</v>
      </c>
      <c r="F8" s="32" t="s">
        <v>20</v>
      </c>
      <c r="G8" s="32">
        <v>12</v>
      </c>
      <c r="H8" s="32">
        <v>12</v>
      </c>
      <c r="I8" s="33" t="s">
        <v>65</v>
      </c>
    </row>
    <row r="9" spans="1:10" x14ac:dyDescent="0.3">
      <c r="A9" s="55">
        <v>38</v>
      </c>
      <c r="B9" s="37" t="s">
        <v>123</v>
      </c>
      <c r="C9" s="37" t="s">
        <v>124</v>
      </c>
      <c r="D9" s="46">
        <f t="shared" ref="D9:D18" si="0">G9/F$3</f>
        <v>0.9722222222222221</v>
      </c>
      <c r="E9" s="46">
        <f t="shared" ref="E9:E18" si="1">D9+E8</f>
        <v>5.1527777777777777</v>
      </c>
      <c r="F9" s="32" t="s">
        <v>20</v>
      </c>
      <c r="G9" s="32">
        <v>5</v>
      </c>
      <c r="H9" s="32">
        <v>8</v>
      </c>
      <c r="I9" s="33" t="s">
        <v>73</v>
      </c>
    </row>
    <row r="10" spans="1:10" x14ac:dyDescent="0.3">
      <c r="A10" s="56">
        <v>20</v>
      </c>
      <c r="B10" s="37" t="s">
        <v>96</v>
      </c>
      <c r="C10" s="37" t="s">
        <v>125</v>
      </c>
      <c r="D10" s="46">
        <f t="shared" si="0"/>
        <v>1.3611111111111109</v>
      </c>
      <c r="E10" s="46">
        <f t="shared" si="1"/>
        <v>6.5138888888888884</v>
      </c>
      <c r="F10" s="32" t="s">
        <v>20</v>
      </c>
      <c r="G10" s="32">
        <v>7</v>
      </c>
      <c r="H10" s="32">
        <v>0</v>
      </c>
      <c r="I10" s="33" t="s">
        <v>144</v>
      </c>
    </row>
    <row r="11" spans="1:10" ht="17.7" customHeight="1" x14ac:dyDescent="0.3">
      <c r="A11" s="55">
        <v>33</v>
      </c>
      <c r="B11" s="37" t="s">
        <v>92</v>
      </c>
      <c r="C11" s="58" t="s">
        <v>129</v>
      </c>
      <c r="D11" s="46">
        <f t="shared" si="0"/>
        <v>2.9166666666666665</v>
      </c>
      <c r="E11" s="46">
        <f t="shared" si="1"/>
        <v>9.4305555555555554</v>
      </c>
      <c r="F11" s="32" t="s">
        <v>20</v>
      </c>
      <c r="G11" s="32">
        <v>15</v>
      </c>
      <c r="H11" s="32">
        <v>25</v>
      </c>
      <c r="I11" s="33" t="s">
        <v>73</v>
      </c>
    </row>
    <row r="12" spans="1:10" ht="18.45" customHeight="1" x14ac:dyDescent="0.3">
      <c r="A12" s="55">
        <v>40</v>
      </c>
      <c r="B12" s="37" t="s">
        <v>126</v>
      </c>
      <c r="C12" s="58" t="s">
        <v>127</v>
      </c>
      <c r="D12" s="46">
        <f t="shared" si="0"/>
        <v>3.8888888888888884</v>
      </c>
      <c r="E12" s="46"/>
      <c r="F12" s="32" t="s">
        <v>20</v>
      </c>
      <c r="G12" s="32">
        <v>20</v>
      </c>
      <c r="H12" s="32">
        <v>22</v>
      </c>
      <c r="I12" s="33" t="s">
        <v>65</v>
      </c>
    </row>
    <row r="13" spans="1:10" x14ac:dyDescent="0.3">
      <c r="A13" s="55">
        <v>41</v>
      </c>
      <c r="B13" s="37" t="s">
        <v>123</v>
      </c>
      <c r="C13" s="37" t="s">
        <v>128</v>
      </c>
      <c r="D13" s="46">
        <f t="shared" si="0"/>
        <v>1.3611111111111109</v>
      </c>
      <c r="E13" s="46">
        <f>D13+E11</f>
        <v>10.791666666666666</v>
      </c>
      <c r="F13" s="32" t="s">
        <v>20</v>
      </c>
      <c r="G13" s="32">
        <v>7</v>
      </c>
      <c r="H13" s="48">
        <v>8</v>
      </c>
      <c r="I13" s="33" t="s">
        <v>65</v>
      </c>
    </row>
    <row r="14" spans="1:10" x14ac:dyDescent="0.3">
      <c r="A14" s="55">
        <v>42</v>
      </c>
      <c r="B14" s="37" t="s">
        <v>130</v>
      </c>
      <c r="C14" s="37" t="s">
        <v>131</v>
      </c>
      <c r="D14" s="46">
        <f t="shared" si="0"/>
        <v>1.5555555555555554</v>
      </c>
      <c r="E14" s="46">
        <f t="shared" si="1"/>
        <v>12.347222222222221</v>
      </c>
      <c r="F14" s="32" t="s">
        <v>14</v>
      </c>
      <c r="G14" s="48">
        <v>8</v>
      </c>
      <c r="H14" s="48">
        <v>8</v>
      </c>
      <c r="I14" s="33" t="s">
        <v>73</v>
      </c>
    </row>
    <row r="15" spans="1:10" x14ac:dyDescent="0.3">
      <c r="A15" s="55">
        <v>37</v>
      </c>
      <c r="B15" s="37" t="s">
        <v>121</v>
      </c>
      <c r="C15" s="37" t="s">
        <v>145</v>
      </c>
      <c r="D15" s="46">
        <f t="shared" si="0"/>
        <v>2.333333333333333</v>
      </c>
      <c r="E15" s="46">
        <f t="shared" si="1"/>
        <v>14.680555555555554</v>
      </c>
      <c r="F15" s="32" t="s">
        <v>14</v>
      </c>
      <c r="G15" s="48">
        <v>12</v>
      </c>
      <c r="H15" s="48">
        <v>15</v>
      </c>
      <c r="I15" s="33" t="s">
        <v>65</v>
      </c>
    </row>
    <row r="16" spans="1:10" x14ac:dyDescent="0.3">
      <c r="A16" s="55">
        <v>44</v>
      </c>
      <c r="B16" s="37" t="s">
        <v>146</v>
      </c>
      <c r="C16" s="37" t="s">
        <v>147</v>
      </c>
      <c r="D16" s="46">
        <f t="shared" si="0"/>
        <v>2.9166666666666665</v>
      </c>
      <c r="E16" s="46">
        <f t="shared" si="1"/>
        <v>17.597222222222221</v>
      </c>
      <c r="F16" s="32" t="s">
        <v>20</v>
      </c>
      <c r="G16" s="48">
        <v>15</v>
      </c>
      <c r="H16" s="48">
        <v>17</v>
      </c>
      <c r="I16" s="33" t="s">
        <v>73</v>
      </c>
    </row>
    <row r="17" spans="1:9" x14ac:dyDescent="0.3">
      <c r="A17" s="55">
        <v>39</v>
      </c>
      <c r="B17" s="37" t="s">
        <v>92</v>
      </c>
      <c r="C17" s="37" t="s">
        <v>160</v>
      </c>
      <c r="D17" s="46">
        <f t="shared" si="0"/>
        <v>1.9444444444444442</v>
      </c>
      <c r="E17" s="46">
        <f t="shared" si="1"/>
        <v>19.541666666666664</v>
      </c>
      <c r="F17" s="32"/>
      <c r="G17" s="48">
        <v>10</v>
      </c>
      <c r="H17" s="48">
        <v>12</v>
      </c>
      <c r="I17" s="33" t="s">
        <v>73</v>
      </c>
    </row>
    <row r="18" spans="1:9" x14ac:dyDescent="0.3">
      <c r="A18" s="30">
        <v>43</v>
      </c>
      <c r="B18" s="37" t="s">
        <v>121</v>
      </c>
      <c r="C18" s="37" t="s">
        <v>161</v>
      </c>
      <c r="D18" s="46">
        <f t="shared" si="0"/>
        <v>2.333333333333333</v>
      </c>
      <c r="E18" s="46">
        <f t="shared" si="1"/>
        <v>21.874999999999996</v>
      </c>
      <c r="F18" s="32"/>
      <c r="G18" s="48">
        <v>12</v>
      </c>
      <c r="H18" s="48">
        <v>14</v>
      </c>
      <c r="I18" s="33" t="s">
        <v>73</v>
      </c>
    </row>
    <row r="19" spans="1:9" ht="15" thickBot="1" x14ac:dyDescent="0.35">
      <c r="A19" s="30"/>
      <c r="B19" s="14" t="s">
        <v>22</v>
      </c>
      <c r="C19" s="14" t="s">
        <v>143</v>
      </c>
      <c r="D19" s="107">
        <f>'Project-Planning'!E17</f>
        <v>44178</v>
      </c>
      <c r="E19" s="47"/>
      <c r="F19" s="34" t="s">
        <v>22</v>
      </c>
      <c r="G19" s="34">
        <v>0</v>
      </c>
      <c r="H19" s="34"/>
      <c r="I19" s="35"/>
    </row>
    <row r="22" spans="1:9" x14ac:dyDescent="0.3">
      <c r="B22" s="5"/>
      <c r="D22" s="102"/>
    </row>
    <row r="23" spans="1:9" x14ac:dyDescent="0.3">
      <c r="B23" s="101"/>
    </row>
  </sheetData>
  <conditionalFormatting sqref="F4:F9 F11:F19">
    <cfRule type="cellIs" dxfId="5" priority="2" operator="equal">
      <formula>"High"</formula>
    </cfRule>
  </conditionalFormatting>
  <conditionalFormatting sqref="F10">
    <cfRule type="cellIs" dxfId="4" priority="1" operator="equal">
      <formula>"High"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J19"/>
  <sheetViews>
    <sheetView workbookViewId="0">
      <selection activeCell="C19" sqref="C19"/>
    </sheetView>
  </sheetViews>
  <sheetFormatPr defaultRowHeight="14.4" x14ac:dyDescent="0.3"/>
  <cols>
    <col min="2" max="2" width="15.5546875" customWidth="1"/>
    <col min="3" max="3" width="30.5546875" customWidth="1"/>
    <col min="4" max="4" width="13.77734375" style="20" customWidth="1"/>
    <col min="5" max="5" width="9.109375" style="19"/>
    <col min="8" max="8" width="7.77734375" customWidth="1"/>
    <col min="9" max="9" width="17.77734375" customWidth="1"/>
    <col min="10" max="10" width="40" customWidth="1"/>
  </cols>
  <sheetData>
    <row r="1" spans="1:10" x14ac:dyDescent="0.3">
      <c r="A1" t="e">
        <f>#REF!</f>
        <v>#REF!</v>
      </c>
      <c r="E1" s="20"/>
      <c r="F1" s="19"/>
      <c r="J1" t="s">
        <v>64</v>
      </c>
    </row>
    <row r="2" spans="1:10" ht="23.4" x14ac:dyDescent="0.45">
      <c r="A2" s="15" t="s">
        <v>148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E3" s="20"/>
      <c r="F3" s="45">
        <f>360/14/5</f>
        <v>5.1428571428571432</v>
      </c>
      <c r="G3">
        <f>SUM(G6:G19)</f>
        <v>129.5</v>
      </c>
      <c r="H3" s="3">
        <f>SUM(H6:H19)</f>
        <v>111.5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55">
        <v>55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/>
      <c r="I5" s="52"/>
      <c r="J5" s="53"/>
    </row>
    <row r="6" spans="1:10" x14ac:dyDescent="0.3">
      <c r="A6" s="56">
        <v>54</v>
      </c>
      <c r="B6" s="31" t="s">
        <v>86</v>
      </c>
      <c r="C6" s="4" t="s">
        <v>149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ht="28.8" x14ac:dyDescent="0.3">
      <c r="A7" s="55">
        <v>45</v>
      </c>
      <c r="B7" s="4" t="s">
        <v>92</v>
      </c>
      <c r="C7" s="31" t="s">
        <v>150</v>
      </c>
      <c r="D7" s="46">
        <f>G7/$F3</f>
        <v>7.7777777777777768</v>
      </c>
      <c r="E7" s="46">
        <f>D7+E6</f>
        <v>8.0694444444444429</v>
      </c>
      <c r="F7" s="32" t="s">
        <v>20</v>
      </c>
      <c r="G7" s="32">
        <v>40</v>
      </c>
      <c r="H7" s="32">
        <v>45</v>
      </c>
      <c r="I7" s="33" t="s">
        <v>73</v>
      </c>
    </row>
    <row r="8" spans="1:10" x14ac:dyDescent="0.3">
      <c r="A8" s="56">
        <v>46</v>
      </c>
      <c r="B8" s="37" t="s">
        <v>80</v>
      </c>
      <c r="C8" s="37" t="s">
        <v>151</v>
      </c>
      <c r="D8" s="46">
        <f>G8/F$3</f>
        <v>5.833333333333333</v>
      </c>
      <c r="E8" s="46">
        <f>D8+E7</f>
        <v>13.902777777777775</v>
      </c>
      <c r="F8" s="32" t="s">
        <v>20</v>
      </c>
      <c r="G8" s="32">
        <v>30</v>
      </c>
      <c r="H8" s="32">
        <v>34</v>
      </c>
      <c r="I8" s="33"/>
    </row>
    <row r="9" spans="1:10" x14ac:dyDescent="0.3">
      <c r="A9" s="55">
        <v>47</v>
      </c>
      <c r="B9" s="37" t="s">
        <v>92</v>
      </c>
      <c r="C9" s="37" t="s">
        <v>152</v>
      </c>
      <c r="D9" s="46">
        <f t="shared" ref="D9:D18" si="0">G9/F$3</f>
        <v>2.9166666666666665</v>
      </c>
      <c r="E9" s="46">
        <f t="shared" ref="E9:E18" si="1">D9+E8</f>
        <v>16.819444444444443</v>
      </c>
      <c r="F9" s="32" t="s">
        <v>20</v>
      </c>
      <c r="G9" s="32">
        <v>15</v>
      </c>
      <c r="H9" s="32"/>
      <c r="I9" s="33"/>
    </row>
    <row r="10" spans="1:10" ht="13.2" customHeight="1" x14ac:dyDescent="0.3">
      <c r="A10" s="56">
        <v>48</v>
      </c>
      <c r="B10" s="37" t="s">
        <v>92</v>
      </c>
      <c r="C10" s="37" t="s">
        <v>153</v>
      </c>
      <c r="D10" s="46">
        <f t="shared" si="0"/>
        <v>2.5277777777777777</v>
      </c>
      <c r="E10" s="46">
        <f t="shared" si="1"/>
        <v>19.347222222222221</v>
      </c>
      <c r="F10" s="32" t="s">
        <v>14</v>
      </c>
      <c r="G10" s="32">
        <v>13</v>
      </c>
      <c r="H10" s="32">
        <v>13</v>
      </c>
      <c r="I10" s="33" t="s">
        <v>73</v>
      </c>
    </row>
    <row r="11" spans="1:10" ht="18" customHeight="1" x14ac:dyDescent="0.3">
      <c r="A11" s="55">
        <v>49</v>
      </c>
      <c r="B11" s="37" t="s">
        <v>121</v>
      </c>
      <c r="C11" s="58" t="s">
        <v>154</v>
      </c>
      <c r="D11" s="46">
        <f t="shared" si="0"/>
        <v>1.5555555555555554</v>
      </c>
      <c r="E11" s="46">
        <f t="shared" si="1"/>
        <v>20.902777777777779</v>
      </c>
      <c r="F11" s="32" t="s">
        <v>20</v>
      </c>
      <c r="G11" s="32">
        <v>8</v>
      </c>
      <c r="H11" s="32">
        <v>7</v>
      </c>
      <c r="I11" s="33" t="s">
        <v>65</v>
      </c>
    </row>
    <row r="12" spans="1:10" x14ac:dyDescent="0.3">
      <c r="A12" s="55"/>
      <c r="B12" s="37" t="s">
        <v>100</v>
      </c>
      <c r="C12" s="58"/>
      <c r="D12" s="46">
        <f t="shared" si="0"/>
        <v>0</v>
      </c>
      <c r="E12" s="46"/>
      <c r="F12" s="32"/>
      <c r="G12" s="32"/>
      <c r="H12" s="32"/>
      <c r="I12" s="33"/>
    </row>
    <row r="13" spans="1:10" x14ac:dyDescent="0.3">
      <c r="A13" s="56">
        <v>50</v>
      </c>
      <c r="B13" s="37" t="s">
        <v>155</v>
      </c>
      <c r="C13" s="37" t="s">
        <v>156</v>
      </c>
      <c r="D13" s="46">
        <f t="shared" si="0"/>
        <v>0.9722222222222221</v>
      </c>
      <c r="E13" s="46">
        <f>D13+E11</f>
        <v>21.875</v>
      </c>
      <c r="F13" s="32" t="s">
        <v>20</v>
      </c>
      <c r="G13" s="32">
        <v>5</v>
      </c>
      <c r="H13" s="48">
        <v>7</v>
      </c>
      <c r="I13" s="33" t="s">
        <v>73</v>
      </c>
    </row>
    <row r="14" spans="1:10" x14ac:dyDescent="0.3">
      <c r="A14" s="56">
        <v>51</v>
      </c>
      <c r="B14" s="37" t="s">
        <v>130</v>
      </c>
      <c r="C14" s="37" t="s">
        <v>157</v>
      </c>
      <c r="D14" s="46">
        <f t="shared" si="0"/>
        <v>0.9722222222222221</v>
      </c>
      <c r="E14" s="46">
        <f t="shared" si="1"/>
        <v>22.847222222222221</v>
      </c>
      <c r="F14" s="32" t="s">
        <v>20</v>
      </c>
      <c r="G14" s="48">
        <v>5</v>
      </c>
      <c r="H14" s="48"/>
      <c r="I14" s="33"/>
    </row>
    <row r="15" spans="1:10" x14ac:dyDescent="0.3">
      <c r="A15" s="30">
        <v>52</v>
      </c>
      <c r="B15" s="37" t="s">
        <v>130</v>
      </c>
      <c r="C15" s="37" t="s">
        <v>158</v>
      </c>
      <c r="D15" s="46">
        <f t="shared" si="0"/>
        <v>0.9722222222222221</v>
      </c>
      <c r="E15" s="46">
        <f t="shared" si="1"/>
        <v>23.819444444444443</v>
      </c>
      <c r="F15" s="32" t="s">
        <v>20</v>
      </c>
      <c r="G15" s="48">
        <v>5</v>
      </c>
      <c r="H15" s="48">
        <v>4</v>
      </c>
      <c r="I15" s="33" t="s">
        <v>73</v>
      </c>
    </row>
    <row r="16" spans="1:10" x14ac:dyDescent="0.3">
      <c r="A16" s="30">
        <v>53</v>
      </c>
      <c r="B16" s="37" t="s">
        <v>130</v>
      </c>
      <c r="C16" s="37" t="s">
        <v>125</v>
      </c>
      <c r="D16" s="46">
        <f t="shared" si="0"/>
        <v>1.3611111111111109</v>
      </c>
      <c r="E16" s="46">
        <f t="shared" si="1"/>
        <v>25.180555555555554</v>
      </c>
      <c r="F16" s="32" t="s">
        <v>20</v>
      </c>
      <c r="G16" s="48">
        <v>7</v>
      </c>
      <c r="H16" s="48"/>
      <c r="I16" s="33"/>
    </row>
    <row r="17" spans="1:9" x14ac:dyDescent="0.3">
      <c r="A17" s="30"/>
      <c r="B17" s="37" t="s">
        <v>159</v>
      </c>
      <c r="C17" s="37"/>
      <c r="D17" s="46">
        <f t="shared" si="0"/>
        <v>0</v>
      </c>
      <c r="E17" s="46">
        <f t="shared" si="1"/>
        <v>25.180555555555554</v>
      </c>
      <c r="F17" s="32"/>
      <c r="G17" s="48"/>
      <c r="H17" s="48"/>
      <c r="I17" s="33"/>
    </row>
    <row r="18" spans="1:9" x14ac:dyDescent="0.3">
      <c r="A18" s="30"/>
      <c r="B18" s="37"/>
      <c r="C18" s="37"/>
      <c r="D18" s="46">
        <f t="shared" si="0"/>
        <v>0</v>
      </c>
      <c r="E18" s="46">
        <f t="shared" si="1"/>
        <v>25.180555555555554</v>
      </c>
      <c r="F18" s="32"/>
      <c r="G18" s="48"/>
      <c r="H18" s="48"/>
      <c r="I18" s="33"/>
    </row>
    <row r="19" spans="1:9" ht="15" thickBot="1" x14ac:dyDescent="0.35">
      <c r="A19" s="30"/>
      <c r="B19" s="14" t="s">
        <v>22</v>
      </c>
      <c r="C19" s="110" t="s">
        <v>192</v>
      </c>
      <c r="D19" s="111">
        <f>'Project-Planning'!E21</f>
        <v>43840</v>
      </c>
      <c r="E19" s="112"/>
      <c r="F19" s="34" t="s">
        <v>22</v>
      </c>
      <c r="G19" s="34">
        <v>0</v>
      </c>
      <c r="H19" s="34"/>
      <c r="I19" s="35"/>
    </row>
  </sheetData>
  <conditionalFormatting sqref="F4:F19">
    <cfRule type="cellIs" dxfId="3" priority="1" operator="equal">
      <formula>"High"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Termins-rules</vt:lpstr>
      <vt:lpstr>Project-Planning</vt:lpstr>
      <vt:lpstr>Product Backlog</vt:lpstr>
      <vt:lpstr>temp</vt:lpstr>
      <vt:lpstr>Sprint 1</vt:lpstr>
      <vt:lpstr>Sheet1</vt:lpstr>
      <vt:lpstr>Sprint2</vt:lpstr>
      <vt:lpstr>Sprint 3</vt:lpstr>
      <vt:lpstr>Sprint 4</vt:lpstr>
      <vt:lpstr>excel-formula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2021-01-13T03:49:07Z</dcterms:modified>
</cp:coreProperties>
</file>