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E1B6E512-96BF-408A-ADF4-3625A3A7CE1C}" xr6:coauthVersionLast="47" xr6:coauthVersionMax="47" xr10:uidLastSave="{00000000-0000-0000-0000-000000000000}"/>
  <bookViews>
    <workbookView xWindow="-120" yWindow="-120" windowWidth="29040" windowHeight="15720" firstSheet="1" activeTab="1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összesítő" sheetId="4" r:id="rId5"/>
    <sheet name="MLP" sheetId="6" r:id="rId6"/>
    <sheet name="LSTM" sheetId="7" r:id="rId7"/>
    <sheet name="AR2" sheetId="5" r:id="rId8"/>
    <sheet name="ARIMA 2 1 2" sheetId="9" r:id="rId9"/>
    <sheet name="ARIMA 2 1 1" sheetId="10" r:id="rId10"/>
    <sheet name="ARIMA 2 1 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G2" i="2"/>
  <c r="H2" i="2"/>
  <c r="F2" i="2"/>
  <c r="C37" i="8"/>
  <c r="I37" i="8"/>
  <c r="I38" i="8"/>
  <c r="B38" i="8"/>
  <c r="H4" i="8"/>
  <c r="H5" i="8"/>
  <c r="H6" i="8"/>
  <c r="H7" i="8"/>
  <c r="H8" i="8"/>
  <c r="H9" i="8"/>
  <c r="H10" i="8"/>
  <c r="H11" i="8"/>
  <c r="H12" i="8"/>
  <c r="H13" i="8"/>
  <c r="H14" i="8"/>
  <c r="H3" i="8"/>
  <c r="D14" i="8"/>
  <c r="D4" i="8"/>
  <c r="D5" i="8"/>
  <c r="D6" i="8"/>
  <c r="D7" i="8"/>
  <c r="D8" i="8"/>
  <c r="D9" i="8"/>
  <c r="D10" i="8"/>
  <c r="D11" i="8"/>
  <c r="D12" i="8"/>
  <c r="D13" i="8"/>
  <c r="D3" i="8"/>
  <c r="D15" i="6"/>
  <c r="J15" i="6"/>
  <c r="G15" i="6"/>
  <c r="C15" i="6"/>
  <c r="B15" i="6"/>
  <c r="I15" i="11"/>
  <c r="H15" i="11"/>
  <c r="F15" i="11"/>
  <c r="E15" i="11"/>
  <c r="C15" i="11"/>
  <c r="B15" i="11"/>
  <c r="J14" i="11"/>
  <c r="G14" i="11"/>
  <c r="D14" i="11"/>
  <c r="J13" i="11"/>
  <c r="G13" i="11"/>
  <c r="D13" i="11"/>
  <c r="J12" i="11"/>
  <c r="G12" i="11"/>
  <c r="D12" i="11"/>
  <c r="J11" i="11"/>
  <c r="G11" i="11"/>
  <c r="D11" i="11"/>
  <c r="J10" i="11"/>
  <c r="G10" i="11"/>
  <c r="D10" i="11"/>
  <c r="J9" i="11"/>
  <c r="G9" i="11"/>
  <c r="D9" i="11"/>
  <c r="J8" i="11"/>
  <c r="G8" i="11"/>
  <c r="D8" i="11"/>
  <c r="J7" i="11"/>
  <c r="G7" i="11"/>
  <c r="D7" i="11"/>
  <c r="J6" i="11"/>
  <c r="G6" i="11"/>
  <c r="D6" i="11"/>
  <c r="J5" i="11"/>
  <c r="G5" i="11"/>
  <c r="D5" i="11"/>
  <c r="J4" i="11"/>
  <c r="G4" i="11"/>
  <c r="D4" i="11"/>
  <c r="J3" i="11"/>
  <c r="J15" i="11" s="1"/>
  <c r="G3" i="11"/>
  <c r="D3" i="11"/>
  <c r="J15" i="9"/>
  <c r="I15" i="10"/>
  <c r="H15" i="10"/>
  <c r="F15" i="10"/>
  <c r="E15" i="10"/>
  <c r="C15" i="10"/>
  <c r="B15" i="10"/>
  <c r="J14" i="10"/>
  <c r="G14" i="10"/>
  <c r="D14" i="10"/>
  <c r="J13" i="10"/>
  <c r="G13" i="10"/>
  <c r="D13" i="10"/>
  <c r="J12" i="10"/>
  <c r="G12" i="10"/>
  <c r="D12" i="10"/>
  <c r="J11" i="10"/>
  <c r="G11" i="10"/>
  <c r="D11" i="10"/>
  <c r="J10" i="10"/>
  <c r="G10" i="10"/>
  <c r="D10" i="10"/>
  <c r="A10" i="10"/>
  <c r="J9" i="10"/>
  <c r="G9" i="10"/>
  <c r="D9" i="10"/>
  <c r="J8" i="10"/>
  <c r="G8" i="10"/>
  <c r="D8" i="10"/>
  <c r="J7" i="10"/>
  <c r="G7" i="10"/>
  <c r="D7" i="10"/>
  <c r="J6" i="10"/>
  <c r="G6" i="10"/>
  <c r="D6" i="10"/>
  <c r="J5" i="10"/>
  <c r="G5" i="10"/>
  <c r="D5" i="10"/>
  <c r="J4" i="10"/>
  <c r="G4" i="10"/>
  <c r="D4" i="10"/>
  <c r="J3" i="10"/>
  <c r="G3" i="10"/>
  <c r="D3" i="10"/>
  <c r="D15" i="5"/>
  <c r="G15" i="5"/>
  <c r="B15" i="9"/>
  <c r="I15" i="9"/>
  <c r="G15" i="9"/>
  <c r="D3" i="5"/>
  <c r="D4" i="9"/>
  <c r="D5" i="9"/>
  <c r="D6" i="9"/>
  <c r="D7" i="9"/>
  <c r="D8" i="9"/>
  <c r="D9" i="9"/>
  <c r="D10" i="9"/>
  <c r="D11" i="9"/>
  <c r="D12" i="9"/>
  <c r="D13" i="9"/>
  <c r="D14" i="9"/>
  <c r="D3" i="9"/>
  <c r="H15" i="9"/>
  <c r="F15" i="9"/>
  <c r="E15" i="9"/>
  <c r="C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J38" i="8"/>
  <c r="H38" i="8"/>
  <c r="F38" i="8"/>
  <c r="G38" i="8"/>
  <c r="E38" i="8"/>
  <c r="C38" i="8"/>
  <c r="D38" i="8"/>
  <c r="J37" i="8"/>
  <c r="H37" i="8"/>
  <c r="F37" i="8"/>
  <c r="G37" i="8"/>
  <c r="E37" i="8"/>
  <c r="D37" i="8"/>
  <c r="B37" i="8"/>
  <c r="C36" i="8"/>
  <c r="D36" i="8"/>
  <c r="E36" i="8"/>
  <c r="F36" i="8"/>
  <c r="G36" i="8"/>
  <c r="H36" i="8"/>
  <c r="I36" i="8"/>
  <c r="J36" i="8"/>
  <c r="B36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G3" i="6"/>
  <c r="G4" i="6"/>
  <c r="J5" i="6"/>
  <c r="J6" i="6"/>
  <c r="J7" i="6"/>
  <c r="J8" i="6"/>
  <c r="J9" i="6"/>
  <c r="J10" i="6"/>
  <c r="J11" i="6"/>
  <c r="J12" i="6"/>
  <c r="J13" i="6"/>
  <c r="J14" i="6"/>
  <c r="G5" i="6"/>
  <c r="G6" i="6"/>
  <c r="G7" i="6"/>
  <c r="G8" i="6"/>
  <c r="G9" i="6"/>
  <c r="G10" i="6"/>
  <c r="G11" i="6"/>
  <c r="G12" i="6"/>
  <c r="G13" i="6"/>
  <c r="G14" i="6"/>
  <c r="E15" i="6"/>
  <c r="F15" i="6"/>
  <c r="H15" i="6"/>
  <c r="I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A10" i="11" l="1"/>
  <c r="D15" i="11"/>
  <c r="G15" i="11"/>
  <c r="J15" i="10"/>
  <c r="G15" i="10"/>
  <c r="D15" i="10"/>
  <c r="A10" i="9"/>
  <c r="D15" i="9"/>
  <c r="D15" i="7"/>
  <c r="J15" i="7"/>
  <c r="G15" i="7"/>
</calcChain>
</file>

<file path=xl/sharedStrings.xml><?xml version="1.0" encoding="utf-8"?>
<sst xmlns="http://schemas.openxmlformats.org/spreadsheetml/2006/main" count="498" uniqueCount="280">
  <si>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</si>
  <si>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</si>
  <si>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</si>
  <si>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</si>
  <si>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</si>
  <si>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</si>
  <si>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</si>
  <si>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</si>
  <si>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</si>
  <si>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</si>
  <si>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</si>
  <si>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</si>
  <si>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</si>
  <si>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</si>
  <si>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</si>
  <si>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</si>
  <si>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</si>
  <si>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</si>
  <si>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</si>
  <si>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</si>
  <si>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</si>
  <si>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</si>
  <si>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</si>
  <si>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</si>
  <si>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</si>
  <si>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</si>
  <si>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</si>
  <si>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</si>
  <si>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</si>
  <si>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</si>
  <si>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</si>
  <si>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</si>
  <si>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</si>
  <si>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</si>
  <si>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</si>
  <si>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</si>
  <si>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</si>
  <si>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</si>
  <si>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</si>
  <si>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</si>
  <si>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</si>
  <si>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</si>
  <si>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</si>
  <si>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</si>
  <si>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</si>
  <si>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</si>
  <si>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</si>
  <si>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</si>
  <si>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</si>
  <si>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</si>
  <si>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</si>
  <si>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</si>
  <si>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</si>
  <si>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</si>
  <si>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</si>
  <si>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</si>
  <si>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</si>
  <si>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</si>
  <si>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</si>
  <si>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</si>
  <si>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</si>
  <si>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</si>
  <si>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</si>
  <si>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</si>
  <si>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</si>
  <si>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</si>
  <si>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</si>
  <si>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</si>
  <si>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</si>
  <si>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</si>
  <si>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</si>
  <si>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</si>
  <si>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</si>
  <si>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</si>
  <si>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</si>
  <si>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</si>
  <si>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</si>
  <si>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</si>
  <si>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</si>
  <si>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</si>
  <si>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</si>
  <si>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</si>
  <si>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</si>
  <si>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</si>
  <si>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</si>
  <si>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</si>
  <si>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</si>
  <si>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</si>
  <si>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</si>
  <si>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</si>
  <si>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</si>
  <si>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</si>
  <si>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</si>
  <si>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</si>
  <si>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</si>
  <si>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</si>
  <si>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</si>
  <si>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</si>
  <si>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</si>
  <si>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</si>
  <si>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</si>
  <si>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</si>
  <si>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</si>
  <si>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</si>
  <si>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</si>
  <si>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</si>
  <si>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</si>
  <si>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</si>
  <si>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</si>
  <si>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</si>
  <si>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</si>
  <si>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</si>
  <si>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</si>
  <si>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</si>
  <si>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</si>
  <si>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</si>
  <si>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</si>
  <si>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</si>
  <si>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</si>
  <si>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</si>
  <si>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</si>
  <si>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</si>
  <si>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</si>
  <si>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</si>
  <si>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</si>
  <si>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</si>
  <si>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</si>
  <si>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</si>
  <si>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</si>
  <si>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</si>
  <si>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</si>
  <si>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</si>
  <si>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</si>
  <si>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</si>
  <si>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</si>
  <si>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</si>
  <si>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</si>
  <si>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</si>
  <si>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</si>
  <si>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</si>
  <si>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</si>
  <si>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</si>
  <si>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</si>
  <si>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</si>
  <si>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</si>
  <si>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</si>
  <si>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</si>
  <si>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</si>
  <si>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</si>
  <si>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</si>
  <si>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</si>
  <si>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</si>
  <si>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</si>
  <si>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</si>
  <si>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</si>
  <si>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</si>
  <si>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</si>
  <si>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</si>
  <si>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</si>
  <si>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</si>
  <si>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</si>
  <si>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</si>
  <si>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</si>
  <si>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</si>
  <si>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</si>
  <si>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</si>
  <si>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</si>
  <si>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</si>
  <si>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</si>
  <si>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</si>
  <si>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</si>
  <si>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</si>
  <si>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</si>
  <si>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</si>
  <si>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</si>
  <si>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</si>
  <si>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</si>
  <si>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</si>
  <si>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</si>
  <si>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</si>
  <si>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</si>
  <si>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</si>
  <si>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</si>
  <si>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</si>
  <si>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</si>
  <si>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</si>
  <si>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</si>
  <si>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</si>
  <si>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</si>
  <si>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</si>
  <si>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</si>
  <si>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</si>
  <si>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</si>
  <si>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</si>
  <si>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</si>
  <si>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</si>
  <si>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</si>
  <si>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</si>
  <si>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</si>
  <si>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</si>
  <si>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</si>
  <si>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</si>
  <si>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</si>
  <si>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</si>
  <si>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</si>
  <si>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</si>
  <si>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</si>
  <si>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</si>
  <si>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</si>
  <si>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</si>
  <si>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</si>
  <si>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</si>
  <si>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</si>
  <si>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</si>
  <si>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</si>
  <si>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</si>
  <si>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</si>
  <si>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</si>
  <si>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</si>
  <si>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</si>
  <si>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</si>
  <si>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</si>
  <si>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</si>
  <si>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</si>
  <si>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</si>
  <si>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</si>
  <si>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</si>
  <si>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</si>
  <si>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</si>
  <si>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</si>
  <si>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</si>
  <si>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</si>
  <si>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</si>
  <si>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</si>
  <si>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</si>
  <si>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</si>
  <si>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</si>
  <si>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</si>
  <si>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</si>
  <si>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</si>
  <si>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</si>
  <si>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</si>
  <si>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</si>
  <si>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</si>
  <si>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</si>
  <si>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</si>
  <si>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hibák</t>
  </si>
  <si>
    <t>KS teszt p -értéke</t>
  </si>
  <si>
    <t>White-teszt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</si>
  <si>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</si>
  <si>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</si>
  <si>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</si>
  <si>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</si>
  <si>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</si>
  <si>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</si>
  <si>
    <t>Kovászna ARIMA (2, 1, 2)</t>
  </si>
  <si>
    <t>Hargita ARIMA (2, 1, 2)</t>
  </si>
  <si>
    <t>Maros ARIMA (2, 1, 2)</t>
  </si>
  <si>
    <t>-5.08 - 5.51</t>
  </si>
  <si>
    <t>Kovászna ARIMA(2, 1, 1)</t>
  </si>
  <si>
    <t>Hargita ARIMA(2, 1, 1)</t>
  </si>
  <si>
    <t>0.68 - 1.49</t>
  </si>
  <si>
    <t>Maros ARIMA(2, 1, 1)</t>
  </si>
  <si>
    <t>-0.22 - 1.29</t>
  </si>
  <si>
    <t>-14.12 - 14.00</t>
  </si>
  <si>
    <t>Kovászna ARIMA(2, 1, 0)</t>
  </si>
  <si>
    <t>0.01 - 0.23</t>
  </si>
  <si>
    <t>Hargita ARIMA(2, 1, 0)</t>
  </si>
  <si>
    <t>0.16 - 0.49</t>
  </si>
  <si>
    <t>Maros ARIMA(2, 1, 0)</t>
  </si>
  <si>
    <t>0.12 - 0.38</t>
  </si>
  <si>
    <t>Kovászna ARIMA (2, 1, 1)</t>
  </si>
  <si>
    <t>Hargita ARIMA (2, 1, 1)</t>
  </si>
  <si>
    <t>Maros ARIMA (2, 1, 1)</t>
  </si>
  <si>
    <t>Kovászna ARIMA (2, 1, 0)</t>
  </si>
  <si>
    <t>Hargita ARIMA (2, 1, 0)</t>
  </si>
  <si>
    <t>Maros ARIMA (2, 1, 0)</t>
  </si>
  <si>
    <t>6,55%</t>
  </si>
  <si>
    <t>BIC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</si>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</sst>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Calibri "/>
    </font>
    <font>
      <sz val="11"/>
      <color rgb="FF363636"/>
      <name val="Calibri "/>
    </font>
    <font>
      <sz val="11"/>
      <color theme="1"/>
      <name val="Calibri "/>
    </font>
    <font>
      <b/>
      <sz val="11"/>
      <color rgb="FF00B050"/>
      <name val="Calibri "/>
    </font>
    <font>
      <sz val="11"/>
      <color theme="9"/>
      <name val="Calibri "/>
    </font>
    <font>
      <b/>
      <sz val="11"/>
      <color theme="9"/>
      <name val="Calibri 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363636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b/>
      <sz val="11"/>
      <color rgb="FF363636"/>
      <name val="Calibri Light"/>
      <family val="2"/>
      <scheme val="major"/>
    </font>
    <font>
      <b/>
      <sz val="12"/>
      <color rgb="FF363636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0" fontId="0" fillId="3" borderId="63" xfId="0" applyFill="1" applyBorder="1"/>
    <xf numFmtId="0" fontId="12" fillId="3" borderId="64" xfId="0" applyFont="1" applyFill="1" applyBorder="1" applyAlignment="1">
      <alignment vertical="center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2" fontId="14" fillId="3" borderId="60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15" fillId="7" borderId="1" xfId="0" applyFont="1" applyFill="1" applyBorder="1" applyAlignment="1">
      <alignment horizontal="right"/>
    </xf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0" borderId="24" xfId="0" applyBorder="1"/>
    <xf numFmtId="0" fontId="22" fillId="7" borderId="30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top" wrapText="1"/>
    </xf>
    <xf numFmtId="2" fontId="3" fillId="3" borderId="13" xfId="0" applyNumberFormat="1" applyFont="1" applyFill="1" applyBorder="1" applyAlignment="1">
      <alignment vertical="top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3" xfId="1" applyNumberFormat="1" applyFont="1" applyFill="1" applyBorder="1" applyAlignment="1">
      <alignment vertical="top" wrapText="1"/>
    </xf>
    <xf numFmtId="10" fontId="2" fillId="3" borderId="13" xfId="1" applyNumberFormat="1" applyFont="1" applyFill="1" applyBorder="1" applyAlignment="1">
      <alignment vertical="top" wrapText="1"/>
    </xf>
    <xf numFmtId="10" fontId="3" fillId="3" borderId="14" xfId="1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2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2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20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5" xfId="0" applyNumberFormat="1" applyBorder="1"/>
    <xf numFmtId="0" fontId="23" fillId="7" borderId="7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top" wrapText="1"/>
    </xf>
    <xf numFmtId="0" fontId="24" fillId="3" borderId="29" xfId="0" applyFont="1" applyFill="1" applyBorder="1" applyAlignment="1">
      <alignment vertical="top" wrapText="1"/>
    </xf>
    <xf numFmtId="0" fontId="25" fillId="0" borderId="26" xfId="0" applyFont="1" applyBorder="1"/>
    <xf numFmtId="0" fontId="24" fillId="3" borderId="13" xfId="0" applyFont="1" applyFill="1" applyBorder="1" applyAlignment="1">
      <alignment vertical="top" wrapText="1"/>
    </xf>
    <xf numFmtId="0" fontId="24" fillId="3" borderId="38" xfId="0" applyFont="1" applyFill="1" applyBorder="1" applyAlignment="1">
      <alignment vertical="top" wrapText="1"/>
    </xf>
    <xf numFmtId="0" fontId="25" fillId="0" borderId="25" xfId="0" applyFont="1" applyBorder="1"/>
    <xf numFmtId="0" fontId="24" fillId="3" borderId="10" xfId="0" applyFont="1" applyFill="1" applyBorder="1" applyAlignment="1">
      <alignment vertical="top" wrapText="1"/>
    </xf>
    <xf numFmtId="0" fontId="24" fillId="3" borderId="20" xfId="0" applyFont="1" applyFill="1" applyBorder="1" applyAlignment="1">
      <alignment vertical="top" wrapText="1"/>
    </xf>
    <xf numFmtId="0" fontId="24" fillId="3" borderId="18" xfId="0" applyFont="1" applyFill="1" applyBorder="1" applyAlignment="1">
      <alignment vertical="top" wrapText="1"/>
    </xf>
    <xf numFmtId="0" fontId="24" fillId="3" borderId="39" xfId="0" applyFont="1" applyFill="1" applyBorder="1" applyAlignment="1">
      <alignment vertical="top" wrapText="1"/>
    </xf>
    <xf numFmtId="0" fontId="25" fillId="0" borderId="27" xfId="0" applyFont="1" applyBorder="1"/>
    <xf numFmtId="0" fontId="25" fillId="0" borderId="35" xfId="0" applyFont="1" applyBorder="1"/>
    <xf numFmtId="2" fontId="25" fillId="0" borderId="35" xfId="0" applyNumberFormat="1" applyFont="1" applyBorder="1"/>
    <xf numFmtId="0" fontId="25" fillId="0" borderId="0" xfId="0" applyFont="1"/>
    <xf numFmtId="2" fontId="26" fillId="3" borderId="61" xfId="0" applyNumberFormat="1" applyFont="1" applyFill="1" applyBorder="1" applyAlignment="1">
      <alignment vertical="center" wrapText="1"/>
    </xf>
    <xf numFmtId="0" fontId="26" fillId="3" borderId="60" xfId="0" applyFont="1" applyFill="1" applyBorder="1" applyAlignment="1">
      <alignment vertical="center" wrapText="1"/>
    </xf>
    <xf numFmtId="2" fontId="28" fillId="0" borderId="0" xfId="0" applyNumberFormat="1" applyFont="1"/>
    <xf numFmtId="2" fontId="27" fillId="0" borderId="11" xfId="0" applyNumberFormat="1" applyFont="1" applyBorder="1"/>
    <xf numFmtId="2" fontId="27" fillId="0" borderId="35" xfId="0" applyNumberFormat="1" applyFont="1" applyBorder="1"/>
    <xf numFmtId="0" fontId="21" fillId="3" borderId="10" xfId="0" applyFont="1" applyFill="1" applyBorder="1" applyAlignment="1">
      <alignment horizontal="center" vertical="top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0" fillId="3" borderId="21" xfId="0" applyFont="1" applyFill="1" applyBorder="1" applyAlignment="1">
      <alignment vertical="top" wrapText="1"/>
    </xf>
    <xf numFmtId="2" fontId="30" fillId="3" borderId="70" xfId="0" applyNumberFormat="1" applyFont="1" applyFill="1" applyBorder="1" applyAlignment="1">
      <alignment vertical="top" wrapText="1"/>
    </xf>
    <xf numFmtId="10" fontId="30" fillId="3" borderId="38" xfId="0" applyNumberFormat="1" applyFont="1" applyFill="1" applyBorder="1" applyAlignment="1">
      <alignment vertical="top" wrapText="1"/>
    </xf>
    <xf numFmtId="10" fontId="30" fillId="3" borderId="13" xfId="0" applyNumberFormat="1" applyFont="1" applyFill="1" applyBorder="1" applyAlignment="1">
      <alignment vertical="top" wrapText="1"/>
    </xf>
    <xf numFmtId="10" fontId="30" fillId="3" borderId="68" xfId="0" applyNumberFormat="1" applyFont="1" applyFill="1" applyBorder="1" applyAlignment="1">
      <alignment vertical="top" wrapText="1"/>
    </xf>
    <xf numFmtId="0" fontId="30" fillId="0" borderId="40" xfId="0" applyFont="1" applyBorder="1"/>
    <xf numFmtId="0" fontId="30" fillId="3" borderId="73" xfId="0" applyFont="1" applyFill="1" applyBorder="1" applyAlignment="1">
      <alignment vertical="top" wrapText="1"/>
    </xf>
    <xf numFmtId="2" fontId="30" fillId="3" borderId="71" xfId="0" applyNumberFormat="1" applyFont="1" applyFill="1" applyBorder="1" applyAlignment="1">
      <alignment vertical="top" wrapText="1"/>
    </xf>
    <xf numFmtId="10" fontId="30" fillId="3" borderId="20" xfId="0" applyNumberFormat="1" applyFont="1" applyFill="1" applyBorder="1" applyAlignment="1">
      <alignment vertical="top" wrapText="1"/>
    </xf>
    <xf numFmtId="10" fontId="30" fillId="3" borderId="10" xfId="0" applyNumberFormat="1" applyFont="1" applyFill="1" applyBorder="1" applyAlignment="1">
      <alignment vertical="top" wrapText="1"/>
    </xf>
    <xf numFmtId="10" fontId="30" fillId="3" borderId="65" xfId="0" applyNumberFormat="1" applyFont="1" applyFill="1" applyBorder="1" applyAlignment="1">
      <alignment vertical="top" wrapText="1"/>
    </xf>
    <xf numFmtId="0" fontId="30" fillId="0" borderId="41" xfId="0" applyFont="1" applyBorder="1"/>
    <xf numFmtId="0" fontId="30" fillId="3" borderId="74" xfId="0" applyFont="1" applyFill="1" applyBorder="1" applyAlignment="1">
      <alignment vertical="top" wrapText="1"/>
    </xf>
    <xf numFmtId="2" fontId="30" fillId="3" borderId="72" xfId="0" applyNumberFormat="1" applyFont="1" applyFill="1" applyBorder="1" applyAlignment="1">
      <alignment vertical="top" wrapText="1"/>
    </xf>
    <xf numFmtId="10" fontId="30" fillId="3" borderId="39" xfId="0" applyNumberFormat="1" applyFont="1" applyFill="1" applyBorder="1" applyAlignment="1">
      <alignment vertical="top" wrapText="1"/>
    </xf>
    <xf numFmtId="10" fontId="30" fillId="3" borderId="18" xfId="0" applyNumberFormat="1" applyFont="1" applyFill="1" applyBorder="1" applyAlignment="1">
      <alignment vertical="top" wrapText="1"/>
    </xf>
    <xf numFmtId="10" fontId="30" fillId="3" borderId="69" xfId="0" applyNumberFormat="1" applyFont="1" applyFill="1" applyBorder="1" applyAlignment="1">
      <alignment vertical="top" wrapText="1"/>
    </xf>
    <xf numFmtId="0" fontId="30" fillId="0" borderId="42" xfId="0" applyFont="1" applyBorder="1"/>
    <xf numFmtId="0" fontId="32" fillId="0" borderId="40" xfId="0" applyFont="1" applyBorder="1"/>
    <xf numFmtId="0" fontId="32" fillId="0" borderId="41" xfId="0" applyFont="1" applyBorder="1"/>
    <xf numFmtId="0" fontId="30" fillId="3" borderId="72" xfId="0" quotePrefix="1" applyFont="1" applyFill="1" applyBorder="1" applyAlignment="1">
      <alignment horizontal="left" vertical="top" wrapText="1"/>
    </xf>
    <xf numFmtId="0" fontId="32" fillId="0" borderId="40" xfId="0" quotePrefix="1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0" fontId="31" fillId="0" borderId="0" xfId="1" applyNumberFormat="1" applyFont="1"/>
    <xf numFmtId="2" fontId="25" fillId="0" borderId="11" xfId="0" applyNumberFormat="1" applyFont="1" applyBorder="1"/>
    <xf numFmtId="2" fontId="0" fillId="0" borderId="33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34" xfId="0" applyNumberFormat="1" applyBorder="1"/>
    <xf numFmtId="2" fontId="0" fillId="0" borderId="42" xfId="0" applyNumberFormat="1" applyBorder="1"/>
    <xf numFmtId="0" fontId="29" fillId="7" borderId="11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3" borderId="23" xfId="0" applyFont="1" applyFill="1" applyBorder="1" applyAlignment="1">
      <alignment horizontal="left" vertical="top" wrapText="1"/>
    </xf>
    <xf numFmtId="0" fontId="30" fillId="3" borderId="75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left" vertical="top" wrapText="1"/>
    </xf>
    <xf numFmtId="0" fontId="32" fillId="3" borderId="70" xfId="0" applyFont="1" applyFill="1" applyBorder="1" applyAlignment="1">
      <alignment horizontal="left" vertical="top" wrapText="1"/>
    </xf>
    <xf numFmtId="0" fontId="32" fillId="0" borderId="42" xfId="0" applyFont="1" applyBorder="1" applyAlignment="1">
      <alignment horizontal="left"/>
    </xf>
    <xf numFmtId="0" fontId="33" fillId="0" borderId="0" xfId="0" applyFont="1"/>
    <xf numFmtId="9" fontId="31" fillId="0" borderId="0" xfId="1" applyFont="1" applyAlignment="1">
      <alignment horizontal="right"/>
    </xf>
    <xf numFmtId="0" fontId="34" fillId="3" borderId="74" xfId="0" applyFont="1" applyFill="1" applyBorder="1" applyAlignment="1">
      <alignment vertical="top" wrapText="1"/>
    </xf>
    <xf numFmtId="2" fontId="34" fillId="3" borderId="72" xfId="0" applyNumberFormat="1" applyFont="1" applyFill="1" applyBorder="1" applyAlignment="1">
      <alignment vertical="top" wrapText="1"/>
    </xf>
    <xf numFmtId="10" fontId="34" fillId="3" borderId="39" xfId="0" applyNumberFormat="1" applyFont="1" applyFill="1" applyBorder="1" applyAlignment="1">
      <alignment vertical="top" wrapText="1"/>
    </xf>
    <xf numFmtId="10" fontId="34" fillId="3" borderId="18" xfId="0" applyNumberFormat="1" applyFont="1" applyFill="1" applyBorder="1" applyAlignment="1">
      <alignment vertical="top" wrapText="1"/>
    </xf>
    <xf numFmtId="10" fontId="34" fillId="3" borderId="69" xfId="0" applyNumberFormat="1" applyFont="1" applyFill="1" applyBorder="1" applyAlignment="1">
      <alignment vertical="top" wrapText="1"/>
    </xf>
    <xf numFmtId="0" fontId="35" fillId="0" borderId="42" xfId="0" applyFont="1" applyBorder="1"/>
    <xf numFmtId="0" fontId="34" fillId="3" borderId="72" xfId="0" quotePrefix="1" applyFont="1" applyFill="1" applyBorder="1" applyAlignment="1">
      <alignment horizontal="left" vertical="top" wrapText="1"/>
    </xf>
    <xf numFmtId="0" fontId="34" fillId="3" borderId="73" xfId="0" applyFont="1" applyFill="1" applyBorder="1" applyAlignment="1">
      <alignment vertical="top" wrapText="1"/>
    </xf>
    <xf numFmtId="2" fontId="34" fillId="3" borderId="71" xfId="0" applyNumberFormat="1" applyFont="1" applyFill="1" applyBorder="1" applyAlignment="1">
      <alignment vertical="top" wrapText="1"/>
    </xf>
    <xf numFmtId="10" fontId="34" fillId="3" borderId="20" xfId="0" applyNumberFormat="1" applyFont="1" applyFill="1" applyBorder="1" applyAlignment="1">
      <alignment vertical="top" wrapText="1"/>
    </xf>
    <xf numFmtId="10" fontId="34" fillId="3" borderId="10" xfId="0" applyNumberFormat="1" applyFont="1" applyFill="1" applyBorder="1" applyAlignment="1">
      <alignment vertical="top" wrapText="1"/>
    </xf>
    <xf numFmtId="10" fontId="34" fillId="3" borderId="65" xfId="0" applyNumberFormat="1" applyFont="1" applyFill="1" applyBorder="1" applyAlignment="1">
      <alignment vertical="top" wrapText="1"/>
    </xf>
    <xf numFmtId="0" fontId="35" fillId="0" borderId="41" xfId="0" applyFont="1" applyBorder="1" applyAlignment="1">
      <alignment horizontal="left"/>
    </xf>
    <xf numFmtId="0" fontId="34" fillId="3" borderId="21" xfId="0" applyFont="1" applyFill="1" applyBorder="1" applyAlignment="1">
      <alignment vertical="top" wrapText="1"/>
    </xf>
    <xf numFmtId="2" fontId="34" fillId="3" borderId="70" xfId="0" applyNumberFormat="1" applyFont="1" applyFill="1" applyBorder="1" applyAlignment="1">
      <alignment vertical="top" wrapText="1"/>
    </xf>
    <xf numFmtId="10" fontId="34" fillId="3" borderId="38" xfId="0" applyNumberFormat="1" applyFont="1" applyFill="1" applyBorder="1" applyAlignment="1">
      <alignment vertical="top" wrapText="1"/>
    </xf>
    <xf numFmtId="10" fontId="36" fillId="0" borderId="0" xfId="1" applyNumberFormat="1" applyFont="1"/>
    <xf numFmtId="10" fontId="34" fillId="3" borderId="68" xfId="0" applyNumberFormat="1" applyFont="1" applyFill="1" applyBorder="1" applyAlignment="1">
      <alignment vertical="top" wrapText="1"/>
    </xf>
    <xf numFmtId="0" fontId="35" fillId="3" borderId="70" xfId="0" applyFont="1" applyFill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/>
    </xf>
    <xf numFmtId="0" fontId="3" fillId="3" borderId="73" xfId="0" applyFont="1" applyFill="1" applyBorder="1" applyAlignment="1">
      <alignment vertical="top" wrapText="1"/>
    </xf>
    <xf numFmtId="0" fontId="6" fillId="3" borderId="74" xfId="0" applyFont="1" applyFill="1" applyBorder="1" applyAlignment="1">
      <alignment vertical="top" wrapText="1"/>
    </xf>
    <xf numFmtId="10" fontId="20" fillId="3" borderId="10" xfId="0" applyNumberFormat="1" applyFont="1" applyFill="1" applyBorder="1" applyAlignment="1">
      <alignment vertical="top" wrapText="1"/>
    </xf>
    <xf numFmtId="0" fontId="20" fillId="3" borderId="77" xfId="1" applyNumberFormat="1" applyFont="1" applyFill="1" applyBorder="1" applyAlignment="1">
      <alignment vertical="top" wrapText="1"/>
    </xf>
    <xf numFmtId="0" fontId="21" fillId="3" borderId="65" xfId="0" applyFont="1" applyFill="1" applyBorder="1" applyAlignment="1">
      <alignment vertical="top" wrapText="1"/>
    </xf>
    <xf numFmtId="0" fontId="21" fillId="3" borderId="78" xfId="0" applyFont="1" applyFill="1" applyBorder="1" applyAlignment="1">
      <alignment vertical="top" wrapText="1"/>
    </xf>
    <xf numFmtId="0" fontId="21" fillId="3" borderId="20" xfId="0" applyFont="1" applyFill="1" applyBorder="1" applyAlignment="1">
      <alignment vertical="top" wrapText="1"/>
    </xf>
    <xf numFmtId="0" fontId="6" fillId="3" borderId="79" xfId="0" applyFont="1" applyFill="1" applyBorder="1" applyAlignment="1">
      <alignment vertical="top" wrapText="1"/>
    </xf>
    <xf numFmtId="0" fontId="6" fillId="3" borderId="80" xfId="0" applyFont="1" applyFill="1" applyBorder="1" applyAlignment="1">
      <alignment vertical="top" wrapText="1"/>
    </xf>
    <xf numFmtId="0" fontId="6" fillId="3" borderId="81" xfId="0" applyFont="1" applyFill="1" applyBorder="1" applyAlignment="1">
      <alignment vertical="top" wrapText="1"/>
    </xf>
    <xf numFmtId="0" fontId="6" fillId="3" borderId="82" xfId="0" applyFont="1" applyFill="1" applyBorder="1" applyAlignment="1">
      <alignment vertical="top" wrapText="1"/>
    </xf>
    <xf numFmtId="0" fontId="6" fillId="3" borderId="83" xfId="0" applyFont="1" applyFill="1" applyBorder="1" applyAlignment="1">
      <alignment vertical="top" wrapText="1"/>
    </xf>
    <xf numFmtId="0" fontId="7" fillId="7" borderId="26" xfId="0" applyFont="1" applyFill="1" applyBorder="1" applyAlignment="1">
      <alignment horizontal="center" vertical="center" wrapText="1"/>
    </xf>
    <xf numFmtId="0" fontId="0" fillId="0" borderId="84" xfId="0" applyBorder="1"/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0" fillId="2" borderId="0" xfId="0" applyFill="1" applyBorder="1"/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'tanító adatok'!$F$1</c:f>
              <c:strCache>
                <c:ptCount val="1"/>
                <c:pt idx="0">
                  <c:v>Kovászna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adatok'!$F$2:$F$152</c:f>
              <c:numCache>
                <c:formatCode>General</c:formatCode>
                <c:ptCount val="151"/>
                <c:pt idx="0">
                  <c:v>2.5014359517392109</c:v>
                </c:pt>
                <c:pt idx="1">
                  <c:v>2.5257286443082556</c:v>
                </c:pt>
                <c:pt idx="2">
                  <c:v>2.5095992623783721</c:v>
                </c:pt>
                <c:pt idx="3">
                  <c:v>2.4765384001174837</c:v>
                </c:pt>
                <c:pt idx="4">
                  <c:v>2.4069451083182885</c:v>
                </c:pt>
                <c:pt idx="5">
                  <c:v>2.388762789235098</c:v>
                </c:pt>
                <c:pt idx="6">
                  <c:v>2.4336133554004498</c:v>
                </c:pt>
                <c:pt idx="7">
                  <c:v>2.4159137783010487</c:v>
                </c:pt>
                <c:pt idx="8">
                  <c:v>2.3702437414678603</c:v>
                </c:pt>
                <c:pt idx="9">
                  <c:v>2.2407096892759584</c:v>
                </c:pt>
                <c:pt idx="10">
                  <c:v>2.2407096892759584</c:v>
                </c:pt>
                <c:pt idx="11">
                  <c:v>2.3025850929940459</c:v>
                </c:pt>
                <c:pt idx="12">
                  <c:v>2.33214389523559</c:v>
                </c:pt>
                <c:pt idx="13">
                  <c:v>2.3025850929940459</c:v>
                </c:pt>
                <c:pt idx="14">
                  <c:v>2.2512917986064953</c:v>
                </c:pt>
                <c:pt idx="15">
                  <c:v>2.1162555148025524</c:v>
                </c:pt>
                <c:pt idx="16">
                  <c:v>2.1282317058492679</c:v>
                </c:pt>
                <c:pt idx="17">
                  <c:v>2.1282317058492679</c:v>
                </c:pt>
                <c:pt idx="18">
                  <c:v>2.0412203288596382</c:v>
                </c:pt>
                <c:pt idx="19">
                  <c:v>2.1041341542702074</c:v>
                </c:pt>
                <c:pt idx="20">
                  <c:v>2.066862759472976</c:v>
                </c:pt>
                <c:pt idx="21">
                  <c:v>2.0541237336955462</c:v>
                </c:pt>
                <c:pt idx="22">
                  <c:v>2.0794415416798357</c:v>
                </c:pt>
                <c:pt idx="23">
                  <c:v>2.1517622032594619</c:v>
                </c:pt>
                <c:pt idx="24">
                  <c:v>2.0149030205422647</c:v>
                </c:pt>
                <c:pt idx="25">
                  <c:v>2.1400661634962708</c:v>
                </c:pt>
                <c:pt idx="26">
                  <c:v>2.1400661634962708</c:v>
                </c:pt>
                <c:pt idx="27">
                  <c:v>2.0794415416798357</c:v>
                </c:pt>
                <c:pt idx="28">
                  <c:v>2.066862759472976</c:v>
                </c:pt>
                <c:pt idx="29">
                  <c:v>2.0412203288596382</c:v>
                </c:pt>
                <c:pt idx="30">
                  <c:v>2.0794415416798357</c:v>
                </c:pt>
                <c:pt idx="31">
                  <c:v>2.066862759472976</c:v>
                </c:pt>
                <c:pt idx="32">
                  <c:v>2.0149030205422647</c:v>
                </c:pt>
                <c:pt idx="33">
                  <c:v>1.9878743481543455</c:v>
                </c:pt>
                <c:pt idx="34">
                  <c:v>2.0541237336955462</c:v>
                </c:pt>
                <c:pt idx="35">
                  <c:v>2.0281482472922852</c:v>
                </c:pt>
                <c:pt idx="36">
                  <c:v>2.0794415416798357</c:v>
                </c:pt>
                <c:pt idx="37">
                  <c:v>2.0541237336955462</c:v>
                </c:pt>
                <c:pt idx="38">
                  <c:v>2.0149030205422647</c:v>
                </c:pt>
                <c:pt idx="39">
                  <c:v>1.9315214116032138</c:v>
                </c:pt>
                <c:pt idx="40">
                  <c:v>1.9021075263969205</c:v>
                </c:pt>
                <c:pt idx="41">
                  <c:v>1.8718021769015913</c:v>
                </c:pt>
                <c:pt idx="42">
                  <c:v>1.9740810260220096</c:v>
                </c:pt>
                <c:pt idx="43">
                  <c:v>1.9459101490553132</c:v>
                </c:pt>
                <c:pt idx="44">
                  <c:v>1.9459101490553132</c:v>
                </c:pt>
                <c:pt idx="45">
                  <c:v>1.9315214116032138</c:v>
                </c:pt>
                <c:pt idx="46">
                  <c:v>1.9459101490553132</c:v>
                </c:pt>
                <c:pt idx="47">
                  <c:v>2.0014800002101243</c:v>
                </c:pt>
                <c:pt idx="48">
                  <c:v>2.0541237336955462</c:v>
                </c:pt>
                <c:pt idx="49">
                  <c:v>2.0412203288596382</c:v>
                </c:pt>
                <c:pt idx="50">
                  <c:v>1.9459101490553132</c:v>
                </c:pt>
                <c:pt idx="51">
                  <c:v>1.8718021769015913</c:v>
                </c:pt>
                <c:pt idx="52">
                  <c:v>1.8082887711792655</c:v>
                </c:pt>
                <c:pt idx="53">
                  <c:v>1.824549292051046</c:v>
                </c:pt>
                <c:pt idx="54">
                  <c:v>1.9021075263969205</c:v>
                </c:pt>
                <c:pt idx="55">
                  <c:v>1.8870696490323797</c:v>
                </c:pt>
                <c:pt idx="56">
                  <c:v>1.8718021769015913</c:v>
                </c:pt>
                <c:pt idx="57">
                  <c:v>1.791759469228055</c:v>
                </c:pt>
                <c:pt idx="58">
                  <c:v>1.824549292051046</c:v>
                </c:pt>
                <c:pt idx="59">
                  <c:v>1.8718021769015913</c:v>
                </c:pt>
                <c:pt idx="60">
                  <c:v>1.9169226121820611</c:v>
                </c:pt>
                <c:pt idx="61">
                  <c:v>1.8718021769015913</c:v>
                </c:pt>
                <c:pt idx="62">
                  <c:v>1.8718021769015913</c:v>
                </c:pt>
                <c:pt idx="63">
                  <c:v>1.8082887711792655</c:v>
                </c:pt>
                <c:pt idx="64">
                  <c:v>1.7227665977411035</c:v>
                </c:pt>
                <c:pt idx="65">
                  <c:v>1.791759469228055</c:v>
                </c:pt>
                <c:pt idx="66">
                  <c:v>1.8870696490323797</c:v>
                </c:pt>
                <c:pt idx="67">
                  <c:v>1.8562979903656263</c:v>
                </c:pt>
                <c:pt idx="68">
                  <c:v>1.824549292051046</c:v>
                </c:pt>
                <c:pt idx="69">
                  <c:v>1.7227665977411035</c:v>
                </c:pt>
                <c:pt idx="70">
                  <c:v>1.6863989535702288</c:v>
                </c:pt>
                <c:pt idx="71">
                  <c:v>1.7404661748405046</c:v>
                </c:pt>
                <c:pt idx="72">
                  <c:v>1.7047480922384253</c:v>
                </c:pt>
                <c:pt idx="73">
                  <c:v>1.7047480922384253</c:v>
                </c:pt>
                <c:pt idx="74">
                  <c:v>1.6677068205580761</c:v>
                </c:pt>
                <c:pt idx="75">
                  <c:v>1.5686159179138452</c:v>
                </c:pt>
                <c:pt idx="76">
                  <c:v>1.5040773967762742</c:v>
                </c:pt>
                <c:pt idx="77">
                  <c:v>1.547562508716013</c:v>
                </c:pt>
                <c:pt idx="78">
                  <c:v>1.62924053973028</c:v>
                </c:pt>
                <c:pt idx="79">
                  <c:v>1.6486586255873816</c:v>
                </c:pt>
                <c:pt idx="80">
                  <c:v>1.6094379124341003</c:v>
                </c:pt>
                <c:pt idx="81">
                  <c:v>1.5686159179138452</c:v>
                </c:pt>
                <c:pt idx="82">
                  <c:v>1.6094379124341003</c:v>
                </c:pt>
                <c:pt idx="83">
                  <c:v>1.6486586255873816</c:v>
                </c:pt>
                <c:pt idx="84">
                  <c:v>1.6486586255873816</c:v>
                </c:pt>
                <c:pt idx="85">
                  <c:v>1.6094379124341003</c:v>
                </c:pt>
                <c:pt idx="86">
                  <c:v>1.5040773967762742</c:v>
                </c:pt>
                <c:pt idx="87">
                  <c:v>1.4586150226995167</c:v>
                </c:pt>
                <c:pt idx="88">
                  <c:v>1.4350845252893227</c:v>
                </c:pt>
                <c:pt idx="89">
                  <c:v>1.33500106673234</c:v>
                </c:pt>
                <c:pt idx="90">
                  <c:v>1.4586150226995167</c:v>
                </c:pt>
                <c:pt idx="91">
                  <c:v>1.5040773967762742</c:v>
                </c:pt>
                <c:pt idx="92">
                  <c:v>1.4586150226995167</c:v>
                </c:pt>
                <c:pt idx="93">
                  <c:v>1.4350845252893227</c:v>
                </c:pt>
                <c:pt idx="94">
                  <c:v>1.4350845252893227</c:v>
                </c:pt>
                <c:pt idx="95">
                  <c:v>1.4350845252893227</c:v>
                </c:pt>
                <c:pt idx="96">
                  <c:v>1.4350845252893227</c:v>
                </c:pt>
                <c:pt idx="97">
                  <c:v>1.3862943611198906</c:v>
                </c:pt>
                <c:pt idx="98">
                  <c:v>1.3609765531356006</c:v>
                </c:pt>
                <c:pt idx="99">
                  <c:v>1.2809338454620642</c:v>
                </c:pt>
                <c:pt idx="100">
                  <c:v>1.2237754316221157</c:v>
                </c:pt>
                <c:pt idx="101">
                  <c:v>1.2809338454620642</c:v>
                </c:pt>
                <c:pt idx="102">
                  <c:v>1.3083328196501789</c:v>
                </c:pt>
                <c:pt idx="103">
                  <c:v>1.2809338454620642</c:v>
                </c:pt>
                <c:pt idx="104">
                  <c:v>1.2527629684953681</c:v>
                </c:pt>
                <c:pt idx="105">
                  <c:v>1.2527629684953681</c:v>
                </c:pt>
                <c:pt idx="106">
                  <c:v>1.2809338454620642</c:v>
                </c:pt>
                <c:pt idx="107">
                  <c:v>1.2809338454620642</c:v>
                </c:pt>
                <c:pt idx="108">
                  <c:v>1.3083328196501789</c:v>
                </c:pt>
                <c:pt idx="109">
                  <c:v>1.2809338454620642</c:v>
                </c:pt>
                <c:pt idx="110">
                  <c:v>1.2527629684953681</c:v>
                </c:pt>
                <c:pt idx="111">
                  <c:v>1.1314021114911006</c:v>
                </c:pt>
                <c:pt idx="112">
                  <c:v>1.0986122886681098</c:v>
                </c:pt>
                <c:pt idx="113">
                  <c:v>1.1314021114911006</c:v>
                </c:pt>
                <c:pt idx="114">
                  <c:v>1.1631508098056809</c:v>
                </c:pt>
                <c:pt idx="115">
                  <c:v>1.1631508098056809</c:v>
                </c:pt>
                <c:pt idx="116">
                  <c:v>1.1939224684724346</c:v>
                </c:pt>
                <c:pt idx="117">
                  <c:v>1.1939224684724346</c:v>
                </c:pt>
                <c:pt idx="118">
                  <c:v>1.1939224684724346</c:v>
                </c:pt>
                <c:pt idx="119">
                  <c:v>1.1939224684724346</c:v>
                </c:pt>
                <c:pt idx="120">
                  <c:v>1.1314021114911006</c:v>
                </c:pt>
                <c:pt idx="121">
                  <c:v>1.1314021114911006</c:v>
                </c:pt>
                <c:pt idx="122">
                  <c:v>1.1314021114911006</c:v>
                </c:pt>
                <c:pt idx="123">
                  <c:v>1.2237754316221157</c:v>
                </c:pt>
                <c:pt idx="124">
                  <c:v>1.3083328196501789</c:v>
                </c:pt>
                <c:pt idx="125">
                  <c:v>1.33500106673234</c:v>
                </c:pt>
                <c:pt idx="126">
                  <c:v>1.5040773967762742</c:v>
                </c:pt>
                <c:pt idx="127">
                  <c:v>1.589235205116581</c:v>
                </c:pt>
                <c:pt idx="128">
                  <c:v>1.6094379124341003</c:v>
                </c:pt>
                <c:pt idx="129">
                  <c:v>1.62924053973028</c:v>
                </c:pt>
                <c:pt idx="130">
                  <c:v>1.6486586255873816</c:v>
                </c:pt>
                <c:pt idx="131">
                  <c:v>1.62924053973028</c:v>
                </c:pt>
                <c:pt idx="132">
                  <c:v>1.62924053973028</c:v>
                </c:pt>
                <c:pt idx="133">
                  <c:v>1.6094379124341003</c:v>
                </c:pt>
                <c:pt idx="134">
                  <c:v>1.589235205116581</c:v>
                </c:pt>
                <c:pt idx="135">
                  <c:v>1.5686159179138452</c:v>
                </c:pt>
                <c:pt idx="136">
                  <c:v>1.547562508716013</c:v>
                </c:pt>
                <c:pt idx="137">
                  <c:v>1.547562508716013</c:v>
                </c:pt>
                <c:pt idx="138">
                  <c:v>1.4586150226995167</c:v>
                </c:pt>
                <c:pt idx="139">
                  <c:v>1.4350845252893227</c:v>
                </c:pt>
                <c:pt idx="140">
                  <c:v>1.410986973710262</c:v>
                </c:pt>
                <c:pt idx="141">
                  <c:v>1.33500106673234</c:v>
                </c:pt>
                <c:pt idx="142">
                  <c:v>1.3083328196501789</c:v>
                </c:pt>
                <c:pt idx="143">
                  <c:v>1.4350845252893227</c:v>
                </c:pt>
                <c:pt idx="144">
                  <c:v>1.4586150226995167</c:v>
                </c:pt>
                <c:pt idx="145">
                  <c:v>1.547562508716013</c:v>
                </c:pt>
                <c:pt idx="146">
                  <c:v>1.589235205116581</c:v>
                </c:pt>
                <c:pt idx="147">
                  <c:v>1.589235205116581</c:v>
                </c:pt>
                <c:pt idx="148">
                  <c:v>1.547562508716013</c:v>
                </c:pt>
                <c:pt idx="149">
                  <c:v>1.4816045409242156</c:v>
                </c:pt>
                <c:pt idx="150">
                  <c:v>1.5040773967762742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C-44D9-9555-C560FB8CCB00}"/>
            </c:ext>
          </c:extLst>
        </c:ser>
        <c:ser>
          <c:idx val="1"/>
          <c:order val="1"/>
          <c:tx>
            <c:strRef>
              <c:f>'tanító adatok'!$G$1</c:f>
              <c:strCache>
                <c:ptCount val="1"/>
                <c:pt idx="0">
                  <c:v>Hargita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adatok'!$G$2:$G$152</c:f>
              <c:numCache>
                <c:formatCode>General</c:formatCode>
                <c:ptCount val="151"/>
                <c:pt idx="0">
                  <c:v>2.5014359517392109</c:v>
                </c:pt>
                <c:pt idx="1">
                  <c:v>2.5257286443082556</c:v>
                </c:pt>
                <c:pt idx="2">
                  <c:v>2.5095992623783721</c:v>
                </c:pt>
                <c:pt idx="3">
                  <c:v>2.4765384001174837</c:v>
                </c:pt>
                <c:pt idx="4">
                  <c:v>2.4069451083182885</c:v>
                </c:pt>
                <c:pt idx="5">
                  <c:v>2.388762789235098</c:v>
                </c:pt>
                <c:pt idx="6">
                  <c:v>2.4336133554004498</c:v>
                </c:pt>
                <c:pt idx="7">
                  <c:v>2.4159137783010487</c:v>
                </c:pt>
                <c:pt idx="8">
                  <c:v>2.3702437414678603</c:v>
                </c:pt>
                <c:pt idx="9">
                  <c:v>2.2407096892759584</c:v>
                </c:pt>
                <c:pt idx="10">
                  <c:v>2.2407096892759584</c:v>
                </c:pt>
                <c:pt idx="11">
                  <c:v>2.3025850929940459</c:v>
                </c:pt>
                <c:pt idx="12">
                  <c:v>2.33214389523559</c:v>
                </c:pt>
                <c:pt idx="13">
                  <c:v>2.3025850929940459</c:v>
                </c:pt>
                <c:pt idx="14">
                  <c:v>2.2512917986064953</c:v>
                </c:pt>
                <c:pt idx="15">
                  <c:v>2.1162555148025524</c:v>
                </c:pt>
                <c:pt idx="16">
                  <c:v>2.1282317058492679</c:v>
                </c:pt>
                <c:pt idx="17">
                  <c:v>2.1282317058492679</c:v>
                </c:pt>
                <c:pt idx="18">
                  <c:v>2.0412203288596382</c:v>
                </c:pt>
                <c:pt idx="19">
                  <c:v>2.1041341542702074</c:v>
                </c:pt>
                <c:pt idx="20">
                  <c:v>2.066862759472976</c:v>
                </c:pt>
                <c:pt idx="21">
                  <c:v>2.0541237336955462</c:v>
                </c:pt>
                <c:pt idx="22">
                  <c:v>2.0794415416798357</c:v>
                </c:pt>
                <c:pt idx="23">
                  <c:v>2.1517622032594619</c:v>
                </c:pt>
                <c:pt idx="24">
                  <c:v>2.0149030205422647</c:v>
                </c:pt>
                <c:pt idx="25">
                  <c:v>2.1400661634962708</c:v>
                </c:pt>
                <c:pt idx="26">
                  <c:v>2.1400661634962708</c:v>
                </c:pt>
                <c:pt idx="27">
                  <c:v>2.0794415416798357</c:v>
                </c:pt>
                <c:pt idx="28">
                  <c:v>2.066862759472976</c:v>
                </c:pt>
                <c:pt idx="29">
                  <c:v>2.0412203288596382</c:v>
                </c:pt>
                <c:pt idx="30">
                  <c:v>2.0794415416798357</c:v>
                </c:pt>
                <c:pt idx="31">
                  <c:v>2.066862759472976</c:v>
                </c:pt>
                <c:pt idx="32">
                  <c:v>2.0149030205422647</c:v>
                </c:pt>
                <c:pt idx="33">
                  <c:v>1.9878743481543455</c:v>
                </c:pt>
                <c:pt idx="34">
                  <c:v>2.0541237336955462</c:v>
                </c:pt>
                <c:pt idx="35">
                  <c:v>2.0281482472922852</c:v>
                </c:pt>
                <c:pt idx="36">
                  <c:v>2.0794415416798357</c:v>
                </c:pt>
                <c:pt idx="37">
                  <c:v>2.0541237336955462</c:v>
                </c:pt>
                <c:pt idx="38">
                  <c:v>2.0149030205422647</c:v>
                </c:pt>
                <c:pt idx="39">
                  <c:v>1.9315214116032138</c:v>
                </c:pt>
                <c:pt idx="40">
                  <c:v>1.9021075263969205</c:v>
                </c:pt>
                <c:pt idx="41">
                  <c:v>1.8718021769015913</c:v>
                </c:pt>
                <c:pt idx="42">
                  <c:v>1.9740810260220096</c:v>
                </c:pt>
                <c:pt idx="43">
                  <c:v>1.9459101490553132</c:v>
                </c:pt>
                <c:pt idx="44">
                  <c:v>1.9459101490553132</c:v>
                </c:pt>
                <c:pt idx="45">
                  <c:v>1.9315214116032138</c:v>
                </c:pt>
                <c:pt idx="46">
                  <c:v>1.9459101490553132</c:v>
                </c:pt>
                <c:pt idx="47">
                  <c:v>2.0014800002101243</c:v>
                </c:pt>
                <c:pt idx="48">
                  <c:v>2.0541237336955462</c:v>
                </c:pt>
                <c:pt idx="49">
                  <c:v>2.0412203288596382</c:v>
                </c:pt>
                <c:pt idx="50">
                  <c:v>1.9459101490553132</c:v>
                </c:pt>
                <c:pt idx="51">
                  <c:v>1.8718021769015913</c:v>
                </c:pt>
                <c:pt idx="52">
                  <c:v>1.8082887711792655</c:v>
                </c:pt>
                <c:pt idx="53">
                  <c:v>1.824549292051046</c:v>
                </c:pt>
                <c:pt idx="54">
                  <c:v>1.9021075263969205</c:v>
                </c:pt>
                <c:pt idx="55">
                  <c:v>1.8870696490323797</c:v>
                </c:pt>
                <c:pt idx="56">
                  <c:v>1.8718021769015913</c:v>
                </c:pt>
                <c:pt idx="57">
                  <c:v>1.791759469228055</c:v>
                </c:pt>
                <c:pt idx="58">
                  <c:v>1.824549292051046</c:v>
                </c:pt>
                <c:pt idx="59">
                  <c:v>1.8718021769015913</c:v>
                </c:pt>
                <c:pt idx="60">
                  <c:v>1.9169226121820611</c:v>
                </c:pt>
                <c:pt idx="61">
                  <c:v>1.8718021769015913</c:v>
                </c:pt>
                <c:pt idx="62">
                  <c:v>1.8718021769015913</c:v>
                </c:pt>
                <c:pt idx="63">
                  <c:v>1.8082887711792655</c:v>
                </c:pt>
                <c:pt idx="64">
                  <c:v>1.7227665977411035</c:v>
                </c:pt>
                <c:pt idx="65">
                  <c:v>1.791759469228055</c:v>
                </c:pt>
                <c:pt idx="66">
                  <c:v>1.8870696490323797</c:v>
                </c:pt>
                <c:pt idx="67">
                  <c:v>1.8562979903656263</c:v>
                </c:pt>
                <c:pt idx="68">
                  <c:v>1.824549292051046</c:v>
                </c:pt>
                <c:pt idx="69">
                  <c:v>1.7227665977411035</c:v>
                </c:pt>
                <c:pt idx="70">
                  <c:v>1.6863989535702288</c:v>
                </c:pt>
                <c:pt idx="71">
                  <c:v>1.7404661748405046</c:v>
                </c:pt>
                <c:pt idx="72">
                  <c:v>1.7047480922384253</c:v>
                </c:pt>
                <c:pt idx="73">
                  <c:v>1.7047480922384253</c:v>
                </c:pt>
                <c:pt idx="74">
                  <c:v>1.6677068205580761</c:v>
                </c:pt>
                <c:pt idx="75">
                  <c:v>1.5686159179138452</c:v>
                </c:pt>
                <c:pt idx="76">
                  <c:v>1.5040773967762742</c:v>
                </c:pt>
                <c:pt idx="77">
                  <c:v>1.547562508716013</c:v>
                </c:pt>
                <c:pt idx="78">
                  <c:v>1.62924053973028</c:v>
                </c:pt>
                <c:pt idx="79">
                  <c:v>1.6486586255873816</c:v>
                </c:pt>
                <c:pt idx="80">
                  <c:v>1.6094379124341003</c:v>
                </c:pt>
                <c:pt idx="81">
                  <c:v>1.5686159179138452</c:v>
                </c:pt>
                <c:pt idx="82">
                  <c:v>1.6094379124341003</c:v>
                </c:pt>
                <c:pt idx="83">
                  <c:v>1.6486586255873816</c:v>
                </c:pt>
                <c:pt idx="84">
                  <c:v>1.6486586255873816</c:v>
                </c:pt>
                <c:pt idx="85">
                  <c:v>1.6094379124341003</c:v>
                </c:pt>
                <c:pt idx="86">
                  <c:v>1.5040773967762742</c:v>
                </c:pt>
                <c:pt idx="87">
                  <c:v>1.4586150226995167</c:v>
                </c:pt>
                <c:pt idx="88">
                  <c:v>1.4350845252893227</c:v>
                </c:pt>
                <c:pt idx="89">
                  <c:v>1.33500106673234</c:v>
                </c:pt>
                <c:pt idx="90">
                  <c:v>1.4586150226995167</c:v>
                </c:pt>
                <c:pt idx="91">
                  <c:v>1.5040773967762742</c:v>
                </c:pt>
                <c:pt idx="92">
                  <c:v>1.4586150226995167</c:v>
                </c:pt>
                <c:pt idx="93">
                  <c:v>1.4350845252893227</c:v>
                </c:pt>
                <c:pt idx="94">
                  <c:v>1.4350845252893227</c:v>
                </c:pt>
                <c:pt idx="95">
                  <c:v>1.4350845252893227</c:v>
                </c:pt>
                <c:pt idx="96">
                  <c:v>1.4350845252893227</c:v>
                </c:pt>
                <c:pt idx="97">
                  <c:v>1.3862943611198906</c:v>
                </c:pt>
                <c:pt idx="98">
                  <c:v>1.3609765531356006</c:v>
                </c:pt>
                <c:pt idx="99">
                  <c:v>1.2809338454620642</c:v>
                </c:pt>
                <c:pt idx="100">
                  <c:v>1.2237754316221157</c:v>
                </c:pt>
                <c:pt idx="101">
                  <c:v>1.2809338454620642</c:v>
                </c:pt>
                <c:pt idx="102">
                  <c:v>1.3083328196501789</c:v>
                </c:pt>
                <c:pt idx="103">
                  <c:v>1.2809338454620642</c:v>
                </c:pt>
                <c:pt idx="104">
                  <c:v>1.2527629684953681</c:v>
                </c:pt>
                <c:pt idx="105">
                  <c:v>1.2527629684953681</c:v>
                </c:pt>
                <c:pt idx="106">
                  <c:v>1.2809338454620642</c:v>
                </c:pt>
                <c:pt idx="107">
                  <c:v>1.2809338454620642</c:v>
                </c:pt>
                <c:pt idx="108">
                  <c:v>1.3083328196501789</c:v>
                </c:pt>
                <c:pt idx="109">
                  <c:v>1.2809338454620642</c:v>
                </c:pt>
                <c:pt idx="110">
                  <c:v>1.2527629684953681</c:v>
                </c:pt>
                <c:pt idx="111">
                  <c:v>1.1314021114911006</c:v>
                </c:pt>
                <c:pt idx="112">
                  <c:v>1.0986122886681098</c:v>
                </c:pt>
                <c:pt idx="113">
                  <c:v>1.1314021114911006</c:v>
                </c:pt>
                <c:pt idx="114">
                  <c:v>1.1631508098056809</c:v>
                </c:pt>
                <c:pt idx="115">
                  <c:v>1.1631508098056809</c:v>
                </c:pt>
                <c:pt idx="116">
                  <c:v>1.1939224684724346</c:v>
                </c:pt>
                <c:pt idx="117">
                  <c:v>1.1939224684724346</c:v>
                </c:pt>
                <c:pt idx="118">
                  <c:v>1.1939224684724346</c:v>
                </c:pt>
                <c:pt idx="119">
                  <c:v>1.1939224684724346</c:v>
                </c:pt>
                <c:pt idx="120">
                  <c:v>1.1314021114911006</c:v>
                </c:pt>
                <c:pt idx="121">
                  <c:v>1.1314021114911006</c:v>
                </c:pt>
                <c:pt idx="122">
                  <c:v>1.1314021114911006</c:v>
                </c:pt>
                <c:pt idx="123">
                  <c:v>1.2237754316221157</c:v>
                </c:pt>
                <c:pt idx="124">
                  <c:v>1.3083328196501789</c:v>
                </c:pt>
                <c:pt idx="125">
                  <c:v>1.33500106673234</c:v>
                </c:pt>
                <c:pt idx="126">
                  <c:v>1.5040773967762742</c:v>
                </c:pt>
                <c:pt idx="127">
                  <c:v>1.589235205116581</c:v>
                </c:pt>
                <c:pt idx="128">
                  <c:v>1.6094379124341003</c:v>
                </c:pt>
                <c:pt idx="129">
                  <c:v>1.62924053973028</c:v>
                </c:pt>
                <c:pt idx="130">
                  <c:v>1.6486586255873816</c:v>
                </c:pt>
                <c:pt idx="131">
                  <c:v>1.62924053973028</c:v>
                </c:pt>
                <c:pt idx="132">
                  <c:v>1.62924053973028</c:v>
                </c:pt>
                <c:pt idx="133">
                  <c:v>1.6094379124341003</c:v>
                </c:pt>
                <c:pt idx="134">
                  <c:v>1.589235205116581</c:v>
                </c:pt>
                <c:pt idx="135">
                  <c:v>1.5686159179138452</c:v>
                </c:pt>
                <c:pt idx="136">
                  <c:v>1.547562508716013</c:v>
                </c:pt>
                <c:pt idx="137">
                  <c:v>1.547562508716013</c:v>
                </c:pt>
                <c:pt idx="138">
                  <c:v>1.4586150226995167</c:v>
                </c:pt>
                <c:pt idx="139">
                  <c:v>1.4350845252893227</c:v>
                </c:pt>
                <c:pt idx="140">
                  <c:v>1.410986973710262</c:v>
                </c:pt>
                <c:pt idx="141">
                  <c:v>1.33500106673234</c:v>
                </c:pt>
                <c:pt idx="142">
                  <c:v>1.3083328196501789</c:v>
                </c:pt>
                <c:pt idx="143">
                  <c:v>1.4350845252893227</c:v>
                </c:pt>
                <c:pt idx="144">
                  <c:v>1.4586150226995167</c:v>
                </c:pt>
                <c:pt idx="145">
                  <c:v>1.547562508716013</c:v>
                </c:pt>
                <c:pt idx="146">
                  <c:v>1.589235205116581</c:v>
                </c:pt>
                <c:pt idx="147">
                  <c:v>1.589235205116581</c:v>
                </c:pt>
                <c:pt idx="148">
                  <c:v>1.547562508716013</c:v>
                </c:pt>
                <c:pt idx="149">
                  <c:v>1.4816045409242156</c:v>
                </c:pt>
                <c:pt idx="150">
                  <c:v>1.5040773967762742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C-44D9-9555-C560FB8CCB00}"/>
            </c:ext>
          </c:extLst>
        </c:ser>
        <c:ser>
          <c:idx val="2"/>
          <c:order val="2"/>
          <c:tx>
            <c:strRef>
              <c:f>'tanító adatok'!$H$1</c:f>
              <c:strCache>
                <c:ptCount val="1"/>
                <c:pt idx="0">
                  <c:v>Maros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adatok'!$H$2:$H$152</c:f>
              <c:numCache>
                <c:formatCode>General</c:formatCode>
                <c:ptCount val="151"/>
                <c:pt idx="0">
                  <c:v>2.1162555148025524</c:v>
                </c:pt>
                <c:pt idx="1">
                  <c:v>2.1282317058492679</c:v>
                </c:pt>
                <c:pt idx="2">
                  <c:v>2.1400661634962708</c:v>
                </c:pt>
                <c:pt idx="3">
                  <c:v>2.1041341542702074</c:v>
                </c:pt>
                <c:pt idx="4">
                  <c:v>2.066862759472976</c:v>
                </c:pt>
                <c:pt idx="5">
                  <c:v>2.0541237336955462</c:v>
                </c:pt>
                <c:pt idx="6">
                  <c:v>2.066862759472976</c:v>
                </c:pt>
                <c:pt idx="7">
                  <c:v>2.1162555148025524</c:v>
                </c:pt>
                <c:pt idx="8">
                  <c:v>2.1162555148025524</c:v>
                </c:pt>
                <c:pt idx="9">
                  <c:v>2.1282317058492679</c:v>
                </c:pt>
                <c:pt idx="10">
                  <c:v>2.1282317058492679</c:v>
                </c:pt>
                <c:pt idx="11">
                  <c:v>2.0794415416798357</c:v>
                </c:pt>
                <c:pt idx="12">
                  <c:v>2.0412203288596382</c:v>
                </c:pt>
                <c:pt idx="13">
                  <c:v>2.0014800002101243</c:v>
                </c:pt>
                <c:pt idx="14">
                  <c:v>1.9021075263969205</c:v>
                </c:pt>
                <c:pt idx="15">
                  <c:v>1.8562979903656263</c:v>
                </c:pt>
                <c:pt idx="16">
                  <c:v>1.791759469228055</c:v>
                </c:pt>
                <c:pt idx="17">
                  <c:v>1.7749523509116738</c:v>
                </c:pt>
                <c:pt idx="18">
                  <c:v>1.7578579175523736</c:v>
                </c:pt>
                <c:pt idx="19">
                  <c:v>1.7227665977411035</c:v>
                </c:pt>
                <c:pt idx="20">
                  <c:v>1.7047480922384253</c:v>
                </c:pt>
                <c:pt idx="21">
                  <c:v>1.7578579175523736</c:v>
                </c:pt>
                <c:pt idx="22">
                  <c:v>1.7749523509116738</c:v>
                </c:pt>
                <c:pt idx="23">
                  <c:v>1.791759469228055</c:v>
                </c:pt>
                <c:pt idx="24">
                  <c:v>1.9169226121820611</c:v>
                </c:pt>
                <c:pt idx="25">
                  <c:v>1.9021075263969205</c:v>
                </c:pt>
                <c:pt idx="26">
                  <c:v>1.8082887711792655</c:v>
                </c:pt>
                <c:pt idx="27">
                  <c:v>1.7404661748405046</c:v>
                </c:pt>
                <c:pt idx="28">
                  <c:v>1.6677068205580761</c:v>
                </c:pt>
                <c:pt idx="29">
                  <c:v>1.6486586255873816</c:v>
                </c:pt>
                <c:pt idx="30">
                  <c:v>1.6486586255873816</c:v>
                </c:pt>
                <c:pt idx="31">
                  <c:v>1.6863989535702288</c:v>
                </c:pt>
                <c:pt idx="32">
                  <c:v>1.7047480922384253</c:v>
                </c:pt>
                <c:pt idx="33">
                  <c:v>1.7749523509116738</c:v>
                </c:pt>
                <c:pt idx="34">
                  <c:v>1.8082887711792655</c:v>
                </c:pt>
                <c:pt idx="35">
                  <c:v>1.791759469228055</c:v>
                </c:pt>
                <c:pt idx="36">
                  <c:v>1.8405496333974869</c:v>
                </c:pt>
                <c:pt idx="37">
                  <c:v>1.824549292051046</c:v>
                </c:pt>
                <c:pt idx="38">
                  <c:v>1.7578579175523736</c:v>
                </c:pt>
                <c:pt idx="39">
                  <c:v>1.7047480922384253</c:v>
                </c:pt>
                <c:pt idx="40">
                  <c:v>1.6677068205580761</c:v>
                </c:pt>
                <c:pt idx="41">
                  <c:v>1.6677068205580761</c:v>
                </c:pt>
                <c:pt idx="42">
                  <c:v>1.62924053973028</c:v>
                </c:pt>
                <c:pt idx="43">
                  <c:v>1.6486586255873816</c:v>
                </c:pt>
                <c:pt idx="44">
                  <c:v>1.5260563034950492</c:v>
                </c:pt>
                <c:pt idx="45">
                  <c:v>1.7404661748405046</c:v>
                </c:pt>
                <c:pt idx="46">
                  <c:v>1.7749523509116738</c:v>
                </c:pt>
                <c:pt idx="47">
                  <c:v>1.7047480922384253</c:v>
                </c:pt>
                <c:pt idx="48">
                  <c:v>1.6863989535702288</c:v>
                </c:pt>
                <c:pt idx="49">
                  <c:v>1.791759469228055</c:v>
                </c:pt>
                <c:pt idx="50">
                  <c:v>1.791759469228055</c:v>
                </c:pt>
                <c:pt idx="51">
                  <c:v>1.7227665977411035</c:v>
                </c:pt>
                <c:pt idx="52">
                  <c:v>1.6863989535702288</c:v>
                </c:pt>
                <c:pt idx="53">
                  <c:v>1.6863989535702288</c:v>
                </c:pt>
                <c:pt idx="54">
                  <c:v>1.6863989535702288</c:v>
                </c:pt>
                <c:pt idx="55">
                  <c:v>1.6863989535702288</c:v>
                </c:pt>
                <c:pt idx="56">
                  <c:v>1.7047480922384253</c:v>
                </c:pt>
                <c:pt idx="57">
                  <c:v>1.7578579175523736</c:v>
                </c:pt>
                <c:pt idx="58">
                  <c:v>1.7749523509116738</c:v>
                </c:pt>
                <c:pt idx="59">
                  <c:v>1.7578579175523736</c:v>
                </c:pt>
                <c:pt idx="60">
                  <c:v>1.8405496333974869</c:v>
                </c:pt>
                <c:pt idx="61">
                  <c:v>1.9169226121820611</c:v>
                </c:pt>
                <c:pt idx="62">
                  <c:v>1.9459101490553132</c:v>
                </c:pt>
                <c:pt idx="63">
                  <c:v>1.9315214116032138</c:v>
                </c:pt>
                <c:pt idx="64">
                  <c:v>1.824549292051046</c:v>
                </c:pt>
                <c:pt idx="65">
                  <c:v>1.791759469228055</c:v>
                </c:pt>
                <c:pt idx="66">
                  <c:v>1.7227665977411035</c:v>
                </c:pt>
                <c:pt idx="67">
                  <c:v>1.62924053973028</c:v>
                </c:pt>
                <c:pt idx="68">
                  <c:v>1.547562508716013</c:v>
                </c:pt>
                <c:pt idx="69">
                  <c:v>1.5686159179138452</c:v>
                </c:pt>
                <c:pt idx="70">
                  <c:v>1.547562508716013</c:v>
                </c:pt>
                <c:pt idx="71">
                  <c:v>1.5686159179138452</c:v>
                </c:pt>
                <c:pt idx="72">
                  <c:v>1.5260563034950492</c:v>
                </c:pt>
                <c:pt idx="73">
                  <c:v>1.5686159179138452</c:v>
                </c:pt>
                <c:pt idx="74">
                  <c:v>1.5040773967762742</c:v>
                </c:pt>
                <c:pt idx="75">
                  <c:v>1.5260563034950492</c:v>
                </c:pt>
                <c:pt idx="76">
                  <c:v>1.5686159179138452</c:v>
                </c:pt>
                <c:pt idx="77">
                  <c:v>1.5686159179138452</c:v>
                </c:pt>
                <c:pt idx="78">
                  <c:v>1.5686159179138452</c:v>
                </c:pt>
                <c:pt idx="79">
                  <c:v>1.5686159179138452</c:v>
                </c:pt>
                <c:pt idx="80">
                  <c:v>1.547562508716013</c:v>
                </c:pt>
                <c:pt idx="81">
                  <c:v>1.5260563034950492</c:v>
                </c:pt>
                <c:pt idx="82">
                  <c:v>1.547562508716013</c:v>
                </c:pt>
                <c:pt idx="83">
                  <c:v>1.547562508716013</c:v>
                </c:pt>
                <c:pt idx="84">
                  <c:v>1.547562508716013</c:v>
                </c:pt>
                <c:pt idx="85">
                  <c:v>1.547562508716013</c:v>
                </c:pt>
                <c:pt idx="86">
                  <c:v>1.547562508716013</c:v>
                </c:pt>
                <c:pt idx="87">
                  <c:v>1.547562508716013</c:v>
                </c:pt>
                <c:pt idx="88">
                  <c:v>1.5040773967762742</c:v>
                </c:pt>
                <c:pt idx="89">
                  <c:v>1.5040773967762742</c:v>
                </c:pt>
                <c:pt idx="90">
                  <c:v>1.4816045409242156</c:v>
                </c:pt>
                <c:pt idx="91">
                  <c:v>1.4350845252893227</c:v>
                </c:pt>
                <c:pt idx="92">
                  <c:v>1.4350845252893227</c:v>
                </c:pt>
                <c:pt idx="93">
                  <c:v>1.3862943611198906</c:v>
                </c:pt>
                <c:pt idx="94">
                  <c:v>1.3862943611198906</c:v>
                </c:pt>
                <c:pt idx="95">
                  <c:v>1.3862943611198906</c:v>
                </c:pt>
                <c:pt idx="96">
                  <c:v>1.3609765531356006</c:v>
                </c:pt>
                <c:pt idx="97">
                  <c:v>1.3609765531356006</c:v>
                </c:pt>
                <c:pt idx="98">
                  <c:v>1.33500106673234</c:v>
                </c:pt>
                <c:pt idx="99">
                  <c:v>1.3083328196501789</c:v>
                </c:pt>
                <c:pt idx="100">
                  <c:v>1.3083328196501789</c:v>
                </c:pt>
                <c:pt idx="101">
                  <c:v>1.2809338454620642</c:v>
                </c:pt>
                <c:pt idx="102">
                  <c:v>1.1939224684724346</c:v>
                </c:pt>
                <c:pt idx="103">
                  <c:v>1.1631508098056809</c:v>
                </c:pt>
                <c:pt idx="104">
                  <c:v>1.0986122886681098</c:v>
                </c:pt>
                <c:pt idx="105">
                  <c:v>1.0986122886681098</c:v>
                </c:pt>
                <c:pt idx="106">
                  <c:v>1.0986122886681098</c:v>
                </c:pt>
                <c:pt idx="107">
                  <c:v>1.0986122886681098</c:v>
                </c:pt>
                <c:pt idx="108">
                  <c:v>1.0986122886681098</c:v>
                </c:pt>
                <c:pt idx="109">
                  <c:v>1.0647107369924282</c:v>
                </c:pt>
                <c:pt idx="110">
                  <c:v>1.0296194171811581</c:v>
                </c:pt>
                <c:pt idx="111">
                  <c:v>0.95551144502743635</c:v>
                </c:pt>
                <c:pt idx="112">
                  <c:v>0.95551144502743635</c:v>
                </c:pt>
                <c:pt idx="113">
                  <c:v>0.95551144502743635</c:v>
                </c:pt>
                <c:pt idx="114">
                  <c:v>0.91629073187415511</c:v>
                </c:pt>
                <c:pt idx="115">
                  <c:v>0.95551144502743635</c:v>
                </c:pt>
                <c:pt idx="116">
                  <c:v>0.95551144502743635</c:v>
                </c:pt>
                <c:pt idx="117">
                  <c:v>0.99325177301028345</c:v>
                </c:pt>
                <c:pt idx="118">
                  <c:v>0.99325177301028345</c:v>
                </c:pt>
                <c:pt idx="119">
                  <c:v>0.99325177301028345</c:v>
                </c:pt>
                <c:pt idx="120">
                  <c:v>1.0296194171811581</c:v>
                </c:pt>
                <c:pt idx="121">
                  <c:v>0.99325177301028345</c:v>
                </c:pt>
                <c:pt idx="122">
                  <c:v>0.95551144502743635</c:v>
                </c:pt>
                <c:pt idx="123">
                  <c:v>0.91629073187415511</c:v>
                </c:pt>
                <c:pt idx="124">
                  <c:v>0.83290912293510388</c:v>
                </c:pt>
                <c:pt idx="125">
                  <c:v>0.83290912293510388</c:v>
                </c:pt>
                <c:pt idx="126">
                  <c:v>0.95551144502743635</c:v>
                </c:pt>
                <c:pt idx="127">
                  <c:v>0.95551144502743635</c:v>
                </c:pt>
                <c:pt idx="128">
                  <c:v>0.91629073187415511</c:v>
                </c:pt>
                <c:pt idx="129">
                  <c:v>0.91629073187415511</c:v>
                </c:pt>
                <c:pt idx="130">
                  <c:v>0.95551144502743635</c:v>
                </c:pt>
                <c:pt idx="131">
                  <c:v>0.99325177301028345</c:v>
                </c:pt>
                <c:pt idx="132">
                  <c:v>0.99325177301028345</c:v>
                </c:pt>
                <c:pt idx="133">
                  <c:v>0.99325177301028345</c:v>
                </c:pt>
                <c:pt idx="134">
                  <c:v>1.0296194171811581</c:v>
                </c:pt>
                <c:pt idx="135">
                  <c:v>1.0296194171811581</c:v>
                </c:pt>
                <c:pt idx="136">
                  <c:v>1.0296194171811581</c:v>
                </c:pt>
                <c:pt idx="137">
                  <c:v>0.95551144502743635</c:v>
                </c:pt>
                <c:pt idx="138">
                  <c:v>0.95551144502743635</c:v>
                </c:pt>
                <c:pt idx="139">
                  <c:v>0.91629073187415511</c:v>
                </c:pt>
                <c:pt idx="140">
                  <c:v>0.87546873735389985</c:v>
                </c:pt>
                <c:pt idx="141">
                  <c:v>0.87546873735389985</c:v>
                </c:pt>
                <c:pt idx="142">
                  <c:v>0.83290912293510388</c:v>
                </c:pt>
                <c:pt idx="143">
                  <c:v>0.91629073187415511</c:v>
                </c:pt>
                <c:pt idx="144">
                  <c:v>0.91629073187415511</c:v>
                </c:pt>
                <c:pt idx="145">
                  <c:v>0.95551144502743635</c:v>
                </c:pt>
                <c:pt idx="146">
                  <c:v>0.95551144502743635</c:v>
                </c:pt>
                <c:pt idx="147">
                  <c:v>0.99325177301028345</c:v>
                </c:pt>
                <c:pt idx="148">
                  <c:v>0.95551144502743635</c:v>
                </c:pt>
                <c:pt idx="149">
                  <c:v>0.99325177301028345</c:v>
                </c:pt>
                <c:pt idx="150">
                  <c:v>0.99325177301028345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C-44D9-9555-C560FB8C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06255"/>
        <c:axId val="442107215"/>
      </c:lineChart>
      <c:catAx>
        <c:axId val="44210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7215"/>
        <c:crosses val="autoZero"/>
        <c:auto val="1"/>
        <c:lblAlgn val="ctr"/>
        <c:lblOffset val="100"/>
        <c:noMultiLvlLbl val="0"/>
      </c:catAx>
      <c:valAx>
        <c:axId val="4421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eredeti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'tanító adatok'!$B$1</c:f>
              <c:strCache>
                <c:ptCount val="1"/>
                <c:pt idx="0">
                  <c:v>Kovászna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adatok'!$B$2:$B$152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3F3-ACC6-5BBA29B5044B}"/>
            </c:ext>
          </c:extLst>
        </c:ser>
        <c:ser>
          <c:idx val="1"/>
          <c:order val="1"/>
          <c:tx>
            <c:strRef>
              <c:f>'tanító adatok'!$C$1</c:f>
              <c:strCache>
                <c:ptCount val="1"/>
                <c:pt idx="0">
                  <c:v>Hargita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adatok'!$C$2:$C$152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5-43F3-ACC6-5BBA29B5044B}"/>
            </c:ext>
          </c:extLst>
        </c:ser>
        <c:ser>
          <c:idx val="2"/>
          <c:order val="2"/>
          <c:tx>
            <c:strRef>
              <c:f>'tanító adatok'!$D$1</c:f>
              <c:strCache>
                <c:ptCount val="1"/>
                <c:pt idx="0">
                  <c:v>Maros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adatok'!$D$2:$D$152</c:f>
              <c:numCache>
                <c:formatCode>0.00</c:formatCode>
                <c:ptCount val="151"/>
                <c:pt idx="0">
                  <c:v>8.3000000000000007</c:v>
                </c:pt>
                <c:pt idx="1">
                  <c:v>8.4</c:v>
                </c:pt>
                <c:pt idx="2">
                  <c:v>8.5</c:v>
                </c:pt>
                <c:pt idx="3">
                  <c:v>8.1999999999999993</c:v>
                </c:pt>
                <c:pt idx="4">
                  <c:v>7.9</c:v>
                </c:pt>
                <c:pt idx="5">
                  <c:v>7.8</c:v>
                </c:pt>
                <c:pt idx="6">
                  <c:v>7.9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8.4</c:v>
                </c:pt>
                <c:pt idx="10">
                  <c:v>8.4</c:v>
                </c:pt>
                <c:pt idx="11">
                  <c:v>8</c:v>
                </c:pt>
                <c:pt idx="12">
                  <c:v>7.7</c:v>
                </c:pt>
                <c:pt idx="13">
                  <c:v>7.4</c:v>
                </c:pt>
                <c:pt idx="14">
                  <c:v>6.7</c:v>
                </c:pt>
                <c:pt idx="15">
                  <c:v>6.4</c:v>
                </c:pt>
                <c:pt idx="16">
                  <c:v>6</c:v>
                </c:pt>
                <c:pt idx="17">
                  <c:v>5.9</c:v>
                </c:pt>
                <c:pt idx="18">
                  <c:v>5.8</c:v>
                </c:pt>
                <c:pt idx="19">
                  <c:v>5.6</c:v>
                </c:pt>
                <c:pt idx="20">
                  <c:v>5.5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6.8</c:v>
                </c:pt>
                <c:pt idx="25">
                  <c:v>6.7</c:v>
                </c:pt>
                <c:pt idx="26">
                  <c:v>6.1</c:v>
                </c:pt>
                <c:pt idx="27">
                  <c:v>5.7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5.4</c:v>
                </c:pt>
                <c:pt idx="32">
                  <c:v>5.5</c:v>
                </c:pt>
                <c:pt idx="33">
                  <c:v>5.9</c:v>
                </c:pt>
                <c:pt idx="34">
                  <c:v>6.1</c:v>
                </c:pt>
                <c:pt idx="35">
                  <c:v>6</c:v>
                </c:pt>
                <c:pt idx="36">
                  <c:v>6.3</c:v>
                </c:pt>
                <c:pt idx="37">
                  <c:v>6.2</c:v>
                </c:pt>
                <c:pt idx="38">
                  <c:v>5.8</c:v>
                </c:pt>
                <c:pt idx="39">
                  <c:v>5.5</c:v>
                </c:pt>
                <c:pt idx="40">
                  <c:v>5.3</c:v>
                </c:pt>
                <c:pt idx="41">
                  <c:v>5.3</c:v>
                </c:pt>
                <c:pt idx="42">
                  <c:v>5.0999999999999996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5.7</c:v>
                </c:pt>
                <c:pt idx="46">
                  <c:v>5.9</c:v>
                </c:pt>
                <c:pt idx="47">
                  <c:v>5.5</c:v>
                </c:pt>
                <c:pt idx="48">
                  <c:v>5.4</c:v>
                </c:pt>
                <c:pt idx="49">
                  <c:v>6</c:v>
                </c:pt>
                <c:pt idx="50">
                  <c:v>6</c:v>
                </c:pt>
                <c:pt idx="51">
                  <c:v>5.6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5.5</c:v>
                </c:pt>
                <c:pt idx="57">
                  <c:v>5.8</c:v>
                </c:pt>
                <c:pt idx="58">
                  <c:v>5.9</c:v>
                </c:pt>
                <c:pt idx="59">
                  <c:v>5.8</c:v>
                </c:pt>
                <c:pt idx="60">
                  <c:v>6.3</c:v>
                </c:pt>
                <c:pt idx="61">
                  <c:v>6.8</c:v>
                </c:pt>
                <c:pt idx="62">
                  <c:v>7</c:v>
                </c:pt>
                <c:pt idx="63">
                  <c:v>6.9</c:v>
                </c:pt>
                <c:pt idx="64">
                  <c:v>6.2</c:v>
                </c:pt>
                <c:pt idx="65">
                  <c:v>6</c:v>
                </c:pt>
                <c:pt idx="66">
                  <c:v>5.6</c:v>
                </c:pt>
                <c:pt idx="67">
                  <c:v>5.0999999999999996</c:v>
                </c:pt>
                <c:pt idx="68">
                  <c:v>4.7</c:v>
                </c:pt>
                <c:pt idx="69">
                  <c:v>4.8</c:v>
                </c:pt>
                <c:pt idx="70">
                  <c:v>4.7</c:v>
                </c:pt>
                <c:pt idx="71">
                  <c:v>4.8</c:v>
                </c:pt>
                <c:pt idx="72">
                  <c:v>4.5999999999999996</c:v>
                </c:pt>
                <c:pt idx="73">
                  <c:v>4.8</c:v>
                </c:pt>
                <c:pt idx="74">
                  <c:v>4.5</c:v>
                </c:pt>
                <c:pt idx="75">
                  <c:v>4.5999999999999996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4.2</c:v>
                </c:pt>
                <c:pt idx="92">
                  <c:v>4.2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3.9</c:v>
                </c:pt>
                <c:pt idx="97">
                  <c:v>3.9</c:v>
                </c:pt>
                <c:pt idx="98">
                  <c:v>3.8</c:v>
                </c:pt>
                <c:pt idx="99">
                  <c:v>3.7</c:v>
                </c:pt>
                <c:pt idx="100">
                  <c:v>3.7</c:v>
                </c:pt>
                <c:pt idx="101">
                  <c:v>3.6</c:v>
                </c:pt>
                <c:pt idx="102">
                  <c:v>3.3</c:v>
                </c:pt>
                <c:pt idx="103">
                  <c:v>3.2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2.5</c:v>
                </c:pt>
                <c:pt idx="115">
                  <c:v>2.6</c:v>
                </c:pt>
                <c:pt idx="116">
                  <c:v>2.6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2.8</c:v>
                </c:pt>
                <c:pt idx="121">
                  <c:v>2.7</c:v>
                </c:pt>
                <c:pt idx="122">
                  <c:v>2.6</c:v>
                </c:pt>
                <c:pt idx="123">
                  <c:v>2.5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2.6</c:v>
                </c:pt>
                <c:pt idx="127">
                  <c:v>2.6</c:v>
                </c:pt>
                <c:pt idx="128">
                  <c:v>2.5</c:v>
                </c:pt>
                <c:pt idx="129">
                  <c:v>2.5</c:v>
                </c:pt>
                <c:pt idx="130">
                  <c:v>2.6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2.6</c:v>
                </c:pt>
                <c:pt idx="138">
                  <c:v>2.6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5-43F3-ACC6-5BBA29B5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0111"/>
        <c:axId val="445856191"/>
      </c:lineChart>
      <c:catAx>
        <c:axId val="44587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6191"/>
        <c:crosses val="autoZero"/>
        <c:auto val="1"/>
        <c:lblAlgn val="ctr"/>
        <c:lblOffset val="100"/>
        <c:noMultiLvlLbl val="0"/>
      </c:catAx>
      <c:valAx>
        <c:axId val="445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53.png"/><Relationship Id="rId10" Type="http://schemas.openxmlformats.org/officeDocument/2006/relationships/image" Target="../media/image58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72.png"/><Relationship Id="rId7" Type="http://schemas.openxmlformats.org/officeDocument/2006/relationships/image" Target="../media/image76.png"/><Relationship Id="rId12" Type="http://schemas.openxmlformats.org/officeDocument/2006/relationships/image" Target="../media/image81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4.png"/><Relationship Id="rId10" Type="http://schemas.openxmlformats.org/officeDocument/2006/relationships/image" Target="../media/image79.png"/><Relationship Id="rId4" Type="http://schemas.openxmlformats.org/officeDocument/2006/relationships/image" Target="../media/image73.png"/><Relationship Id="rId9" Type="http://schemas.openxmlformats.org/officeDocument/2006/relationships/image" Target="../media/image7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8283</xdr:colOff>
      <xdr:row>15</xdr:row>
      <xdr:rowOff>11594</xdr:rowOff>
    </xdr:from>
    <xdr:to>
      <xdr:col>16</xdr:col>
      <xdr:colOff>289892</xdr:colOff>
      <xdr:row>29</xdr:row>
      <xdr:rowOff>87794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7E13E-0DB3-293D-93C8-C3DDF960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44726</xdr:rowOff>
    </xdr:from>
    <xdr:to>
      <xdr:col>16</xdr:col>
      <xdr:colOff>240196</xdr:colOff>
      <xdr:row>14</xdr:row>
      <xdr:rowOff>120926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95F06-33CC-5605-E677-CAB29C84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14</xdr:row>
      <xdr:rowOff>19482</xdr:rowOff>
    </xdr:from>
    <xdr:to>
      <xdr:col>6</xdr:col>
      <xdr:colOff>793482</xdr:colOff>
      <xdr:row>30</xdr:row>
      <xdr:rowOff>61818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23813" y="3496107"/>
          <a:ext cx="7429069" cy="3852336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710046</xdr:colOff>
      <xdr:row>0</xdr:row>
      <xdr:rowOff>184439</xdr:rowOff>
    </xdr:from>
    <xdr:to>
      <xdr:col>15</xdr:col>
      <xdr:colOff>711778</xdr:colOff>
      <xdr:row>18</xdr:row>
      <xdr:rowOff>167019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3854546" y="184439"/>
          <a:ext cx="7145482" cy="377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196859</xdr:rowOff>
    </xdr:from>
    <xdr:to>
      <xdr:col>6</xdr:col>
      <xdr:colOff>40240</xdr:colOff>
      <xdr:row>63</xdr:row>
      <xdr:rowOff>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1198234"/>
          <a:ext cx="6731124" cy="40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443779</xdr:colOff>
      <xdr:row>17</xdr:row>
      <xdr:rowOff>6494</xdr:rowOff>
    </xdr:from>
    <xdr:to>
      <xdr:col>15</xdr:col>
      <xdr:colOff>548802</xdr:colOff>
      <xdr:row>32</xdr:row>
      <xdr:rowOff>201324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1359B48A-89A0-80C8-4EB4-EFE4EB4B1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7" t="5835" r="8438" b="-783"/>
        <a:stretch/>
      </xdr:blipFill>
      <xdr:spPr bwMode="auto">
        <a:xfrm>
          <a:off x="13588279" y="4197494"/>
          <a:ext cx="7248773" cy="376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845443</xdr:colOff>
      <xdr:row>16</xdr:row>
      <xdr:rowOff>220638</xdr:rowOff>
    </xdr:from>
    <xdr:to>
      <xdr:col>24</xdr:col>
      <xdr:colOff>69831</xdr:colOff>
      <xdr:row>33</xdr:row>
      <xdr:rowOff>60231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30F082BE-2217-DCC4-3352-FCA951C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8708" y="3716873"/>
          <a:ext cx="8704565" cy="4030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952498</xdr:colOff>
      <xdr:row>0</xdr:row>
      <xdr:rowOff>0</xdr:rowOff>
    </xdr:from>
    <xdr:to>
      <xdr:col>23</xdr:col>
      <xdr:colOff>1008527</xdr:colOff>
      <xdr:row>17</xdr:row>
      <xdr:rowOff>180265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5CA9D494-0D8C-6C77-F16F-F3C4933A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5763" y="0"/>
          <a:ext cx="8482853" cy="3923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854529</xdr:colOff>
      <xdr:row>40</xdr:row>
      <xdr:rowOff>103414</xdr:rowOff>
    </xdr:from>
    <xdr:to>
      <xdr:col>21</xdr:col>
      <xdr:colOff>379640</xdr:colOff>
      <xdr:row>51</xdr:row>
      <xdr:rowOff>93888</xdr:rowOff>
    </xdr:to>
    <xdr:pic>
      <xdr:nvPicPr>
        <xdr:cNvPr id="9" name="Picture 8" descr="Becslések grafikonja">
          <a:extLst>
            <a:ext uri="{FF2B5EF4-FFF2-40B4-BE49-F238E27FC236}">
              <a16:creationId xmlns:a16="http://schemas.microsoft.com/office/drawing/2014/main" id="{D126BDC0-83AD-7949-0819-350F9295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8350" y="9560378"/>
          <a:ext cx="5811611" cy="2684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707571</xdr:colOff>
      <xdr:row>43</xdr:row>
      <xdr:rowOff>136069</xdr:rowOff>
    </xdr:from>
    <xdr:to>
      <xdr:col>14</xdr:col>
      <xdr:colOff>1011201</xdr:colOff>
      <xdr:row>63</xdr:row>
      <xdr:rowOff>51705</xdr:rowOff>
    </xdr:to>
    <xdr:pic>
      <xdr:nvPicPr>
        <xdr:cNvPr id="10" name="Picture 9" descr="Becslések grafikonja">
          <a:extLst>
            <a:ext uri="{FF2B5EF4-FFF2-40B4-BE49-F238E27FC236}">
              <a16:creationId xmlns:a16="http://schemas.microsoft.com/office/drawing/2014/main" id="{5A395BF1-61F0-D75B-E93A-BE39D6513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51" t="6601" r="8727"/>
        <a:stretch/>
      </xdr:blipFill>
      <xdr:spPr bwMode="auto">
        <a:xfrm>
          <a:off x="7211785" y="10327819"/>
          <a:ext cx="9175487" cy="4814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329773</xdr:colOff>
      <xdr:row>17</xdr:row>
      <xdr:rowOff>144073</xdr:rowOff>
    </xdr:from>
    <xdr:to>
      <xdr:col>13</xdr:col>
      <xdr:colOff>363015</xdr:colOff>
      <xdr:row>28</xdr:row>
      <xdr:rowOff>191056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75BEFE-68A3-5390-9AB5-1613FC44C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916" y="3613894"/>
          <a:ext cx="3203706" cy="244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280947</xdr:colOff>
      <xdr:row>29</xdr:row>
      <xdr:rowOff>15259</xdr:rowOff>
    </xdr:from>
    <xdr:to>
      <xdr:col>15</xdr:col>
      <xdr:colOff>938894</xdr:colOff>
      <xdr:row>39</xdr:row>
      <xdr:rowOff>115420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92D291-C3E6-B830-435F-E489A1B2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0090" y="6111259"/>
          <a:ext cx="4780911" cy="225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140075</xdr:colOff>
      <xdr:row>17</xdr:row>
      <xdr:rowOff>99252</xdr:rowOff>
    </xdr:from>
    <xdr:to>
      <xdr:col>17</xdr:col>
      <xdr:colOff>459313</xdr:colOff>
      <xdr:row>29</xdr:row>
      <xdr:rowOff>15769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351A34-1D7C-F9C8-D576-80DFF6719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9682" y="3569073"/>
          <a:ext cx="3367238" cy="2542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173373</xdr:rowOff>
    </xdr:from>
    <xdr:to>
      <xdr:col>3</xdr:col>
      <xdr:colOff>22412</xdr:colOff>
      <xdr:row>28</xdr:row>
      <xdr:rowOff>6723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8EFC08-E5EA-19C9-65C0-A003D8CD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667"/>
          <a:ext cx="3182471" cy="2377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818029</xdr:colOff>
      <xdr:row>17</xdr:row>
      <xdr:rowOff>28244</xdr:rowOff>
    </xdr:from>
    <xdr:to>
      <xdr:col>5</xdr:col>
      <xdr:colOff>896470</xdr:colOff>
      <xdr:row>28</xdr:row>
      <xdr:rowOff>145677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927310-BE59-D2A6-DF4A-033EF9D2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735" y="3457244"/>
          <a:ext cx="3305735" cy="2459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13549</xdr:rowOff>
    </xdr:from>
    <xdr:to>
      <xdr:col>5</xdr:col>
      <xdr:colOff>277090</xdr:colOff>
      <xdr:row>40</xdr:row>
      <xdr:rowOff>57702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9BCB4A-018C-9FAC-E2DD-C8CAEFCF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8228"/>
          <a:ext cx="5597483" cy="2615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693965</xdr:colOff>
      <xdr:row>18</xdr:row>
      <xdr:rowOff>27214</xdr:rowOff>
    </xdr:from>
    <xdr:to>
      <xdr:col>8</xdr:col>
      <xdr:colOff>977411</xdr:colOff>
      <xdr:row>29</xdr:row>
      <xdr:rowOff>174172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DDFFEBD-F991-B923-D282-6AD2DF31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4358" y="3687535"/>
          <a:ext cx="3426696" cy="2582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68036</xdr:colOff>
      <xdr:row>29</xdr:row>
      <xdr:rowOff>53917</xdr:rowOff>
    </xdr:from>
    <xdr:to>
      <xdr:col>10</xdr:col>
      <xdr:colOff>721292</xdr:colOff>
      <xdr:row>42</xdr:row>
      <xdr:rowOff>81643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50600D-3999-9920-8619-143C0C5A6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8429" y="6149917"/>
          <a:ext cx="5892006" cy="274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312965</xdr:colOff>
      <xdr:row>18</xdr:row>
      <xdr:rowOff>122465</xdr:rowOff>
    </xdr:from>
    <xdr:to>
      <xdr:col>10</xdr:col>
      <xdr:colOff>544286</xdr:colOff>
      <xdr:row>29</xdr:row>
      <xdr:rowOff>217714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91751F5-42F2-07EA-FDB3-539B6485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28858" y="3782786"/>
          <a:ext cx="3374571" cy="25309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10</xdr:col>
      <xdr:colOff>370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270304</xdr:colOff>
      <xdr:row>18</xdr:row>
      <xdr:rowOff>139789</xdr:rowOff>
    </xdr:from>
    <xdr:to>
      <xdr:col>28</xdr:col>
      <xdr:colOff>272534</xdr:colOff>
      <xdr:row>35</xdr:row>
      <xdr:rowOff>110937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EDF83C-957C-8232-AD2B-15D6EBC7D999}"/>
            </a:ext>
          </a:extLst>
        </xdr:cNvPr>
        <xdr:cNvGrpSpPr/>
      </xdr:nvGrpSpPr>
      <xdr:grpSpPr>
        <a:xfrm>
          <a:off x="11823569" y="4196318"/>
          <a:ext cx="5448289" cy="3209648"/>
          <a:chOff x="11920922" y="4245944"/>
          <a:chExt cx="5449544" cy="320964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BB5675F-6214-8EBF-E7C5-3EDFCA997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362172" y="4245944"/>
            <a:ext cx="4510096" cy="134547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D3EC030-4D6E-1E04-64DF-45A94E215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20922" y="5522017"/>
            <a:ext cx="2557448" cy="1933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9F183F14-6461-98EA-D5ED-6A504653E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484162" y="5737009"/>
            <a:ext cx="2886304" cy="133383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283205</xdr:colOff>
      <xdr:row>18</xdr:row>
      <xdr:rowOff>23199</xdr:rowOff>
    </xdr:from>
    <xdr:to>
      <xdr:col>18</xdr:col>
      <xdr:colOff>588325</xdr:colOff>
      <xdr:row>34</xdr:row>
      <xdr:rowOff>111163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C9C6E6-61FE-D8AF-0CAF-320DA475BED7}"/>
            </a:ext>
          </a:extLst>
        </xdr:cNvPr>
        <xdr:cNvGrpSpPr/>
      </xdr:nvGrpSpPr>
      <xdr:grpSpPr>
        <a:xfrm>
          <a:off x="5785293" y="4079728"/>
          <a:ext cx="5751179" cy="3135964"/>
          <a:chOff x="6132181" y="4916272"/>
          <a:chExt cx="5745242" cy="3135964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276A4CB-AC06-023A-492A-D870A5192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378761" y="4916272"/>
            <a:ext cx="4819295" cy="135870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2AD3C2B-1C4E-37B9-F8E3-127EFDD51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544075" y="6602897"/>
            <a:ext cx="3333348" cy="144115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5DAFA50-8B01-26C1-F605-BF024DE329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2181" y="6188058"/>
            <a:ext cx="2469451" cy="18641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17</xdr:row>
      <xdr:rowOff>73139</xdr:rowOff>
    </xdr:from>
    <xdr:to>
      <xdr:col>9</xdr:col>
      <xdr:colOff>244211</xdr:colOff>
      <xdr:row>35</xdr:row>
      <xdr:rowOff>97681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A8B82F-C21A-9248-4EB2-5825EFD4DC9F}"/>
            </a:ext>
          </a:extLst>
        </xdr:cNvPr>
        <xdr:cNvGrpSpPr/>
      </xdr:nvGrpSpPr>
      <xdr:grpSpPr>
        <a:xfrm>
          <a:off x="0" y="3939168"/>
          <a:ext cx="5746299" cy="3453542"/>
          <a:chOff x="0" y="4103358"/>
          <a:chExt cx="5747387" cy="345354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0F7D070-89C6-F286-6061-24FADA85BA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504329"/>
            <a:ext cx="2323353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85AD0E2-DBD8-5564-519B-F5903568F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301521" y="4103358"/>
            <a:ext cx="5053645" cy="148775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11B9FBF-51FD-07F3-7585-E017CD108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91390" y="5951973"/>
            <a:ext cx="3555997" cy="1604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</xdr:row>
      <xdr:rowOff>103909</xdr:rowOff>
    </xdr:from>
    <xdr:to>
      <xdr:col>9</xdr:col>
      <xdr:colOff>476523</xdr:colOff>
      <xdr:row>50</xdr:row>
      <xdr:rowOff>56285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91DC20-D6A8-C2E6-915A-D0DF544B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818"/>
          <a:ext cx="5983705" cy="280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398319</xdr:colOff>
      <xdr:row>35</xdr:row>
      <xdr:rowOff>51954</xdr:rowOff>
    </xdr:from>
    <xdr:to>
      <xdr:col>19</xdr:col>
      <xdr:colOff>241507</xdr:colOff>
      <xdr:row>49</xdr:row>
      <xdr:rowOff>155861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7D8001-39B1-D143-D20F-F7963E5A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1" y="7394863"/>
          <a:ext cx="5904551" cy="277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155864</xdr:colOff>
      <xdr:row>34</xdr:row>
      <xdr:rowOff>190439</xdr:rowOff>
    </xdr:from>
    <xdr:to>
      <xdr:col>29</xdr:col>
      <xdr:colOff>294409</xdr:colOff>
      <xdr:row>50</xdr:row>
      <xdr:rowOff>51952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B49DE9-F2C5-C84B-2661-FC37051C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409" y="7342848"/>
          <a:ext cx="6199909" cy="290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104775</xdr:rowOff>
    </xdr:from>
    <xdr:to>
      <xdr:col>7</xdr:col>
      <xdr:colOff>460321</xdr:colOff>
      <xdr:row>26</xdr:row>
      <xdr:rowOff>76635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92F61-578A-3F01-33C8-82A9D087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5022796" cy="149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104774</xdr:rowOff>
    </xdr:from>
    <xdr:to>
      <xdr:col>5</xdr:col>
      <xdr:colOff>483366</xdr:colOff>
      <xdr:row>34</xdr:row>
      <xdr:rowOff>162247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5176D-B611-E579-77B0-953B8162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4"/>
          <a:ext cx="3559941" cy="158147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47624</xdr:rowOff>
    </xdr:from>
    <xdr:to>
      <xdr:col>9</xdr:col>
      <xdr:colOff>25400</xdr:colOff>
      <xdr:row>35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7819E-17C5-AF5B-CDFB-BD2CA76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724524"/>
          <a:ext cx="22733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6163</xdr:colOff>
      <xdr:row>26</xdr:row>
      <xdr:rowOff>88525</xdr:rowOff>
    </xdr:from>
    <xdr:to>
      <xdr:col>17</xdr:col>
      <xdr:colOff>539563</xdr:colOff>
      <xdr:row>35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0D9D7-12A3-CB4C-7DA0-586250C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0369" y="5713878"/>
          <a:ext cx="2348753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156884</xdr:colOff>
      <xdr:row>18</xdr:row>
      <xdr:rowOff>169439</xdr:rowOff>
    </xdr:from>
    <xdr:to>
      <xdr:col>17</xdr:col>
      <xdr:colOff>414619</xdr:colOff>
      <xdr:row>26</xdr:row>
      <xdr:rowOff>116392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D2765-4F19-CFF6-B932-FD58BFB7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2" y="4270792"/>
          <a:ext cx="5098676" cy="147095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224118</xdr:colOff>
      <xdr:row>26</xdr:row>
      <xdr:rowOff>168087</xdr:rowOff>
    </xdr:from>
    <xdr:to>
      <xdr:col>13</xdr:col>
      <xdr:colOff>555103</xdr:colOff>
      <xdr:row>33</xdr:row>
      <xdr:rowOff>61306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AA0D95-9653-19FE-91F5-DA52830F5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736" y="5793440"/>
          <a:ext cx="2751455" cy="1226719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19</xdr:row>
      <xdr:rowOff>165394</xdr:rowOff>
    </xdr:from>
    <xdr:to>
      <xdr:col>27</xdr:col>
      <xdr:colOff>22411</xdr:colOff>
      <xdr:row>27</xdr:row>
      <xdr:rowOff>11686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82AD86-5480-7672-4E45-03E1AB50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1" y="4457247"/>
          <a:ext cx="5401235" cy="137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26</xdr:row>
      <xdr:rowOff>179294</xdr:rowOff>
    </xdr:from>
    <xdr:to>
      <xdr:col>23</xdr:col>
      <xdr:colOff>581192</xdr:colOff>
      <xdr:row>32</xdr:row>
      <xdr:rowOff>98968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03808-6EFD-3C2A-055A-A8F7ECF4D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4323" y="5804647"/>
          <a:ext cx="3517134" cy="1062674"/>
        </a:xfrm>
        <a:prstGeom prst="rect">
          <a:avLst/>
        </a:prstGeom>
      </xdr:spPr>
    </xdr:pic>
    <xdr:clientData/>
  </xdr:twoCellAnchor>
  <xdr:twoCellAnchor editAs="oneCell">
    <xdr:from>
      <xdr:col>23</xdr:col>
      <xdr:colOff>235322</xdr:colOff>
      <xdr:row>26</xdr:row>
      <xdr:rowOff>78439</xdr:rowOff>
    </xdr:from>
    <xdr:to>
      <xdr:col>27</xdr:col>
      <xdr:colOff>276851</xdr:colOff>
      <xdr:row>36</xdr:row>
      <xdr:rowOff>33616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84432F-B53E-3166-D397-8D31518F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587" y="5703792"/>
          <a:ext cx="2461999" cy="186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406313</xdr:colOff>
      <xdr:row>27</xdr:row>
      <xdr:rowOff>135421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A3125-22F7-D5AB-BCF4-FB881A6E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82353"/>
          <a:ext cx="5549813" cy="1468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112058</xdr:rowOff>
    </xdr:from>
    <xdr:to>
      <xdr:col>5</xdr:col>
      <xdr:colOff>68678</xdr:colOff>
      <xdr:row>34</xdr:row>
      <xdr:rowOff>69784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68EF46-8D05-A6FE-65BC-3CABCC95D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7911"/>
          <a:ext cx="3127884" cy="1291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100853</xdr:rowOff>
    </xdr:from>
    <xdr:to>
      <xdr:col>9</xdr:col>
      <xdr:colOff>168440</xdr:colOff>
      <xdr:row>49</xdr:row>
      <xdr:rowOff>22411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46ECA-17A3-77E4-3C19-D43BE0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206"/>
          <a:ext cx="5917058" cy="277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134471</xdr:colOff>
      <xdr:row>27</xdr:row>
      <xdr:rowOff>22411</xdr:rowOff>
    </xdr:from>
    <xdr:to>
      <xdr:col>8</xdr:col>
      <xdr:colOff>185886</xdr:colOff>
      <xdr:row>35</xdr:row>
      <xdr:rowOff>112058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6A1831-68DF-1412-E2A0-CEE30FFD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3677" y="5838264"/>
          <a:ext cx="2135709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190501</xdr:colOff>
      <xdr:row>26</xdr:row>
      <xdr:rowOff>44824</xdr:rowOff>
    </xdr:from>
    <xdr:to>
      <xdr:col>15</xdr:col>
      <xdr:colOff>128210</xdr:colOff>
      <xdr:row>35</xdr:row>
      <xdr:rowOff>112060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0AC5EB-A206-33E0-3CBC-6BE90D96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354" y="5670177"/>
          <a:ext cx="2358180" cy="178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291353</xdr:colOff>
      <xdr:row>34</xdr:row>
      <xdr:rowOff>120556</xdr:rowOff>
    </xdr:from>
    <xdr:to>
      <xdr:col>20</xdr:col>
      <xdr:colOff>324970</xdr:colOff>
      <xdr:row>49</xdr:row>
      <xdr:rowOff>123265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1E6727-266C-DFF3-EFF1-91B3C50E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088" y="7269909"/>
          <a:ext cx="6084794" cy="2860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280146</xdr:colOff>
      <xdr:row>19</xdr:row>
      <xdr:rowOff>6702</xdr:rowOff>
    </xdr:from>
    <xdr:to>
      <xdr:col>20</xdr:col>
      <xdr:colOff>593912</xdr:colOff>
      <xdr:row>27</xdr:row>
      <xdr:rowOff>76939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3A9597-CBF5-20F6-A204-6D3071F1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8999" y="4298555"/>
          <a:ext cx="5759825" cy="1594237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27</xdr:row>
      <xdr:rowOff>111227</xdr:rowOff>
    </xdr:from>
    <xdr:to>
      <xdr:col>20</xdr:col>
      <xdr:colOff>481853</xdr:colOff>
      <xdr:row>34</xdr:row>
      <xdr:rowOff>180165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4FD855-CE9B-4714-994E-CEBCE7AB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01736" y="5927080"/>
          <a:ext cx="3485029" cy="1402438"/>
        </a:xfrm>
        <a:prstGeom prst="rect">
          <a:avLst/>
        </a:prstGeom>
      </xdr:spPr>
    </xdr:pic>
    <xdr:clientData/>
  </xdr:twoCellAnchor>
  <xdr:twoCellAnchor editAs="oneCell">
    <xdr:from>
      <xdr:col>26</xdr:col>
      <xdr:colOff>149678</xdr:colOff>
      <xdr:row>28</xdr:row>
      <xdr:rowOff>81642</xdr:rowOff>
    </xdr:from>
    <xdr:to>
      <xdr:col>31</xdr:col>
      <xdr:colOff>487247</xdr:colOff>
      <xdr:row>35</xdr:row>
      <xdr:rowOff>68035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491585-5A9C-5267-DA91-36A3481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5785" y="6191249"/>
          <a:ext cx="3399176" cy="1319893"/>
        </a:xfrm>
        <a:prstGeom prst="rect">
          <a:avLst/>
        </a:prstGeom>
      </xdr:spPr>
    </xdr:pic>
    <xdr:clientData/>
  </xdr:twoCellAnchor>
  <xdr:twoCellAnchor editAs="oneCell">
    <xdr:from>
      <xdr:col>22</xdr:col>
      <xdr:colOff>176894</xdr:colOff>
      <xdr:row>26</xdr:row>
      <xdr:rowOff>54427</xdr:rowOff>
    </xdr:from>
    <xdr:to>
      <xdr:col>26</xdr:col>
      <xdr:colOff>315393</xdr:colOff>
      <xdr:row>36</xdr:row>
      <xdr:rowOff>81640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5040AD-F9DE-7D43-2A22-9734FD40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3715" y="5783034"/>
          <a:ext cx="2587785" cy="19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231322</xdr:colOff>
      <xdr:row>17</xdr:row>
      <xdr:rowOff>157543</xdr:rowOff>
    </xdr:from>
    <xdr:to>
      <xdr:col>32</xdr:col>
      <xdr:colOff>136071</xdr:colOff>
      <xdr:row>26</xdr:row>
      <xdr:rowOff>177279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B627B1-65F1-2D98-8F94-49654DEC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88143" y="4171650"/>
          <a:ext cx="6027964" cy="1734236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95251</xdr:colOff>
      <xdr:row>35</xdr:row>
      <xdr:rowOff>95250</xdr:rowOff>
    </xdr:from>
    <xdr:to>
      <xdr:col>32</xdr:col>
      <xdr:colOff>356363</xdr:colOff>
      <xdr:row>51</xdr:row>
      <xdr:rowOff>13607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161A671-66B0-83F8-9201-0FDA0514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2072" y="7538357"/>
          <a:ext cx="6384327" cy="296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J5" sqref="J5"/>
    </sheetView>
  </sheetViews>
  <sheetFormatPr defaultRowHeight="15"/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78">
        <v>4.5999999999999996</v>
      </c>
      <c r="C2" s="178">
        <v>3.9</v>
      </c>
      <c r="D2" s="177">
        <v>2.8</v>
      </c>
    </row>
    <row r="3" spans="1:4">
      <c r="A3" s="4" t="s">
        <v>5</v>
      </c>
      <c r="B3" s="178">
        <v>4.3</v>
      </c>
      <c r="C3" s="178">
        <v>4</v>
      </c>
      <c r="D3" s="177">
        <v>2.9</v>
      </c>
    </row>
    <row r="4" spans="1:4">
      <c r="A4" s="4" t="s">
        <v>6</v>
      </c>
      <c r="B4" s="178">
        <v>4.2</v>
      </c>
      <c r="C4" s="178">
        <v>4.2</v>
      </c>
      <c r="D4" s="177">
        <v>3.1</v>
      </c>
    </row>
    <row r="5" spans="1:4">
      <c r="A5" s="4" t="s">
        <v>7</v>
      </c>
      <c r="B5" s="178">
        <v>4.0999999999999996</v>
      </c>
      <c r="C5" s="178">
        <v>4.4000000000000004</v>
      </c>
      <c r="D5" s="177">
        <v>3.2</v>
      </c>
    </row>
    <row r="6" spans="1:4">
      <c r="A6" s="4" t="s">
        <v>8</v>
      </c>
      <c r="B6" s="178">
        <v>4</v>
      </c>
      <c r="C6" s="178">
        <v>4.4000000000000004</v>
      </c>
      <c r="D6" s="177">
        <v>3.2</v>
      </c>
    </row>
    <row r="7" spans="1:4">
      <c r="A7" s="4" t="s">
        <v>9</v>
      </c>
      <c r="B7" s="178">
        <v>3.8</v>
      </c>
      <c r="C7" s="178">
        <v>4.5</v>
      </c>
      <c r="D7" s="177">
        <v>3.1</v>
      </c>
    </row>
    <row r="8" spans="1:4">
      <c r="A8" s="4" t="s">
        <v>10</v>
      </c>
      <c r="B8" s="178">
        <v>3.8</v>
      </c>
      <c r="C8" s="178">
        <v>4.3</v>
      </c>
      <c r="D8" s="177">
        <v>3.1</v>
      </c>
    </row>
    <row r="9" spans="1:4">
      <c r="A9" s="4" t="s">
        <v>11</v>
      </c>
      <c r="B9" s="178">
        <v>3.8</v>
      </c>
      <c r="C9" s="178">
        <v>4.2</v>
      </c>
      <c r="D9" s="177">
        <v>3</v>
      </c>
    </row>
    <row r="10" spans="1:4">
      <c r="A10" s="4" t="s">
        <v>12</v>
      </c>
      <c r="B10" s="178">
        <v>3.8</v>
      </c>
      <c r="C10" s="178">
        <v>4</v>
      </c>
      <c r="D10" s="177">
        <v>2.7</v>
      </c>
    </row>
    <row r="11" spans="1:4">
      <c r="A11" s="4" t="s">
        <v>13</v>
      </c>
      <c r="B11" s="178">
        <v>3.8</v>
      </c>
      <c r="C11" s="178">
        <v>3.8</v>
      </c>
      <c r="D11" s="177">
        <v>2.7</v>
      </c>
    </row>
    <row r="12" spans="1:4">
      <c r="A12" s="4" t="s">
        <v>14</v>
      </c>
      <c r="B12" s="178">
        <v>4.2</v>
      </c>
      <c r="C12" s="178">
        <v>3.8</v>
      </c>
      <c r="D12" s="177">
        <v>2.7</v>
      </c>
    </row>
    <row r="13" spans="1:4" ht="15.75" thickBot="1">
      <c r="A13" s="5" t="s">
        <v>15</v>
      </c>
      <c r="B13" s="179">
        <v>4.9000000000000004</v>
      </c>
      <c r="C13" s="179">
        <v>3.7</v>
      </c>
      <c r="D13" s="180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B0-53E7-488D-8817-F3D7793FCE3E}">
  <dimension ref="A1:U17"/>
  <sheetViews>
    <sheetView topLeftCell="A4" zoomScaleNormal="100" workbookViewId="0">
      <selection activeCell="J16" sqref="J16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18" t="s">
        <v>271</v>
      </c>
      <c r="C1" s="319"/>
      <c r="D1" s="320"/>
      <c r="E1" s="321" t="s">
        <v>272</v>
      </c>
      <c r="F1" s="321"/>
      <c r="G1" s="322"/>
      <c r="H1" s="321" t="s">
        <v>273</v>
      </c>
      <c r="I1" s="321"/>
      <c r="J1" s="322"/>
      <c r="K1" s="45"/>
      <c r="T1" s="206"/>
      <c r="U1" s="20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206"/>
      <c r="U2" s="206"/>
    </row>
    <row r="3" spans="1:21" ht="18" thickBot="1">
      <c r="B3" s="187">
        <v>4.5999999999999996</v>
      </c>
      <c r="C3" s="188">
        <v>4.5599999999999996</v>
      </c>
      <c r="D3" s="189">
        <f>B3-C3</f>
        <v>4.0000000000000036E-2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13" t="s">
        <v>199</v>
      </c>
      <c r="M3" s="314"/>
      <c r="N3" s="314"/>
      <c r="O3" s="315"/>
      <c r="T3" s="176"/>
      <c r="U3" s="176"/>
    </row>
    <row r="4" spans="1:21" ht="18" thickBot="1">
      <c r="B4" s="187">
        <v>4.3</v>
      </c>
      <c r="C4" s="193">
        <v>4.62</v>
      </c>
      <c r="D4" s="189">
        <f t="shared" ref="D4:D14" si="2">B4-C4</f>
        <v>-0.32000000000000028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2.83</v>
      </c>
      <c r="J4" s="189">
        <f t="shared" si="1"/>
        <v>6.999999999999984E-2</v>
      </c>
      <c r="L4" s="316"/>
      <c r="M4" s="310"/>
      <c r="N4" s="310"/>
      <c r="O4" s="317"/>
      <c r="T4" s="176"/>
      <c r="U4" s="176"/>
    </row>
    <row r="5" spans="1:21" ht="18" thickBot="1">
      <c r="B5" s="187">
        <v>4.2</v>
      </c>
      <c r="C5" s="193">
        <v>4.26</v>
      </c>
      <c r="D5" s="189">
        <f t="shared" si="2"/>
        <v>-5.9999999999999609E-2</v>
      </c>
      <c r="E5" s="193">
        <v>4.2</v>
      </c>
      <c r="F5" s="194">
        <v>4.0199999999999996</v>
      </c>
      <c r="G5" s="189">
        <f t="shared" si="0"/>
        <v>0.1800000000000006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4.2300000000000004</v>
      </c>
      <c r="D6" s="189">
        <f t="shared" si="2"/>
        <v>-0.13000000000000078</v>
      </c>
      <c r="E6" s="193">
        <v>4.4000000000000004</v>
      </c>
      <c r="F6" s="194">
        <v>4.25</v>
      </c>
      <c r="G6" s="189">
        <f t="shared" si="0"/>
        <v>0.15000000000000036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</v>
      </c>
      <c r="N6" s="48">
        <v>0.74</v>
      </c>
      <c r="O6" s="46">
        <v>0.4</v>
      </c>
      <c r="T6" s="176"/>
      <c r="U6" s="176"/>
    </row>
    <row r="7" spans="1:21" ht="18" thickBot="1">
      <c r="B7" s="187">
        <v>4</v>
      </c>
      <c r="C7" s="193">
        <v>4.12</v>
      </c>
      <c r="D7" s="189">
        <f t="shared" si="2"/>
        <v>-0.12000000000000011</v>
      </c>
      <c r="E7" s="193">
        <v>4.4000000000000004</v>
      </c>
      <c r="F7" s="194">
        <v>4.43</v>
      </c>
      <c r="G7" s="189">
        <f t="shared" si="0"/>
        <v>-2.9999999999999361E-2</v>
      </c>
      <c r="H7" s="193">
        <v>3.2</v>
      </c>
      <c r="I7" s="194">
        <v>3.22</v>
      </c>
      <c r="J7" s="189">
        <f t="shared" si="1"/>
        <v>-2.0000000000000018E-2</v>
      </c>
      <c r="L7" s="48">
        <v>2</v>
      </c>
      <c r="M7" s="48">
        <v>0.24</v>
      </c>
      <c r="N7" s="48">
        <v>0.13</v>
      </c>
      <c r="O7" s="50">
        <v>0.69</v>
      </c>
      <c r="T7" s="176"/>
      <c r="U7" s="176"/>
    </row>
    <row r="8" spans="1:21" ht="18" thickBot="1">
      <c r="B8" s="187">
        <v>3.8</v>
      </c>
      <c r="C8" s="193">
        <v>4.0199999999999996</v>
      </c>
      <c r="D8" s="189">
        <f t="shared" si="2"/>
        <v>-0.21999999999999975</v>
      </c>
      <c r="E8" s="193">
        <v>4.5</v>
      </c>
      <c r="F8" s="194">
        <v>4.3499999999999996</v>
      </c>
      <c r="G8" s="189">
        <f t="shared" si="0"/>
        <v>0.15000000000000036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</v>
      </c>
      <c r="O8" s="47">
        <v>0.79</v>
      </c>
      <c r="T8" s="176"/>
      <c r="U8" s="176"/>
    </row>
    <row r="9" spans="1:21" ht="18" thickBot="1">
      <c r="B9" s="187">
        <v>3.8</v>
      </c>
      <c r="C9" s="193">
        <v>3.8</v>
      </c>
      <c r="D9" s="189">
        <f t="shared" si="2"/>
        <v>0</v>
      </c>
      <c r="E9" s="193">
        <v>4.3</v>
      </c>
      <c r="F9" s="194">
        <v>4.5</v>
      </c>
      <c r="G9" s="189">
        <f t="shared" si="0"/>
        <v>-0.20000000000000018</v>
      </c>
      <c r="H9" s="193">
        <v>3.1</v>
      </c>
      <c r="I9" s="194">
        <v>3.07</v>
      </c>
      <c r="J9" s="189">
        <f t="shared" si="1"/>
        <v>3.0000000000000249E-2</v>
      </c>
      <c r="T9" s="176"/>
      <c r="U9" s="176"/>
    </row>
    <row r="10" spans="1:21" ht="18" thickBot="1">
      <c r="A10" s="42">
        <f>AVERAGE(G3:G14)</f>
        <v>1.6666666666668162E-3</v>
      </c>
      <c r="B10" s="187">
        <v>3.8</v>
      </c>
      <c r="C10" s="193">
        <v>3.84</v>
      </c>
      <c r="D10" s="189">
        <f t="shared" si="2"/>
        <v>-4.0000000000000036E-2</v>
      </c>
      <c r="E10" s="193">
        <v>4.2</v>
      </c>
      <c r="F10" s="194">
        <v>4.2</v>
      </c>
      <c r="G10" s="189">
        <f t="shared" si="0"/>
        <v>0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3.82</v>
      </c>
      <c r="D11" s="189">
        <f t="shared" si="2"/>
        <v>-2.0000000000000018E-2</v>
      </c>
      <c r="E11" s="193">
        <v>4</v>
      </c>
      <c r="F11" s="194">
        <v>4.16</v>
      </c>
      <c r="G11" s="189">
        <f t="shared" si="0"/>
        <v>-0.16000000000000014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3.81</v>
      </c>
      <c r="D12" s="189">
        <f t="shared" si="2"/>
        <v>-1.0000000000000231E-2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3.76</v>
      </c>
      <c r="G13" s="189">
        <f t="shared" si="0"/>
        <v>4.0000000000000036E-2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3.84</v>
      </c>
      <c r="G14" s="197">
        <f t="shared" si="0"/>
        <v>-0.13999999999999968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0.46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4.0941666666666672</v>
      </c>
      <c r="D15" s="204">
        <f t="shared" si="3"/>
        <v>1.4166666666666661E-2</v>
      </c>
      <c r="E15" s="198">
        <f t="shared" si="3"/>
        <v>4.0999999999999996</v>
      </c>
      <c r="F15" s="199">
        <f t="shared" si="3"/>
        <v>4.0983333333333327</v>
      </c>
      <c r="G15" s="204">
        <f>AVERAGE(G3:G14)</f>
        <v>1.6666666666668162E-3</v>
      </c>
      <c r="H15" s="199">
        <f t="shared" si="3"/>
        <v>2.9333333333333336</v>
      </c>
      <c r="I15" s="199">
        <f>AVERAGE(I3:I14)</f>
        <v>2.9316666666666671</v>
      </c>
      <c r="J15" s="205">
        <f>AVERAGE(J3:J14)</f>
        <v>1.6666666666666681E-3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>
        <v>0.2</v>
      </c>
      <c r="E17" s="200"/>
      <c r="F17" s="200"/>
      <c r="G17" s="201">
        <v>0.73</v>
      </c>
      <c r="H17" s="200"/>
      <c r="I17" s="200"/>
      <c r="J17" s="202">
        <v>0.78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0CE-143D-45D2-B1D3-8010D3B1ED7D}">
  <dimension ref="A1:U17"/>
  <sheetViews>
    <sheetView topLeftCell="A4" zoomScale="70" zoomScaleNormal="70" workbookViewId="0">
      <selection activeCell="AI37" sqref="AI37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18" t="s">
        <v>274</v>
      </c>
      <c r="C1" s="319"/>
      <c r="D1" s="320"/>
      <c r="E1" s="321" t="s">
        <v>275</v>
      </c>
      <c r="F1" s="321"/>
      <c r="G1" s="322"/>
      <c r="H1" s="321" t="s">
        <v>276</v>
      </c>
      <c r="I1" s="321"/>
      <c r="J1" s="322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4.55</v>
      </c>
      <c r="D3" s="189">
        <f>B3-C3</f>
        <v>4.9999999999999822E-2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13" t="s">
        <v>199</v>
      </c>
      <c r="M3" s="314"/>
      <c r="N3" s="314"/>
      <c r="O3" s="315"/>
      <c r="T3" s="176"/>
      <c r="U3" s="176"/>
    </row>
    <row r="4" spans="1:21" ht="18" thickBot="1">
      <c r="B4" s="187">
        <v>4.3</v>
      </c>
      <c r="C4" s="193">
        <v>4.5999999999999996</v>
      </c>
      <c r="D4" s="189">
        <f t="shared" ref="D4:D14" si="2">B4-C4</f>
        <v>-0.29999999999999982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2.82</v>
      </c>
      <c r="J4" s="189">
        <f t="shared" si="1"/>
        <v>8.0000000000000071E-2</v>
      </c>
      <c r="L4" s="316"/>
      <c r="M4" s="310"/>
      <c r="N4" s="310"/>
      <c r="O4" s="317"/>
      <c r="T4" s="176"/>
      <c r="U4" s="176"/>
    </row>
    <row r="5" spans="1:21" ht="18" thickBot="1">
      <c r="B5" s="187">
        <v>4.2</v>
      </c>
      <c r="C5" s="193">
        <v>4.25</v>
      </c>
      <c r="D5" s="189">
        <f t="shared" si="2"/>
        <v>-4.9999999999999822E-2</v>
      </c>
      <c r="E5" s="193">
        <v>4.2</v>
      </c>
      <c r="F5" s="194">
        <v>4.03</v>
      </c>
      <c r="G5" s="189">
        <f t="shared" si="0"/>
        <v>0.16999999999999993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4.22</v>
      </c>
      <c r="D6" s="189">
        <f t="shared" si="2"/>
        <v>-0.12000000000000011</v>
      </c>
      <c r="E6" s="193">
        <v>4.4000000000000004</v>
      </c>
      <c r="F6" s="194">
        <v>4.26</v>
      </c>
      <c r="G6" s="189">
        <f t="shared" si="0"/>
        <v>0.14000000000000057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0.11</v>
      </c>
      <c r="N6" s="48">
        <v>0.62</v>
      </c>
      <c r="O6" s="46">
        <v>0.4</v>
      </c>
      <c r="T6" s="176"/>
      <c r="U6" s="176"/>
    </row>
    <row r="7" spans="1:21" ht="18" thickBot="1">
      <c r="B7" s="187">
        <v>4</v>
      </c>
      <c r="C7" s="193">
        <v>4.0999999999999996</v>
      </c>
      <c r="D7" s="189">
        <f t="shared" si="2"/>
        <v>-9.9999999999999645E-2</v>
      </c>
      <c r="E7" s="193">
        <v>4.4000000000000004</v>
      </c>
      <c r="F7" s="194">
        <v>4.46</v>
      </c>
      <c r="G7" s="189">
        <f t="shared" si="0"/>
        <v>-5.9999999999999609E-2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0.24</v>
      </c>
      <c r="N7" s="48">
        <v>0.15</v>
      </c>
      <c r="O7" s="50">
        <v>0.69</v>
      </c>
      <c r="T7" s="176"/>
      <c r="U7" s="176"/>
    </row>
    <row r="8" spans="1:21" ht="18" thickBot="1">
      <c r="B8" s="187">
        <v>3.8</v>
      </c>
      <c r="C8" s="193">
        <v>4</v>
      </c>
      <c r="D8" s="189">
        <f t="shared" si="2"/>
        <v>-0.20000000000000018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0.25</v>
      </c>
      <c r="O8" s="47">
        <v>0.8</v>
      </c>
      <c r="T8" s="176"/>
      <c r="U8" s="176"/>
    </row>
    <row r="9" spans="1:21" ht="18" thickBot="1">
      <c r="B9" s="187">
        <v>3.8</v>
      </c>
      <c r="C9" s="193">
        <v>3.79</v>
      </c>
      <c r="D9" s="189">
        <f t="shared" si="2"/>
        <v>9.9999999999997868E-3</v>
      </c>
      <c r="E9" s="193">
        <v>4.3</v>
      </c>
      <c r="F9" s="194">
        <v>4.53</v>
      </c>
      <c r="G9" s="189">
        <f t="shared" si="0"/>
        <v>-0.23000000000000043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-8.3333333333333037E-3</v>
      </c>
      <c r="B10" s="187">
        <v>3.8</v>
      </c>
      <c r="C10" s="193">
        <v>3.82</v>
      </c>
      <c r="D10" s="189">
        <f t="shared" si="2"/>
        <v>-2.0000000000000018E-2</v>
      </c>
      <c r="E10" s="193">
        <v>4.2</v>
      </c>
      <c r="F10" s="194">
        <v>4.2300000000000004</v>
      </c>
      <c r="G10" s="189">
        <f t="shared" si="0"/>
        <v>-3.0000000000000249E-2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</v>
      </c>
      <c r="D11" s="189">
        <f t="shared" si="2"/>
        <v>0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2.98</v>
      </c>
      <c r="J11" s="189">
        <f t="shared" si="1"/>
        <v>-0.2799999999999998</v>
      </c>
      <c r="T11" s="176"/>
      <c r="U11" s="176"/>
    </row>
    <row r="12" spans="1:21" ht="18" thickBot="1">
      <c r="B12" s="187">
        <v>3.8</v>
      </c>
      <c r="C12" s="193">
        <v>3.8</v>
      </c>
      <c r="D12" s="189">
        <f t="shared" si="2"/>
        <v>0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3.74</v>
      </c>
      <c r="G13" s="189">
        <f t="shared" si="0"/>
        <v>5.9999999999999609E-2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3.81</v>
      </c>
      <c r="G14" s="197">
        <f t="shared" si="0"/>
        <v>-0.10999999999999988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0.42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4.0816666666666661</v>
      </c>
      <c r="D15" s="204">
        <f t="shared" si="3"/>
        <v>2.6666666666666727E-2</v>
      </c>
      <c r="E15" s="198">
        <f t="shared" si="3"/>
        <v>4.0999999999999996</v>
      </c>
      <c r="F15" s="199">
        <f t="shared" si="3"/>
        <v>4.1083333333333343</v>
      </c>
      <c r="G15" s="204">
        <f>AVERAGE(G3:G14)</f>
        <v>-8.3333333333333037E-3</v>
      </c>
      <c r="H15" s="199">
        <f t="shared" si="3"/>
        <v>2.9333333333333336</v>
      </c>
      <c r="I15" s="199">
        <f>AVERAGE(I3:I14)</f>
        <v>2.933333333333334</v>
      </c>
      <c r="J15" s="205">
        <f>AVERAGE(J3:J14)</f>
        <v>3.7007434154171883E-17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52">
        <v>0.19</v>
      </c>
      <c r="E17" s="200"/>
      <c r="F17" s="200"/>
      <c r="G17" s="201">
        <v>0.69</v>
      </c>
      <c r="H17" s="200"/>
      <c r="I17" s="200"/>
      <c r="J17" s="202">
        <v>0.84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H152"/>
  <sheetViews>
    <sheetView tabSelected="1" zoomScale="115" zoomScaleNormal="115" workbookViewId="0">
      <selection activeCell="H10" sqref="H10"/>
    </sheetView>
  </sheetViews>
  <sheetFormatPr defaultRowHeight="15"/>
  <cols>
    <col min="1" max="1" width="15" bestFit="1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323" t="s">
        <v>279</v>
      </c>
      <c r="F1" s="2" t="s">
        <v>1</v>
      </c>
      <c r="G1" s="2" t="s">
        <v>2</v>
      </c>
      <c r="H1" s="3" t="s">
        <v>3</v>
      </c>
    </row>
    <row r="2" spans="1:8">
      <c r="A2" s="4" t="s">
        <v>112</v>
      </c>
      <c r="B2" s="178">
        <v>12.2</v>
      </c>
      <c r="C2" s="178">
        <v>12.2</v>
      </c>
      <c r="D2" s="177">
        <v>8.3000000000000007</v>
      </c>
      <c r="F2">
        <f>LN(B2)</f>
        <v>2.5014359517392109</v>
      </c>
      <c r="G2">
        <f t="shared" ref="G2:H2" si="0">LN(C2)</f>
        <v>2.5014359517392109</v>
      </c>
      <c r="H2">
        <f t="shared" si="0"/>
        <v>2.1162555148025524</v>
      </c>
    </row>
    <row r="3" spans="1:8">
      <c r="A3" s="4" t="s">
        <v>113</v>
      </c>
      <c r="B3" s="178">
        <v>12.5</v>
      </c>
      <c r="C3" s="178">
        <v>12.5</v>
      </c>
      <c r="D3" s="177">
        <v>8.4</v>
      </c>
      <c r="F3">
        <f t="shared" ref="F3:F66" si="1">LN(B3)</f>
        <v>2.5257286443082556</v>
      </c>
      <c r="G3">
        <f t="shared" ref="G3:G66" si="2">LN(C3)</f>
        <v>2.5257286443082556</v>
      </c>
      <c r="H3">
        <f t="shared" ref="H3:H66" si="3">LN(D3)</f>
        <v>2.1282317058492679</v>
      </c>
    </row>
    <row r="4" spans="1:8">
      <c r="A4" s="4" t="s">
        <v>114</v>
      </c>
      <c r="B4" s="178">
        <v>12.3</v>
      </c>
      <c r="C4" s="178">
        <v>12.3</v>
      </c>
      <c r="D4" s="177">
        <v>8.5</v>
      </c>
      <c r="F4">
        <f t="shared" si="1"/>
        <v>2.5095992623783721</v>
      </c>
      <c r="G4">
        <f t="shared" si="2"/>
        <v>2.5095992623783721</v>
      </c>
      <c r="H4">
        <f t="shared" si="3"/>
        <v>2.1400661634962708</v>
      </c>
    </row>
    <row r="5" spans="1:8">
      <c r="A5" s="4" t="s">
        <v>115</v>
      </c>
      <c r="B5" s="178">
        <v>11.9</v>
      </c>
      <c r="C5" s="178">
        <v>11.9</v>
      </c>
      <c r="D5" s="177">
        <v>8.1999999999999993</v>
      </c>
      <c r="F5">
        <f t="shared" si="1"/>
        <v>2.4765384001174837</v>
      </c>
      <c r="G5">
        <f t="shared" si="2"/>
        <v>2.4765384001174837</v>
      </c>
      <c r="H5">
        <f t="shared" si="3"/>
        <v>2.1041341542702074</v>
      </c>
    </row>
    <row r="6" spans="1:8">
      <c r="A6" s="4" t="s">
        <v>116</v>
      </c>
      <c r="B6" s="178">
        <v>11.1</v>
      </c>
      <c r="C6" s="178">
        <v>11.1</v>
      </c>
      <c r="D6" s="177">
        <v>7.9</v>
      </c>
      <c r="F6">
        <f t="shared" si="1"/>
        <v>2.4069451083182885</v>
      </c>
      <c r="G6">
        <f t="shared" si="2"/>
        <v>2.4069451083182885</v>
      </c>
      <c r="H6">
        <f t="shared" si="3"/>
        <v>2.066862759472976</v>
      </c>
    </row>
    <row r="7" spans="1:8">
      <c r="A7" s="4" t="s">
        <v>117</v>
      </c>
      <c r="B7" s="178">
        <v>10.9</v>
      </c>
      <c r="C7" s="178">
        <v>10.9</v>
      </c>
      <c r="D7" s="177">
        <v>7.8</v>
      </c>
      <c r="F7">
        <f t="shared" si="1"/>
        <v>2.388762789235098</v>
      </c>
      <c r="G7">
        <f t="shared" si="2"/>
        <v>2.388762789235098</v>
      </c>
      <c r="H7">
        <f t="shared" si="3"/>
        <v>2.0541237336955462</v>
      </c>
    </row>
    <row r="8" spans="1:8">
      <c r="A8" s="4" t="s">
        <v>118</v>
      </c>
      <c r="B8" s="178">
        <v>11.4</v>
      </c>
      <c r="C8" s="178">
        <v>11.4</v>
      </c>
      <c r="D8" s="177">
        <v>7.9</v>
      </c>
      <c r="F8">
        <f t="shared" si="1"/>
        <v>2.4336133554004498</v>
      </c>
      <c r="G8">
        <f t="shared" si="2"/>
        <v>2.4336133554004498</v>
      </c>
      <c r="H8">
        <f t="shared" si="3"/>
        <v>2.066862759472976</v>
      </c>
    </row>
    <row r="9" spans="1:8">
      <c r="A9" s="4" t="s">
        <v>119</v>
      </c>
      <c r="B9" s="178">
        <v>11.2</v>
      </c>
      <c r="C9" s="178">
        <v>11.2</v>
      </c>
      <c r="D9" s="177">
        <v>8.3000000000000007</v>
      </c>
      <c r="F9">
        <f t="shared" si="1"/>
        <v>2.4159137783010487</v>
      </c>
      <c r="G9">
        <f t="shared" si="2"/>
        <v>2.4159137783010487</v>
      </c>
      <c r="H9">
        <f t="shared" si="3"/>
        <v>2.1162555148025524</v>
      </c>
    </row>
    <row r="10" spans="1:8">
      <c r="A10" s="4" t="s">
        <v>120</v>
      </c>
      <c r="B10" s="178">
        <v>10.7</v>
      </c>
      <c r="C10" s="178">
        <v>10.7</v>
      </c>
      <c r="D10" s="177">
        <v>8.3000000000000007</v>
      </c>
      <c r="F10">
        <f t="shared" si="1"/>
        <v>2.3702437414678603</v>
      </c>
      <c r="G10">
        <f t="shared" si="2"/>
        <v>2.3702437414678603</v>
      </c>
      <c r="H10">
        <f t="shared" si="3"/>
        <v>2.1162555148025524</v>
      </c>
    </row>
    <row r="11" spans="1:8">
      <c r="A11" s="4" t="s">
        <v>121</v>
      </c>
      <c r="B11" s="178">
        <v>9.4</v>
      </c>
      <c r="C11" s="178">
        <v>9.4</v>
      </c>
      <c r="D11" s="177">
        <v>8.4</v>
      </c>
      <c r="F11">
        <f t="shared" si="1"/>
        <v>2.2407096892759584</v>
      </c>
      <c r="G11">
        <f t="shared" si="2"/>
        <v>2.2407096892759584</v>
      </c>
      <c r="H11">
        <f t="shared" si="3"/>
        <v>2.1282317058492679</v>
      </c>
    </row>
    <row r="12" spans="1:8">
      <c r="A12" s="4" t="s">
        <v>122</v>
      </c>
      <c r="B12" s="178">
        <v>9.4</v>
      </c>
      <c r="C12" s="178">
        <v>9.4</v>
      </c>
      <c r="D12" s="177">
        <v>8.4</v>
      </c>
      <c r="F12">
        <f t="shared" si="1"/>
        <v>2.2407096892759584</v>
      </c>
      <c r="G12">
        <f t="shared" si="2"/>
        <v>2.2407096892759584</v>
      </c>
      <c r="H12">
        <f t="shared" si="3"/>
        <v>2.1282317058492679</v>
      </c>
    </row>
    <row r="13" spans="1:8">
      <c r="A13" s="4" t="s">
        <v>123</v>
      </c>
      <c r="B13" s="178">
        <v>10</v>
      </c>
      <c r="C13" s="178">
        <v>10</v>
      </c>
      <c r="D13" s="177">
        <v>8</v>
      </c>
      <c r="F13">
        <f t="shared" si="1"/>
        <v>2.3025850929940459</v>
      </c>
      <c r="G13">
        <f t="shared" si="2"/>
        <v>2.3025850929940459</v>
      </c>
      <c r="H13">
        <f t="shared" si="3"/>
        <v>2.0794415416798357</v>
      </c>
    </row>
    <row r="14" spans="1:8">
      <c r="A14" s="4" t="s">
        <v>124</v>
      </c>
      <c r="B14" s="178">
        <v>10.3</v>
      </c>
      <c r="C14" s="178">
        <v>10.3</v>
      </c>
      <c r="D14" s="177">
        <v>7.7</v>
      </c>
      <c r="F14">
        <f t="shared" si="1"/>
        <v>2.33214389523559</v>
      </c>
      <c r="G14">
        <f t="shared" si="2"/>
        <v>2.33214389523559</v>
      </c>
      <c r="H14">
        <f t="shared" si="3"/>
        <v>2.0412203288596382</v>
      </c>
    </row>
    <row r="15" spans="1:8">
      <c r="A15" s="4" t="s">
        <v>125</v>
      </c>
      <c r="B15" s="178">
        <v>10</v>
      </c>
      <c r="C15" s="178">
        <v>10</v>
      </c>
      <c r="D15" s="177">
        <v>7.4</v>
      </c>
      <c r="F15">
        <f t="shared" si="1"/>
        <v>2.3025850929940459</v>
      </c>
      <c r="G15">
        <f t="shared" si="2"/>
        <v>2.3025850929940459</v>
      </c>
      <c r="H15">
        <f t="shared" si="3"/>
        <v>2.0014800002101243</v>
      </c>
    </row>
    <row r="16" spans="1:8">
      <c r="A16" s="4" t="s">
        <v>126</v>
      </c>
      <c r="B16" s="178">
        <v>9.5</v>
      </c>
      <c r="C16" s="178">
        <v>9.5</v>
      </c>
      <c r="D16" s="177">
        <v>6.7</v>
      </c>
      <c r="F16">
        <f t="shared" si="1"/>
        <v>2.2512917986064953</v>
      </c>
      <c r="G16">
        <f t="shared" si="2"/>
        <v>2.2512917986064953</v>
      </c>
      <c r="H16">
        <f t="shared" si="3"/>
        <v>1.9021075263969205</v>
      </c>
    </row>
    <row r="17" spans="1:8">
      <c r="A17" s="4" t="s">
        <v>127</v>
      </c>
      <c r="B17" s="178">
        <v>8.3000000000000007</v>
      </c>
      <c r="C17" s="178">
        <v>8.3000000000000007</v>
      </c>
      <c r="D17" s="177">
        <v>6.4</v>
      </c>
      <c r="F17">
        <f t="shared" si="1"/>
        <v>2.1162555148025524</v>
      </c>
      <c r="G17">
        <f t="shared" si="2"/>
        <v>2.1162555148025524</v>
      </c>
      <c r="H17">
        <f t="shared" si="3"/>
        <v>1.8562979903656263</v>
      </c>
    </row>
    <row r="18" spans="1:8">
      <c r="A18" s="4" t="s">
        <v>128</v>
      </c>
      <c r="B18" s="178">
        <v>8.4</v>
      </c>
      <c r="C18" s="178">
        <v>8.4</v>
      </c>
      <c r="D18" s="177">
        <v>6</v>
      </c>
      <c r="F18">
        <f t="shared" si="1"/>
        <v>2.1282317058492679</v>
      </c>
      <c r="G18">
        <f t="shared" si="2"/>
        <v>2.1282317058492679</v>
      </c>
      <c r="H18">
        <f t="shared" si="3"/>
        <v>1.791759469228055</v>
      </c>
    </row>
    <row r="19" spans="1:8">
      <c r="A19" s="4" t="s">
        <v>129</v>
      </c>
      <c r="B19" s="178">
        <v>8.4</v>
      </c>
      <c r="C19" s="178">
        <v>8.4</v>
      </c>
      <c r="D19" s="177">
        <v>5.9</v>
      </c>
      <c r="F19">
        <f t="shared" si="1"/>
        <v>2.1282317058492679</v>
      </c>
      <c r="G19">
        <f t="shared" si="2"/>
        <v>2.1282317058492679</v>
      </c>
      <c r="H19">
        <f t="shared" si="3"/>
        <v>1.7749523509116738</v>
      </c>
    </row>
    <row r="20" spans="1:8">
      <c r="A20" s="4" t="s">
        <v>130</v>
      </c>
      <c r="B20" s="178">
        <v>7.7</v>
      </c>
      <c r="C20" s="178">
        <v>7.7</v>
      </c>
      <c r="D20" s="177">
        <v>5.8</v>
      </c>
      <c r="F20">
        <f t="shared" si="1"/>
        <v>2.0412203288596382</v>
      </c>
      <c r="G20">
        <f t="shared" si="2"/>
        <v>2.0412203288596382</v>
      </c>
      <c r="H20">
        <f t="shared" si="3"/>
        <v>1.7578579175523736</v>
      </c>
    </row>
    <row r="21" spans="1:8">
      <c r="A21" s="4" t="s">
        <v>131</v>
      </c>
      <c r="B21" s="178">
        <v>8.1999999999999993</v>
      </c>
      <c r="C21" s="178">
        <v>8.1999999999999993</v>
      </c>
      <c r="D21" s="177">
        <v>5.6</v>
      </c>
      <c r="F21">
        <f t="shared" si="1"/>
        <v>2.1041341542702074</v>
      </c>
      <c r="G21">
        <f t="shared" si="2"/>
        <v>2.1041341542702074</v>
      </c>
      <c r="H21">
        <f t="shared" si="3"/>
        <v>1.7227665977411035</v>
      </c>
    </row>
    <row r="22" spans="1:8">
      <c r="A22" s="4" t="s">
        <v>132</v>
      </c>
      <c r="B22" s="178">
        <v>7.9</v>
      </c>
      <c r="C22" s="178">
        <v>7.9</v>
      </c>
      <c r="D22" s="177">
        <v>5.5</v>
      </c>
      <c r="F22">
        <f t="shared" si="1"/>
        <v>2.066862759472976</v>
      </c>
      <c r="G22">
        <f t="shared" si="2"/>
        <v>2.066862759472976</v>
      </c>
      <c r="H22">
        <f t="shared" si="3"/>
        <v>1.7047480922384253</v>
      </c>
    </row>
    <row r="23" spans="1:8">
      <c r="A23" s="4" t="s">
        <v>133</v>
      </c>
      <c r="B23" s="178">
        <v>7.8</v>
      </c>
      <c r="C23" s="178">
        <v>7.8</v>
      </c>
      <c r="D23" s="177">
        <v>5.8</v>
      </c>
      <c r="F23">
        <f t="shared" si="1"/>
        <v>2.0541237336955462</v>
      </c>
      <c r="G23">
        <f t="shared" si="2"/>
        <v>2.0541237336955462</v>
      </c>
      <c r="H23">
        <f t="shared" si="3"/>
        <v>1.7578579175523736</v>
      </c>
    </row>
    <row r="24" spans="1:8">
      <c r="A24" s="4" t="s">
        <v>134</v>
      </c>
      <c r="B24" s="178">
        <v>8</v>
      </c>
      <c r="C24" s="178">
        <v>8</v>
      </c>
      <c r="D24" s="177">
        <v>5.9</v>
      </c>
      <c r="F24">
        <f t="shared" si="1"/>
        <v>2.0794415416798357</v>
      </c>
      <c r="G24">
        <f t="shared" si="2"/>
        <v>2.0794415416798357</v>
      </c>
      <c r="H24">
        <f t="shared" si="3"/>
        <v>1.7749523509116738</v>
      </c>
    </row>
    <row r="25" spans="1:8">
      <c r="A25" s="4" t="s">
        <v>135</v>
      </c>
      <c r="B25" s="178">
        <v>8.6</v>
      </c>
      <c r="C25" s="178">
        <v>8.6</v>
      </c>
      <c r="D25" s="177">
        <v>6</v>
      </c>
      <c r="F25">
        <f t="shared" si="1"/>
        <v>2.1517622032594619</v>
      </c>
      <c r="G25">
        <f t="shared" si="2"/>
        <v>2.1517622032594619</v>
      </c>
      <c r="H25">
        <f t="shared" si="3"/>
        <v>1.791759469228055</v>
      </c>
    </row>
    <row r="26" spans="1:8">
      <c r="A26" s="4" t="s">
        <v>136</v>
      </c>
      <c r="B26" s="178">
        <v>7.5</v>
      </c>
      <c r="C26" s="178">
        <v>7.5</v>
      </c>
      <c r="D26" s="177">
        <v>6.8</v>
      </c>
      <c r="F26">
        <f t="shared" si="1"/>
        <v>2.0149030205422647</v>
      </c>
      <c r="G26">
        <f t="shared" si="2"/>
        <v>2.0149030205422647</v>
      </c>
      <c r="H26">
        <f t="shared" si="3"/>
        <v>1.9169226121820611</v>
      </c>
    </row>
    <row r="27" spans="1:8">
      <c r="A27" s="4" t="s">
        <v>137</v>
      </c>
      <c r="B27" s="178">
        <v>8.5</v>
      </c>
      <c r="C27" s="178">
        <v>8.5</v>
      </c>
      <c r="D27" s="177">
        <v>6.7</v>
      </c>
      <c r="F27">
        <f t="shared" si="1"/>
        <v>2.1400661634962708</v>
      </c>
      <c r="G27">
        <f t="shared" si="2"/>
        <v>2.1400661634962708</v>
      </c>
      <c r="H27">
        <f t="shared" si="3"/>
        <v>1.9021075263969205</v>
      </c>
    </row>
    <row r="28" spans="1:8">
      <c r="A28" s="4" t="s">
        <v>138</v>
      </c>
      <c r="B28" s="178">
        <v>8.5</v>
      </c>
      <c r="C28" s="178">
        <v>8.5</v>
      </c>
      <c r="D28" s="177">
        <v>6.1</v>
      </c>
      <c r="F28">
        <f t="shared" si="1"/>
        <v>2.1400661634962708</v>
      </c>
      <c r="G28">
        <f t="shared" si="2"/>
        <v>2.1400661634962708</v>
      </c>
      <c r="H28">
        <f t="shared" si="3"/>
        <v>1.8082887711792655</v>
      </c>
    </row>
    <row r="29" spans="1:8">
      <c r="A29" s="4" t="s">
        <v>139</v>
      </c>
      <c r="B29" s="178">
        <v>8</v>
      </c>
      <c r="C29" s="178">
        <v>8</v>
      </c>
      <c r="D29" s="177">
        <v>5.7</v>
      </c>
      <c r="F29">
        <f t="shared" si="1"/>
        <v>2.0794415416798357</v>
      </c>
      <c r="G29">
        <f t="shared" si="2"/>
        <v>2.0794415416798357</v>
      </c>
      <c r="H29">
        <f t="shared" si="3"/>
        <v>1.7404661748405046</v>
      </c>
    </row>
    <row r="30" spans="1:8">
      <c r="A30" s="4" t="s">
        <v>140</v>
      </c>
      <c r="B30" s="178">
        <v>7.9</v>
      </c>
      <c r="C30" s="178">
        <v>7.9</v>
      </c>
      <c r="D30" s="177">
        <v>5.3</v>
      </c>
      <c r="F30">
        <f t="shared" si="1"/>
        <v>2.066862759472976</v>
      </c>
      <c r="G30">
        <f t="shared" si="2"/>
        <v>2.066862759472976</v>
      </c>
      <c r="H30">
        <f t="shared" si="3"/>
        <v>1.6677068205580761</v>
      </c>
    </row>
    <row r="31" spans="1:8">
      <c r="A31" s="4" t="s">
        <v>141</v>
      </c>
      <c r="B31" s="178">
        <v>7.7</v>
      </c>
      <c r="C31" s="178">
        <v>7.7</v>
      </c>
      <c r="D31" s="177">
        <v>5.2</v>
      </c>
      <c r="F31">
        <f t="shared" si="1"/>
        <v>2.0412203288596382</v>
      </c>
      <c r="G31">
        <f t="shared" si="2"/>
        <v>2.0412203288596382</v>
      </c>
      <c r="H31">
        <f t="shared" si="3"/>
        <v>1.6486586255873816</v>
      </c>
    </row>
    <row r="32" spans="1:8">
      <c r="A32" s="4" t="s">
        <v>142</v>
      </c>
      <c r="B32" s="178">
        <v>8</v>
      </c>
      <c r="C32" s="178">
        <v>8</v>
      </c>
      <c r="D32" s="177">
        <v>5.2</v>
      </c>
      <c r="F32">
        <f t="shared" si="1"/>
        <v>2.0794415416798357</v>
      </c>
      <c r="G32">
        <f t="shared" si="2"/>
        <v>2.0794415416798357</v>
      </c>
      <c r="H32">
        <f t="shared" si="3"/>
        <v>1.6486586255873816</v>
      </c>
    </row>
    <row r="33" spans="1:8">
      <c r="A33" s="4" t="s">
        <v>143</v>
      </c>
      <c r="B33" s="178">
        <v>7.9</v>
      </c>
      <c r="C33" s="178">
        <v>7.9</v>
      </c>
      <c r="D33" s="177">
        <v>5.4</v>
      </c>
      <c r="F33">
        <f t="shared" si="1"/>
        <v>2.066862759472976</v>
      </c>
      <c r="G33">
        <f t="shared" si="2"/>
        <v>2.066862759472976</v>
      </c>
      <c r="H33">
        <f t="shared" si="3"/>
        <v>1.6863989535702288</v>
      </c>
    </row>
    <row r="34" spans="1:8">
      <c r="A34" s="4" t="s">
        <v>144</v>
      </c>
      <c r="B34" s="178">
        <v>7.5</v>
      </c>
      <c r="C34" s="178">
        <v>7.5</v>
      </c>
      <c r="D34" s="177">
        <v>5.5</v>
      </c>
      <c r="F34">
        <f t="shared" si="1"/>
        <v>2.0149030205422647</v>
      </c>
      <c r="G34">
        <f t="shared" si="2"/>
        <v>2.0149030205422647</v>
      </c>
      <c r="H34">
        <f t="shared" si="3"/>
        <v>1.7047480922384253</v>
      </c>
    </row>
    <row r="35" spans="1:8">
      <c r="A35" s="4" t="s">
        <v>145</v>
      </c>
      <c r="B35" s="178">
        <v>7.3</v>
      </c>
      <c r="C35" s="178">
        <v>7.3</v>
      </c>
      <c r="D35" s="177">
        <v>5.9</v>
      </c>
      <c r="F35">
        <f t="shared" si="1"/>
        <v>1.9878743481543455</v>
      </c>
      <c r="G35">
        <f t="shared" si="2"/>
        <v>1.9878743481543455</v>
      </c>
      <c r="H35">
        <f t="shared" si="3"/>
        <v>1.7749523509116738</v>
      </c>
    </row>
    <row r="36" spans="1:8">
      <c r="A36" s="4" t="s">
        <v>146</v>
      </c>
      <c r="B36" s="178">
        <v>7.8</v>
      </c>
      <c r="C36" s="178">
        <v>7.8</v>
      </c>
      <c r="D36" s="177">
        <v>6.1</v>
      </c>
      <c r="F36">
        <f t="shared" si="1"/>
        <v>2.0541237336955462</v>
      </c>
      <c r="G36">
        <f t="shared" si="2"/>
        <v>2.0541237336955462</v>
      </c>
      <c r="H36">
        <f t="shared" si="3"/>
        <v>1.8082887711792655</v>
      </c>
    </row>
    <row r="37" spans="1:8">
      <c r="A37" s="4" t="s">
        <v>147</v>
      </c>
      <c r="B37" s="178">
        <v>7.6</v>
      </c>
      <c r="C37" s="178">
        <v>7.6</v>
      </c>
      <c r="D37" s="177">
        <v>6</v>
      </c>
      <c r="F37">
        <f t="shared" si="1"/>
        <v>2.0281482472922852</v>
      </c>
      <c r="G37">
        <f t="shared" si="2"/>
        <v>2.0281482472922852</v>
      </c>
      <c r="H37">
        <f t="shared" si="3"/>
        <v>1.791759469228055</v>
      </c>
    </row>
    <row r="38" spans="1:8">
      <c r="A38" s="4" t="s">
        <v>148</v>
      </c>
      <c r="B38" s="178">
        <v>8</v>
      </c>
      <c r="C38" s="178">
        <v>8</v>
      </c>
      <c r="D38" s="177">
        <v>6.3</v>
      </c>
      <c r="F38">
        <f t="shared" si="1"/>
        <v>2.0794415416798357</v>
      </c>
      <c r="G38">
        <f t="shared" si="2"/>
        <v>2.0794415416798357</v>
      </c>
      <c r="H38">
        <f t="shared" si="3"/>
        <v>1.8405496333974869</v>
      </c>
    </row>
    <row r="39" spans="1:8">
      <c r="A39" s="4" t="s">
        <v>149</v>
      </c>
      <c r="B39" s="178">
        <v>7.8</v>
      </c>
      <c r="C39" s="178">
        <v>7.8</v>
      </c>
      <c r="D39" s="177">
        <v>6.2</v>
      </c>
      <c r="F39">
        <f t="shared" si="1"/>
        <v>2.0541237336955462</v>
      </c>
      <c r="G39">
        <f t="shared" si="2"/>
        <v>2.0541237336955462</v>
      </c>
      <c r="H39">
        <f t="shared" si="3"/>
        <v>1.824549292051046</v>
      </c>
    </row>
    <row r="40" spans="1:8">
      <c r="A40" s="4" t="s">
        <v>150</v>
      </c>
      <c r="B40" s="178">
        <v>7.5</v>
      </c>
      <c r="C40" s="178">
        <v>7.5</v>
      </c>
      <c r="D40" s="177">
        <v>5.8</v>
      </c>
      <c r="F40">
        <f t="shared" si="1"/>
        <v>2.0149030205422647</v>
      </c>
      <c r="G40">
        <f t="shared" si="2"/>
        <v>2.0149030205422647</v>
      </c>
      <c r="H40">
        <f t="shared" si="3"/>
        <v>1.7578579175523736</v>
      </c>
    </row>
    <row r="41" spans="1:8">
      <c r="A41" s="4" t="s">
        <v>151</v>
      </c>
      <c r="B41" s="178">
        <v>6.9</v>
      </c>
      <c r="C41" s="178">
        <v>6.9</v>
      </c>
      <c r="D41" s="177">
        <v>5.5</v>
      </c>
      <c r="F41">
        <f t="shared" si="1"/>
        <v>1.9315214116032138</v>
      </c>
      <c r="G41">
        <f t="shared" si="2"/>
        <v>1.9315214116032138</v>
      </c>
      <c r="H41">
        <f t="shared" si="3"/>
        <v>1.7047480922384253</v>
      </c>
    </row>
    <row r="42" spans="1:8">
      <c r="A42" s="4" t="s">
        <v>152</v>
      </c>
      <c r="B42" s="178">
        <v>6.7</v>
      </c>
      <c r="C42" s="178">
        <v>6.7</v>
      </c>
      <c r="D42" s="177">
        <v>5.3</v>
      </c>
      <c r="F42">
        <f t="shared" si="1"/>
        <v>1.9021075263969205</v>
      </c>
      <c r="G42">
        <f t="shared" si="2"/>
        <v>1.9021075263969205</v>
      </c>
      <c r="H42">
        <f t="shared" si="3"/>
        <v>1.6677068205580761</v>
      </c>
    </row>
    <row r="43" spans="1:8">
      <c r="A43" s="4" t="s">
        <v>153</v>
      </c>
      <c r="B43" s="178">
        <v>6.5</v>
      </c>
      <c r="C43" s="178">
        <v>6.5</v>
      </c>
      <c r="D43" s="177">
        <v>5.3</v>
      </c>
      <c r="F43">
        <f t="shared" si="1"/>
        <v>1.8718021769015913</v>
      </c>
      <c r="G43">
        <f t="shared" si="2"/>
        <v>1.8718021769015913</v>
      </c>
      <c r="H43">
        <f t="shared" si="3"/>
        <v>1.6677068205580761</v>
      </c>
    </row>
    <row r="44" spans="1:8">
      <c r="A44" s="4" t="s">
        <v>154</v>
      </c>
      <c r="B44" s="178">
        <v>7.2</v>
      </c>
      <c r="C44" s="178">
        <v>7.2</v>
      </c>
      <c r="D44" s="177">
        <v>5.0999999999999996</v>
      </c>
      <c r="F44">
        <f t="shared" si="1"/>
        <v>1.9740810260220096</v>
      </c>
      <c r="G44">
        <f t="shared" si="2"/>
        <v>1.9740810260220096</v>
      </c>
      <c r="H44">
        <f t="shared" si="3"/>
        <v>1.62924053973028</v>
      </c>
    </row>
    <row r="45" spans="1:8">
      <c r="A45" s="4" t="s">
        <v>155</v>
      </c>
      <c r="B45" s="178">
        <v>7</v>
      </c>
      <c r="C45" s="178">
        <v>7</v>
      </c>
      <c r="D45" s="177">
        <v>5.2</v>
      </c>
      <c r="F45">
        <f t="shared" si="1"/>
        <v>1.9459101490553132</v>
      </c>
      <c r="G45">
        <f t="shared" si="2"/>
        <v>1.9459101490553132</v>
      </c>
      <c r="H45">
        <f t="shared" si="3"/>
        <v>1.6486586255873816</v>
      </c>
    </row>
    <row r="46" spans="1:8">
      <c r="A46" s="4" t="s">
        <v>156</v>
      </c>
      <c r="B46" s="178">
        <v>7</v>
      </c>
      <c r="C46" s="178">
        <v>7</v>
      </c>
      <c r="D46" s="177">
        <v>4.5999999999999996</v>
      </c>
      <c r="F46">
        <f t="shared" si="1"/>
        <v>1.9459101490553132</v>
      </c>
      <c r="G46">
        <f t="shared" si="2"/>
        <v>1.9459101490553132</v>
      </c>
      <c r="H46">
        <f t="shared" si="3"/>
        <v>1.5260563034950492</v>
      </c>
    </row>
    <row r="47" spans="1:8">
      <c r="A47" s="4" t="s">
        <v>157</v>
      </c>
      <c r="B47" s="178">
        <v>6.9</v>
      </c>
      <c r="C47" s="178">
        <v>6.9</v>
      </c>
      <c r="D47" s="177">
        <v>5.7</v>
      </c>
      <c r="F47">
        <f t="shared" si="1"/>
        <v>1.9315214116032138</v>
      </c>
      <c r="G47">
        <f t="shared" si="2"/>
        <v>1.9315214116032138</v>
      </c>
      <c r="H47">
        <f t="shared" si="3"/>
        <v>1.7404661748405046</v>
      </c>
    </row>
    <row r="48" spans="1:8">
      <c r="A48" s="4" t="s">
        <v>158</v>
      </c>
      <c r="B48" s="178">
        <v>7</v>
      </c>
      <c r="C48" s="178">
        <v>7</v>
      </c>
      <c r="D48" s="177">
        <v>5.9</v>
      </c>
      <c r="F48">
        <f t="shared" si="1"/>
        <v>1.9459101490553132</v>
      </c>
      <c r="G48">
        <f t="shared" si="2"/>
        <v>1.9459101490553132</v>
      </c>
      <c r="H48">
        <f t="shared" si="3"/>
        <v>1.7749523509116738</v>
      </c>
    </row>
    <row r="49" spans="1:8">
      <c r="A49" s="4" t="s">
        <v>159</v>
      </c>
      <c r="B49" s="178">
        <v>7.4</v>
      </c>
      <c r="C49" s="178">
        <v>7.4</v>
      </c>
      <c r="D49" s="177">
        <v>5.5</v>
      </c>
      <c r="F49">
        <f t="shared" si="1"/>
        <v>2.0014800002101243</v>
      </c>
      <c r="G49">
        <f t="shared" si="2"/>
        <v>2.0014800002101243</v>
      </c>
      <c r="H49">
        <f t="shared" si="3"/>
        <v>1.7047480922384253</v>
      </c>
    </row>
    <row r="50" spans="1:8">
      <c r="A50" s="4" t="s">
        <v>160</v>
      </c>
      <c r="B50" s="178">
        <v>7.8</v>
      </c>
      <c r="C50" s="178">
        <v>7.8</v>
      </c>
      <c r="D50" s="177">
        <v>5.4</v>
      </c>
      <c r="F50">
        <f t="shared" si="1"/>
        <v>2.0541237336955462</v>
      </c>
      <c r="G50">
        <f t="shared" si="2"/>
        <v>2.0541237336955462</v>
      </c>
      <c r="H50">
        <f t="shared" si="3"/>
        <v>1.6863989535702288</v>
      </c>
    </row>
    <row r="51" spans="1:8">
      <c r="A51" s="4" t="s">
        <v>161</v>
      </c>
      <c r="B51" s="178">
        <v>7.7</v>
      </c>
      <c r="C51" s="178">
        <v>7.7</v>
      </c>
      <c r="D51" s="177">
        <v>6</v>
      </c>
      <c r="F51">
        <f t="shared" si="1"/>
        <v>2.0412203288596382</v>
      </c>
      <c r="G51">
        <f t="shared" si="2"/>
        <v>2.0412203288596382</v>
      </c>
      <c r="H51">
        <f t="shared" si="3"/>
        <v>1.791759469228055</v>
      </c>
    </row>
    <row r="52" spans="1:8">
      <c r="A52" s="4" t="s">
        <v>162</v>
      </c>
      <c r="B52" s="178">
        <v>7</v>
      </c>
      <c r="C52" s="178">
        <v>7</v>
      </c>
      <c r="D52" s="177">
        <v>6</v>
      </c>
      <c r="F52">
        <f t="shared" si="1"/>
        <v>1.9459101490553132</v>
      </c>
      <c r="G52">
        <f t="shared" si="2"/>
        <v>1.9459101490553132</v>
      </c>
      <c r="H52">
        <f t="shared" si="3"/>
        <v>1.791759469228055</v>
      </c>
    </row>
    <row r="53" spans="1:8">
      <c r="A53" s="4" t="s">
        <v>163</v>
      </c>
      <c r="B53" s="178">
        <v>6.5</v>
      </c>
      <c r="C53" s="178">
        <v>6.5</v>
      </c>
      <c r="D53" s="177">
        <v>5.6</v>
      </c>
      <c r="F53">
        <f t="shared" si="1"/>
        <v>1.8718021769015913</v>
      </c>
      <c r="G53">
        <f t="shared" si="2"/>
        <v>1.8718021769015913</v>
      </c>
      <c r="H53">
        <f t="shared" si="3"/>
        <v>1.7227665977411035</v>
      </c>
    </row>
    <row r="54" spans="1:8">
      <c r="A54" s="4" t="s">
        <v>164</v>
      </c>
      <c r="B54" s="178">
        <v>6.1</v>
      </c>
      <c r="C54" s="178">
        <v>6.1</v>
      </c>
      <c r="D54" s="177">
        <v>5.4</v>
      </c>
      <c r="F54">
        <f t="shared" si="1"/>
        <v>1.8082887711792655</v>
      </c>
      <c r="G54">
        <f t="shared" si="2"/>
        <v>1.8082887711792655</v>
      </c>
      <c r="H54">
        <f t="shared" si="3"/>
        <v>1.6863989535702288</v>
      </c>
    </row>
    <row r="55" spans="1:8">
      <c r="A55" s="4" t="s">
        <v>165</v>
      </c>
      <c r="B55" s="178">
        <v>6.2</v>
      </c>
      <c r="C55" s="178">
        <v>6.2</v>
      </c>
      <c r="D55" s="177">
        <v>5.4</v>
      </c>
      <c r="F55">
        <f t="shared" si="1"/>
        <v>1.824549292051046</v>
      </c>
      <c r="G55">
        <f t="shared" si="2"/>
        <v>1.824549292051046</v>
      </c>
      <c r="H55">
        <f t="shared" si="3"/>
        <v>1.6863989535702288</v>
      </c>
    </row>
    <row r="56" spans="1:8">
      <c r="A56" s="4" t="s">
        <v>166</v>
      </c>
      <c r="B56" s="178">
        <v>6.7</v>
      </c>
      <c r="C56" s="178">
        <v>6.7</v>
      </c>
      <c r="D56" s="177">
        <v>5.4</v>
      </c>
      <c r="F56">
        <f t="shared" si="1"/>
        <v>1.9021075263969205</v>
      </c>
      <c r="G56">
        <f t="shared" si="2"/>
        <v>1.9021075263969205</v>
      </c>
      <c r="H56">
        <f t="shared" si="3"/>
        <v>1.6863989535702288</v>
      </c>
    </row>
    <row r="57" spans="1:8">
      <c r="A57" s="4" t="s">
        <v>167</v>
      </c>
      <c r="B57" s="178">
        <v>6.6</v>
      </c>
      <c r="C57" s="178">
        <v>6.6</v>
      </c>
      <c r="D57" s="177">
        <v>5.4</v>
      </c>
      <c r="F57">
        <f t="shared" si="1"/>
        <v>1.8870696490323797</v>
      </c>
      <c r="G57">
        <f t="shared" si="2"/>
        <v>1.8870696490323797</v>
      </c>
      <c r="H57">
        <f t="shared" si="3"/>
        <v>1.6863989535702288</v>
      </c>
    </row>
    <row r="58" spans="1:8">
      <c r="A58" s="4" t="s">
        <v>168</v>
      </c>
      <c r="B58" s="178">
        <v>6.5</v>
      </c>
      <c r="C58" s="178">
        <v>6.5</v>
      </c>
      <c r="D58" s="177">
        <v>5.5</v>
      </c>
      <c r="F58">
        <f t="shared" si="1"/>
        <v>1.8718021769015913</v>
      </c>
      <c r="G58">
        <f t="shared" si="2"/>
        <v>1.8718021769015913</v>
      </c>
      <c r="H58">
        <f t="shared" si="3"/>
        <v>1.7047480922384253</v>
      </c>
    </row>
    <row r="59" spans="1:8">
      <c r="A59" s="4" t="s">
        <v>169</v>
      </c>
      <c r="B59" s="178">
        <v>6</v>
      </c>
      <c r="C59" s="178">
        <v>6</v>
      </c>
      <c r="D59" s="177">
        <v>5.8</v>
      </c>
      <c r="F59">
        <f t="shared" si="1"/>
        <v>1.791759469228055</v>
      </c>
      <c r="G59">
        <f t="shared" si="2"/>
        <v>1.791759469228055</v>
      </c>
      <c r="H59">
        <f t="shared" si="3"/>
        <v>1.7578579175523736</v>
      </c>
    </row>
    <row r="60" spans="1:8">
      <c r="A60" s="4" t="s">
        <v>170</v>
      </c>
      <c r="B60" s="178">
        <v>6.2</v>
      </c>
      <c r="C60" s="178">
        <v>6.2</v>
      </c>
      <c r="D60" s="177">
        <v>5.9</v>
      </c>
      <c r="F60">
        <f t="shared" si="1"/>
        <v>1.824549292051046</v>
      </c>
      <c r="G60">
        <f t="shared" si="2"/>
        <v>1.824549292051046</v>
      </c>
      <c r="H60">
        <f t="shared" si="3"/>
        <v>1.7749523509116738</v>
      </c>
    </row>
    <row r="61" spans="1:8">
      <c r="A61" s="4" t="s">
        <v>171</v>
      </c>
      <c r="B61" s="178">
        <v>6.5</v>
      </c>
      <c r="C61" s="178">
        <v>6.5</v>
      </c>
      <c r="D61" s="177">
        <v>5.8</v>
      </c>
      <c r="F61">
        <f t="shared" si="1"/>
        <v>1.8718021769015913</v>
      </c>
      <c r="G61">
        <f t="shared" si="2"/>
        <v>1.8718021769015913</v>
      </c>
      <c r="H61">
        <f t="shared" si="3"/>
        <v>1.7578579175523736</v>
      </c>
    </row>
    <row r="62" spans="1:8">
      <c r="A62" s="4" t="s">
        <v>172</v>
      </c>
      <c r="B62" s="178">
        <v>6.8</v>
      </c>
      <c r="C62" s="178">
        <v>6.8</v>
      </c>
      <c r="D62" s="177">
        <v>6.3</v>
      </c>
      <c r="F62">
        <f t="shared" si="1"/>
        <v>1.9169226121820611</v>
      </c>
      <c r="G62">
        <f t="shared" si="2"/>
        <v>1.9169226121820611</v>
      </c>
      <c r="H62">
        <f t="shared" si="3"/>
        <v>1.8405496333974869</v>
      </c>
    </row>
    <row r="63" spans="1:8">
      <c r="A63" s="4" t="s">
        <v>173</v>
      </c>
      <c r="B63" s="178">
        <v>6.5</v>
      </c>
      <c r="C63" s="178">
        <v>6.5</v>
      </c>
      <c r="D63" s="177">
        <v>6.8</v>
      </c>
      <c r="F63">
        <f t="shared" si="1"/>
        <v>1.8718021769015913</v>
      </c>
      <c r="G63">
        <f t="shared" si="2"/>
        <v>1.8718021769015913</v>
      </c>
      <c r="H63">
        <f t="shared" si="3"/>
        <v>1.9169226121820611</v>
      </c>
    </row>
    <row r="64" spans="1:8">
      <c r="A64" s="4" t="s">
        <v>174</v>
      </c>
      <c r="B64" s="178">
        <v>6.5</v>
      </c>
      <c r="C64" s="178">
        <v>6.5</v>
      </c>
      <c r="D64" s="177">
        <v>7</v>
      </c>
      <c r="F64">
        <f t="shared" si="1"/>
        <v>1.8718021769015913</v>
      </c>
      <c r="G64">
        <f t="shared" si="2"/>
        <v>1.8718021769015913</v>
      </c>
      <c r="H64">
        <f t="shared" si="3"/>
        <v>1.9459101490553132</v>
      </c>
    </row>
    <row r="65" spans="1:8">
      <c r="A65" s="4" t="s">
        <v>175</v>
      </c>
      <c r="B65" s="178">
        <v>6.1</v>
      </c>
      <c r="C65" s="178">
        <v>6.1</v>
      </c>
      <c r="D65" s="177">
        <v>6.9</v>
      </c>
      <c r="F65">
        <f t="shared" si="1"/>
        <v>1.8082887711792655</v>
      </c>
      <c r="G65">
        <f t="shared" si="2"/>
        <v>1.8082887711792655</v>
      </c>
      <c r="H65">
        <f t="shared" si="3"/>
        <v>1.9315214116032138</v>
      </c>
    </row>
    <row r="66" spans="1:8">
      <c r="A66" s="4" t="s">
        <v>176</v>
      </c>
      <c r="B66" s="178">
        <v>5.6</v>
      </c>
      <c r="C66" s="178">
        <v>5.6</v>
      </c>
      <c r="D66" s="177">
        <v>6.2</v>
      </c>
      <c r="F66">
        <f t="shared" si="1"/>
        <v>1.7227665977411035</v>
      </c>
      <c r="G66">
        <f t="shared" si="2"/>
        <v>1.7227665977411035</v>
      </c>
      <c r="H66">
        <f t="shared" si="3"/>
        <v>1.824549292051046</v>
      </c>
    </row>
    <row r="67" spans="1:8">
      <c r="A67" s="4" t="s">
        <v>177</v>
      </c>
      <c r="B67" s="178">
        <v>6</v>
      </c>
      <c r="C67" s="178">
        <v>6</v>
      </c>
      <c r="D67" s="177">
        <v>6</v>
      </c>
      <c r="F67">
        <f t="shared" ref="F67:F130" si="4">LN(B67)</f>
        <v>1.791759469228055</v>
      </c>
      <c r="G67">
        <f t="shared" ref="G67:G130" si="5">LN(C67)</f>
        <v>1.791759469228055</v>
      </c>
      <c r="H67">
        <f t="shared" ref="H67:H130" si="6">LN(D67)</f>
        <v>1.791759469228055</v>
      </c>
    </row>
    <row r="68" spans="1:8">
      <c r="A68" s="4" t="s">
        <v>178</v>
      </c>
      <c r="B68" s="178">
        <v>6.6</v>
      </c>
      <c r="C68" s="178">
        <v>6.6</v>
      </c>
      <c r="D68" s="177">
        <v>5.6</v>
      </c>
      <c r="F68">
        <f t="shared" si="4"/>
        <v>1.8870696490323797</v>
      </c>
      <c r="G68">
        <f t="shared" si="5"/>
        <v>1.8870696490323797</v>
      </c>
      <c r="H68">
        <f t="shared" si="6"/>
        <v>1.7227665977411035</v>
      </c>
    </row>
    <row r="69" spans="1:8">
      <c r="A69" s="4" t="s">
        <v>179</v>
      </c>
      <c r="B69" s="178">
        <v>6.4</v>
      </c>
      <c r="C69" s="178">
        <v>6.4</v>
      </c>
      <c r="D69" s="177">
        <v>5.0999999999999996</v>
      </c>
      <c r="F69">
        <f t="shared" si="4"/>
        <v>1.8562979903656263</v>
      </c>
      <c r="G69">
        <f t="shared" si="5"/>
        <v>1.8562979903656263</v>
      </c>
      <c r="H69">
        <f t="shared" si="6"/>
        <v>1.62924053973028</v>
      </c>
    </row>
    <row r="70" spans="1:8">
      <c r="A70" s="4" t="s">
        <v>180</v>
      </c>
      <c r="B70" s="178">
        <v>6.2</v>
      </c>
      <c r="C70" s="178">
        <v>6.2</v>
      </c>
      <c r="D70" s="177">
        <v>4.7</v>
      </c>
      <c r="F70">
        <f t="shared" si="4"/>
        <v>1.824549292051046</v>
      </c>
      <c r="G70">
        <f t="shared" si="5"/>
        <v>1.824549292051046</v>
      </c>
      <c r="H70">
        <f t="shared" si="6"/>
        <v>1.547562508716013</v>
      </c>
    </row>
    <row r="71" spans="1:8">
      <c r="A71" s="4" t="s">
        <v>181</v>
      </c>
      <c r="B71" s="178">
        <v>5.6</v>
      </c>
      <c r="C71" s="178">
        <v>5.6</v>
      </c>
      <c r="D71" s="177">
        <v>4.8</v>
      </c>
      <c r="F71">
        <f t="shared" si="4"/>
        <v>1.7227665977411035</v>
      </c>
      <c r="G71">
        <f t="shared" si="5"/>
        <v>1.7227665977411035</v>
      </c>
      <c r="H71">
        <f t="shared" si="6"/>
        <v>1.5686159179138452</v>
      </c>
    </row>
    <row r="72" spans="1:8">
      <c r="A72" s="4" t="s">
        <v>182</v>
      </c>
      <c r="B72" s="178">
        <v>5.4</v>
      </c>
      <c r="C72" s="178">
        <v>5.4</v>
      </c>
      <c r="D72" s="177">
        <v>4.7</v>
      </c>
      <c r="F72">
        <f t="shared" si="4"/>
        <v>1.6863989535702288</v>
      </c>
      <c r="G72">
        <f t="shared" si="5"/>
        <v>1.6863989535702288</v>
      </c>
      <c r="H72">
        <f t="shared" si="6"/>
        <v>1.547562508716013</v>
      </c>
    </row>
    <row r="73" spans="1:8">
      <c r="A73" s="4" t="s">
        <v>183</v>
      </c>
      <c r="B73" s="178">
        <v>5.7</v>
      </c>
      <c r="C73" s="178">
        <v>5.7</v>
      </c>
      <c r="D73" s="177">
        <v>4.8</v>
      </c>
      <c r="F73">
        <f t="shared" si="4"/>
        <v>1.7404661748405046</v>
      </c>
      <c r="G73">
        <f t="shared" si="5"/>
        <v>1.7404661748405046</v>
      </c>
      <c r="H73">
        <f t="shared" si="6"/>
        <v>1.5686159179138452</v>
      </c>
    </row>
    <row r="74" spans="1:8">
      <c r="A74" s="4" t="s">
        <v>16</v>
      </c>
      <c r="B74" s="178">
        <v>5.5</v>
      </c>
      <c r="C74" s="178">
        <v>5.5</v>
      </c>
      <c r="D74" s="177">
        <v>4.5999999999999996</v>
      </c>
      <c r="F74">
        <f t="shared" si="4"/>
        <v>1.7047480922384253</v>
      </c>
      <c r="G74">
        <f t="shared" si="5"/>
        <v>1.7047480922384253</v>
      </c>
      <c r="H74">
        <f t="shared" si="6"/>
        <v>1.5260563034950492</v>
      </c>
    </row>
    <row r="75" spans="1:8">
      <c r="A75" s="4" t="s">
        <v>17</v>
      </c>
      <c r="B75" s="178">
        <v>5.5</v>
      </c>
      <c r="C75" s="178">
        <v>5.5</v>
      </c>
      <c r="D75" s="177">
        <v>4.8</v>
      </c>
      <c r="F75">
        <f t="shared" si="4"/>
        <v>1.7047480922384253</v>
      </c>
      <c r="G75">
        <f t="shared" si="5"/>
        <v>1.7047480922384253</v>
      </c>
      <c r="H75">
        <f t="shared" si="6"/>
        <v>1.5686159179138452</v>
      </c>
    </row>
    <row r="76" spans="1:8">
      <c r="A76" s="4" t="s">
        <v>18</v>
      </c>
      <c r="B76" s="178">
        <v>5.3</v>
      </c>
      <c r="C76" s="178">
        <v>5.3</v>
      </c>
      <c r="D76" s="177">
        <v>4.5</v>
      </c>
      <c r="F76">
        <f t="shared" si="4"/>
        <v>1.6677068205580761</v>
      </c>
      <c r="G76">
        <f t="shared" si="5"/>
        <v>1.6677068205580761</v>
      </c>
      <c r="H76">
        <f t="shared" si="6"/>
        <v>1.5040773967762742</v>
      </c>
    </row>
    <row r="77" spans="1:8">
      <c r="A77" s="4" t="s">
        <v>19</v>
      </c>
      <c r="B77" s="178">
        <v>4.8</v>
      </c>
      <c r="C77" s="178">
        <v>4.8</v>
      </c>
      <c r="D77" s="177">
        <v>4.5999999999999996</v>
      </c>
      <c r="F77">
        <f t="shared" si="4"/>
        <v>1.5686159179138452</v>
      </c>
      <c r="G77">
        <f t="shared" si="5"/>
        <v>1.5686159179138452</v>
      </c>
      <c r="H77">
        <f t="shared" si="6"/>
        <v>1.5260563034950492</v>
      </c>
    </row>
    <row r="78" spans="1:8">
      <c r="A78" s="4" t="s">
        <v>20</v>
      </c>
      <c r="B78" s="178">
        <v>4.5</v>
      </c>
      <c r="C78" s="178">
        <v>4.5</v>
      </c>
      <c r="D78" s="177">
        <v>4.8</v>
      </c>
      <c r="F78">
        <f t="shared" si="4"/>
        <v>1.5040773967762742</v>
      </c>
      <c r="G78">
        <f t="shared" si="5"/>
        <v>1.5040773967762742</v>
      </c>
      <c r="H78">
        <f t="shared" si="6"/>
        <v>1.5686159179138452</v>
      </c>
    </row>
    <row r="79" spans="1:8">
      <c r="A79" s="4" t="s">
        <v>21</v>
      </c>
      <c r="B79" s="178">
        <v>4.7</v>
      </c>
      <c r="C79" s="178">
        <v>4.7</v>
      </c>
      <c r="D79" s="177">
        <v>4.8</v>
      </c>
      <c r="F79">
        <f t="shared" si="4"/>
        <v>1.547562508716013</v>
      </c>
      <c r="G79">
        <f t="shared" si="5"/>
        <v>1.547562508716013</v>
      </c>
      <c r="H79">
        <f t="shared" si="6"/>
        <v>1.5686159179138452</v>
      </c>
    </row>
    <row r="80" spans="1:8">
      <c r="A80" s="4" t="s">
        <v>22</v>
      </c>
      <c r="B80" s="178">
        <v>5.0999999999999996</v>
      </c>
      <c r="C80" s="178">
        <v>5.0999999999999996</v>
      </c>
      <c r="D80" s="177">
        <v>4.8</v>
      </c>
      <c r="F80">
        <f t="shared" si="4"/>
        <v>1.62924053973028</v>
      </c>
      <c r="G80">
        <f t="shared" si="5"/>
        <v>1.62924053973028</v>
      </c>
      <c r="H80">
        <f t="shared" si="6"/>
        <v>1.5686159179138452</v>
      </c>
    </row>
    <row r="81" spans="1:8">
      <c r="A81" s="4" t="s">
        <v>23</v>
      </c>
      <c r="B81" s="178">
        <v>5.2</v>
      </c>
      <c r="C81" s="178">
        <v>5.2</v>
      </c>
      <c r="D81" s="177">
        <v>4.8</v>
      </c>
      <c r="F81">
        <f t="shared" si="4"/>
        <v>1.6486586255873816</v>
      </c>
      <c r="G81">
        <f t="shared" si="5"/>
        <v>1.6486586255873816</v>
      </c>
      <c r="H81">
        <f t="shared" si="6"/>
        <v>1.5686159179138452</v>
      </c>
    </row>
    <row r="82" spans="1:8">
      <c r="A82" s="4" t="s">
        <v>24</v>
      </c>
      <c r="B82" s="178">
        <v>5</v>
      </c>
      <c r="C82" s="178">
        <v>5</v>
      </c>
      <c r="D82" s="177">
        <v>4.7</v>
      </c>
      <c r="F82">
        <f t="shared" si="4"/>
        <v>1.6094379124341003</v>
      </c>
      <c r="G82">
        <f t="shared" si="5"/>
        <v>1.6094379124341003</v>
      </c>
      <c r="H82">
        <f t="shared" si="6"/>
        <v>1.547562508716013</v>
      </c>
    </row>
    <row r="83" spans="1:8">
      <c r="A83" s="4" t="s">
        <v>25</v>
      </c>
      <c r="B83" s="178">
        <v>4.8</v>
      </c>
      <c r="C83" s="178">
        <v>4.8</v>
      </c>
      <c r="D83" s="177">
        <v>4.5999999999999996</v>
      </c>
      <c r="F83">
        <f t="shared" si="4"/>
        <v>1.5686159179138452</v>
      </c>
      <c r="G83">
        <f t="shared" si="5"/>
        <v>1.5686159179138452</v>
      </c>
      <c r="H83">
        <f t="shared" si="6"/>
        <v>1.5260563034950492</v>
      </c>
    </row>
    <row r="84" spans="1:8">
      <c r="A84" s="4" t="s">
        <v>26</v>
      </c>
      <c r="B84" s="178">
        <v>5</v>
      </c>
      <c r="C84" s="178">
        <v>5</v>
      </c>
      <c r="D84" s="177">
        <v>4.7</v>
      </c>
      <c r="F84">
        <f t="shared" si="4"/>
        <v>1.6094379124341003</v>
      </c>
      <c r="G84">
        <f t="shared" si="5"/>
        <v>1.6094379124341003</v>
      </c>
      <c r="H84">
        <f t="shared" si="6"/>
        <v>1.547562508716013</v>
      </c>
    </row>
    <row r="85" spans="1:8">
      <c r="A85" s="4" t="s">
        <v>27</v>
      </c>
      <c r="B85" s="178">
        <v>5.2</v>
      </c>
      <c r="C85" s="178">
        <v>5.2</v>
      </c>
      <c r="D85" s="177">
        <v>4.7</v>
      </c>
      <c r="F85">
        <f t="shared" si="4"/>
        <v>1.6486586255873816</v>
      </c>
      <c r="G85">
        <f t="shared" si="5"/>
        <v>1.6486586255873816</v>
      </c>
      <c r="H85">
        <f t="shared" si="6"/>
        <v>1.547562508716013</v>
      </c>
    </row>
    <row r="86" spans="1:8">
      <c r="A86" s="4" t="s">
        <v>28</v>
      </c>
      <c r="B86" s="178">
        <v>5.2</v>
      </c>
      <c r="C86" s="178">
        <v>5.2</v>
      </c>
      <c r="D86" s="177">
        <v>4.7</v>
      </c>
      <c r="F86">
        <f t="shared" si="4"/>
        <v>1.6486586255873816</v>
      </c>
      <c r="G86">
        <f t="shared" si="5"/>
        <v>1.6486586255873816</v>
      </c>
      <c r="H86">
        <f t="shared" si="6"/>
        <v>1.547562508716013</v>
      </c>
    </row>
    <row r="87" spans="1:8">
      <c r="A87" s="4" t="s">
        <v>29</v>
      </c>
      <c r="B87" s="178">
        <v>5</v>
      </c>
      <c r="C87" s="178">
        <v>5</v>
      </c>
      <c r="D87" s="177">
        <v>4.7</v>
      </c>
      <c r="F87">
        <f t="shared" si="4"/>
        <v>1.6094379124341003</v>
      </c>
      <c r="G87">
        <f t="shared" si="5"/>
        <v>1.6094379124341003</v>
      </c>
      <c r="H87">
        <f t="shared" si="6"/>
        <v>1.547562508716013</v>
      </c>
    </row>
    <row r="88" spans="1:8">
      <c r="A88" s="4" t="s">
        <v>30</v>
      </c>
      <c r="B88" s="178">
        <v>4.5</v>
      </c>
      <c r="C88" s="178">
        <v>4.5</v>
      </c>
      <c r="D88" s="177">
        <v>4.7</v>
      </c>
      <c r="F88">
        <f t="shared" si="4"/>
        <v>1.5040773967762742</v>
      </c>
      <c r="G88">
        <f t="shared" si="5"/>
        <v>1.5040773967762742</v>
      </c>
      <c r="H88">
        <f t="shared" si="6"/>
        <v>1.547562508716013</v>
      </c>
    </row>
    <row r="89" spans="1:8">
      <c r="A89" s="4" t="s">
        <v>31</v>
      </c>
      <c r="B89" s="178">
        <v>4.3</v>
      </c>
      <c r="C89" s="178">
        <v>4.3</v>
      </c>
      <c r="D89" s="177">
        <v>4.7</v>
      </c>
      <c r="F89">
        <f t="shared" si="4"/>
        <v>1.4586150226995167</v>
      </c>
      <c r="G89">
        <f t="shared" si="5"/>
        <v>1.4586150226995167</v>
      </c>
      <c r="H89">
        <f t="shared" si="6"/>
        <v>1.547562508716013</v>
      </c>
    </row>
    <row r="90" spans="1:8">
      <c r="A90" s="4" t="s">
        <v>32</v>
      </c>
      <c r="B90" s="178">
        <v>4.2</v>
      </c>
      <c r="C90" s="178">
        <v>4.2</v>
      </c>
      <c r="D90" s="177">
        <v>4.5</v>
      </c>
      <c r="F90">
        <f t="shared" si="4"/>
        <v>1.4350845252893227</v>
      </c>
      <c r="G90">
        <f t="shared" si="5"/>
        <v>1.4350845252893227</v>
      </c>
      <c r="H90">
        <f t="shared" si="6"/>
        <v>1.5040773967762742</v>
      </c>
    </row>
    <row r="91" spans="1:8">
      <c r="A91" s="4" t="s">
        <v>33</v>
      </c>
      <c r="B91" s="178">
        <v>3.8</v>
      </c>
      <c r="C91" s="178">
        <v>3.8</v>
      </c>
      <c r="D91" s="177">
        <v>4.5</v>
      </c>
      <c r="F91">
        <f t="shared" si="4"/>
        <v>1.33500106673234</v>
      </c>
      <c r="G91">
        <f t="shared" si="5"/>
        <v>1.33500106673234</v>
      </c>
      <c r="H91">
        <f t="shared" si="6"/>
        <v>1.5040773967762742</v>
      </c>
    </row>
    <row r="92" spans="1:8">
      <c r="A92" s="4" t="s">
        <v>34</v>
      </c>
      <c r="B92" s="178">
        <v>4.3</v>
      </c>
      <c r="C92" s="178">
        <v>4.3</v>
      </c>
      <c r="D92" s="177">
        <v>4.4000000000000004</v>
      </c>
      <c r="F92">
        <f t="shared" si="4"/>
        <v>1.4586150226995167</v>
      </c>
      <c r="G92">
        <f t="shared" si="5"/>
        <v>1.4586150226995167</v>
      </c>
      <c r="H92">
        <f t="shared" si="6"/>
        <v>1.4816045409242156</v>
      </c>
    </row>
    <row r="93" spans="1:8">
      <c r="A93" s="4" t="s">
        <v>35</v>
      </c>
      <c r="B93" s="178">
        <v>4.5</v>
      </c>
      <c r="C93" s="178">
        <v>4.5</v>
      </c>
      <c r="D93" s="177">
        <v>4.2</v>
      </c>
      <c r="F93">
        <f t="shared" si="4"/>
        <v>1.5040773967762742</v>
      </c>
      <c r="G93">
        <f t="shared" si="5"/>
        <v>1.5040773967762742</v>
      </c>
      <c r="H93">
        <f t="shared" si="6"/>
        <v>1.4350845252893227</v>
      </c>
    </row>
    <row r="94" spans="1:8">
      <c r="A94" s="4" t="s">
        <v>36</v>
      </c>
      <c r="B94" s="178">
        <v>4.3</v>
      </c>
      <c r="C94" s="178">
        <v>4.3</v>
      </c>
      <c r="D94" s="177">
        <v>4.2</v>
      </c>
      <c r="F94">
        <f t="shared" si="4"/>
        <v>1.4586150226995167</v>
      </c>
      <c r="G94">
        <f t="shared" si="5"/>
        <v>1.4586150226995167</v>
      </c>
      <c r="H94">
        <f t="shared" si="6"/>
        <v>1.4350845252893227</v>
      </c>
    </row>
    <row r="95" spans="1:8">
      <c r="A95" s="4" t="s">
        <v>37</v>
      </c>
      <c r="B95" s="178">
        <v>4.2</v>
      </c>
      <c r="C95" s="178">
        <v>4.2</v>
      </c>
      <c r="D95" s="177">
        <v>4</v>
      </c>
      <c r="F95">
        <f t="shared" si="4"/>
        <v>1.4350845252893227</v>
      </c>
      <c r="G95">
        <f t="shared" si="5"/>
        <v>1.4350845252893227</v>
      </c>
      <c r="H95">
        <f t="shared" si="6"/>
        <v>1.3862943611198906</v>
      </c>
    </row>
    <row r="96" spans="1:8">
      <c r="A96" s="4" t="s">
        <v>38</v>
      </c>
      <c r="B96" s="178">
        <v>4.2</v>
      </c>
      <c r="C96" s="178">
        <v>4.2</v>
      </c>
      <c r="D96" s="177">
        <v>4</v>
      </c>
      <c r="F96">
        <f t="shared" si="4"/>
        <v>1.4350845252893227</v>
      </c>
      <c r="G96">
        <f t="shared" si="5"/>
        <v>1.4350845252893227</v>
      </c>
      <c r="H96">
        <f t="shared" si="6"/>
        <v>1.3862943611198906</v>
      </c>
    </row>
    <row r="97" spans="1:8">
      <c r="A97" s="4" t="s">
        <v>39</v>
      </c>
      <c r="B97" s="178">
        <v>4.2</v>
      </c>
      <c r="C97" s="178">
        <v>4.2</v>
      </c>
      <c r="D97" s="177">
        <v>4</v>
      </c>
      <c r="F97">
        <f t="shared" si="4"/>
        <v>1.4350845252893227</v>
      </c>
      <c r="G97">
        <f t="shared" si="5"/>
        <v>1.4350845252893227</v>
      </c>
      <c r="H97">
        <f t="shared" si="6"/>
        <v>1.3862943611198906</v>
      </c>
    </row>
    <row r="98" spans="1:8">
      <c r="A98" s="4" t="s">
        <v>40</v>
      </c>
      <c r="B98" s="178">
        <v>4.2</v>
      </c>
      <c r="C98" s="178">
        <v>4.2</v>
      </c>
      <c r="D98" s="177">
        <v>3.9</v>
      </c>
      <c r="F98">
        <f t="shared" si="4"/>
        <v>1.4350845252893227</v>
      </c>
      <c r="G98">
        <f t="shared" si="5"/>
        <v>1.4350845252893227</v>
      </c>
      <c r="H98">
        <f t="shared" si="6"/>
        <v>1.3609765531356006</v>
      </c>
    </row>
    <row r="99" spans="1:8">
      <c r="A99" s="4" t="s">
        <v>41</v>
      </c>
      <c r="B99" s="178">
        <v>4</v>
      </c>
      <c r="C99" s="178">
        <v>4</v>
      </c>
      <c r="D99" s="177">
        <v>3.9</v>
      </c>
      <c r="F99">
        <f t="shared" si="4"/>
        <v>1.3862943611198906</v>
      </c>
      <c r="G99">
        <f t="shared" si="5"/>
        <v>1.3862943611198906</v>
      </c>
      <c r="H99">
        <f t="shared" si="6"/>
        <v>1.3609765531356006</v>
      </c>
    </row>
    <row r="100" spans="1:8">
      <c r="A100" s="4" t="s">
        <v>42</v>
      </c>
      <c r="B100" s="178">
        <v>3.9</v>
      </c>
      <c r="C100" s="178">
        <v>3.9</v>
      </c>
      <c r="D100" s="177">
        <v>3.8</v>
      </c>
      <c r="F100">
        <f t="shared" si="4"/>
        <v>1.3609765531356006</v>
      </c>
      <c r="G100">
        <f t="shared" si="5"/>
        <v>1.3609765531356006</v>
      </c>
      <c r="H100">
        <f t="shared" si="6"/>
        <v>1.33500106673234</v>
      </c>
    </row>
    <row r="101" spans="1:8">
      <c r="A101" s="4" t="s">
        <v>43</v>
      </c>
      <c r="B101" s="178">
        <v>3.6</v>
      </c>
      <c r="C101" s="178">
        <v>3.6</v>
      </c>
      <c r="D101" s="177">
        <v>3.7</v>
      </c>
      <c r="F101">
        <f t="shared" si="4"/>
        <v>1.2809338454620642</v>
      </c>
      <c r="G101">
        <f t="shared" si="5"/>
        <v>1.2809338454620642</v>
      </c>
      <c r="H101">
        <f t="shared" si="6"/>
        <v>1.3083328196501789</v>
      </c>
    </row>
    <row r="102" spans="1:8">
      <c r="A102" s="4" t="s">
        <v>44</v>
      </c>
      <c r="B102" s="178">
        <v>3.4</v>
      </c>
      <c r="C102" s="178">
        <v>3.4</v>
      </c>
      <c r="D102" s="177">
        <v>3.7</v>
      </c>
      <c r="F102">
        <f t="shared" si="4"/>
        <v>1.2237754316221157</v>
      </c>
      <c r="G102">
        <f t="shared" si="5"/>
        <v>1.2237754316221157</v>
      </c>
      <c r="H102">
        <f t="shared" si="6"/>
        <v>1.3083328196501789</v>
      </c>
    </row>
    <row r="103" spans="1:8">
      <c r="A103" s="4" t="s">
        <v>45</v>
      </c>
      <c r="B103" s="178">
        <v>3.6</v>
      </c>
      <c r="C103" s="178">
        <v>3.6</v>
      </c>
      <c r="D103" s="177">
        <v>3.6</v>
      </c>
      <c r="F103">
        <f t="shared" si="4"/>
        <v>1.2809338454620642</v>
      </c>
      <c r="G103">
        <f t="shared" si="5"/>
        <v>1.2809338454620642</v>
      </c>
      <c r="H103">
        <f t="shared" si="6"/>
        <v>1.2809338454620642</v>
      </c>
    </row>
    <row r="104" spans="1:8">
      <c r="A104" s="4" t="s">
        <v>46</v>
      </c>
      <c r="B104" s="178">
        <v>3.7</v>
      </c>
      <c r="C104" s="178">
        <v>3.7</v>
      </c>
      <c r="D104" s="177">
        <v>3.3</v>
      </c>
      <c r="F104">
        <f t="shared" si="4"/>
        <v>1.3083328196501789</v>
      </c>
      <c r="G104">
        <f t="shared" si="5"/>
        <v>1.3083328196501789</v>
      </c>
      <c r="H104">
        <f t="shared" si="6"/>
        <v>1.1939224684724346</v>
      </c>
    </row>
    <row r="105" spans="1:8">
      <c r="A105" s="4" t="s">
        <v>47</v>
      </c>
      <c r="B105" s="178">
        <v>3.6</v>
      </c>
      <c r="C105" s="178">
        <v>3.6</v>
      </c>
      <c r="D105" s="177">
        <v>3.2</v>
      </c>
      <c r="F105">
        <f t="shared" si="4"/>
        <v>1.2809338454620642</v>
      </c>
      <c r="G105">
        <f t="shared" si="5"/>
        <v>1.2809338454620642</v>
      </c>
      <c r="H105">
        <f t="shared" si="6"/>
        <v>1.1631508098056809</v>
      </c>
    </row>
    <row r="106" spans="1:8">
      <c r="A106" s="4" t="s">
        <v>48</v>
      </c>
      <c r="B106" s="178">
        <v>3.5</v>
      </c>
      <c r="C106" s="178">
        <v>3.5</v>
      </c>
      <c r="D106" s="177">
        <v>3</v>
      </c>
      <c r="F106">
        <f t="shared" si="4"/>
        <v>1.2527629684953681</v>
      </c>
      <c r="G106">
        <f t="shared" si="5"/>
        <v>1.2527629684953681</v>
      </c>
      <c r="H106">
        <f t="shared" si="6"/>
        <v>1.0986122886681098</v>
      </c>
    </row>
    <row r="107" spans="1:8">
      <c r="A107" s="4" t="s">
        <v>49</v>
      </c>
      <c r="B107" s="178">
        <v>3.5</v>
      </c>
      <c r="C107" s="178">
        <v>3.5</v>
      </c>
      <c r="D107" s="177">
        <v>3</v>
      </c>
      <c r="F107">
        <f t="shared" si="4"/>
        <v>1.2527629684953681</v>
      </c>
      <c r="G107">
        <f t="shared" si="5"/>
        <v>1.2527629684953681</v>
      </c>
      <c r="H107">
        <f t="shared" si="6"/>
        <v>1.0986122886681098</v>
      </c>
    </row>
    <row r="108" spans="1:8">
      <c r="A108" s="4" t="s">
        <v>50</v>
      </c>
      <c r="B108" s="178">
        <v>3.6</v>
      </c>
      <c r="C108" s="178">
        <v>3.6</v>
      </c>
      <c r="D108" s="177">
        <v>3</v>
      </c>
      <c r="F108">
        <f t="shared" si="4"/>
        <v>1.2809338454620642</v>
      </c>
      <c r="G108">
        <f t="shared" si="5"/>
        <v>1.2809338454620642</v>
      </c>
      <c r="H108">
        <f t="shared" si="6"/>
        <v>1.0986122886681098</v>
      </c>
    </row>
    <row r="109" spans="1:8">
      <c r="A109" s="4" t="s">
        <v>51</v>
      </c>
      <c r="B109" s="178">
        <v>3.6</v>
      </c>
      <c r="C109" s="178">
        <v>3.6</v>
      </c>
      <c r="D109" s="177">
        <v>3</v>
      </c>
      <c r="F109">
        <f t="shared" si="4"/>
        <v>1.2809338454620642</v>
      </c>
      <c r="G109">
        <f t="shared" si="5"/>
        <v>1.2809338454620642</v>
      </c>
      <c r="H109">
        <f t="shared" si="6"/>
        <v>1.0986122886681098</v>
      </c>
    </row>
    <row r="110" spans="1:8">
      <c r="A110" s="4" t="s">
        <v>52</v>
      </c>
      <c r="B110" s="178">
        <v>3.7</v>
      </c>
      <c r="C110" s="178">
        <v>3.7</v>
      </c>
      <c r="D110" s="177">
        <v>3</v>
      </c>
      <c r="F110">
        <f t="shared" si="4"/>
        <v>1.3083328196501789</v>
      </c>
      <c r="G110">
        <f t="shared" si="5"/>
        <v>1.3083328196501789</v>
      </c>
      <c r="H110">
        <f t="shared" si="6"/>
        <v>1.0986122886681098</v>
      </c>
    </row>
    <row r="111" spans="1:8">
      <c r="A111" s="4" t="s">
        <v>53</v>
      </c>
      <c r="B111" s="178">
        <v>3.6</v>
      </c>
      <c r="C111" s="178">
        <v>3.6</v>
      </c>
      <c r="D111" s="177">
        <v>2.9</v>
      </c>
      <c r="F111">
        <f t="shared" si="4"/>
        <v>1.2809338454620642</v>
      </c>
      <c r="G111">
        <f t="shared" si="5"/>
        <v>1.2809338454620642</v>
      </c>
      <c r="H111">
        <f t="shared" si="6"/>
        <v>1.0647107369924282</v>
      </c>
    </row>
    <row r="112" spans="1:8">
      <c r="A112" s="4" t="s">
        <v>54</v>
      </c>
      <c r="B112" s="178">
        <v>3.5</v>
      </c>
      <c r="C112" s="178">
        <v>3.5</v>
      </c>
      <c r="D112" s="177">
        <v>2.8</v>
      </c>
      <c r="F112">
        <f t="shared" si="4"/>
        <v>1.2527629684953681</v>
      </c>
      <c r="G112">
        <f t="shared" si="5"/>
        <v>1.2527629684953681</v>
      </c>
      <c r="H112">
        <f t="shared" si="6"/>
        <v>1.0296194171811581</v>
      </c>
    </row>
    <row r="113" spans="1:8">
      <c r="A113" s="4" t="s">
        <v>55</v>
      </c>
      <c r="B113" s="178">
        <v>3.1</v>
      </c>
      <c r="C113" s="178">
        <v>3.1</v>
      </c>
      <c r="D113" s="177">
        <v>2.6</v>
      </c>
      <c r="F113">
        <f t="shared" si="4"/>
        <v>1.1314021114911006</v>
      </c>
      <c r="G113">
        <f t="shared" si="5"/>
        <v>1.1314021114911006</v>
      </c>
      <c r="H113">
        <f t="shared" si="6"/>
        <v>0.95551144502743635</v>
      </c>
    </row>
    <row r="114" spans="1:8">
      <c r="A114" s="4" t="s">
        <v>56</v>
      </c>
      <c r="B114" s="178">
        <v>3</v>
      </c>
      <c r="C114" s="178">
        <v>3</v>
      </c>
      <c r="D114" s="177">
        <v>2.6</v>
      </c>
      <c r="F114">
        <f t="shared" si="4"/>
        <v>1.0986122886681098</v>
      </c>
      <c r="G114">
        <f t="shared" si="5"/>
        <v>1.0986122886681098</v>
      </c>
      <c r="H114">
        <f t="shared" si="6"/>
        <v>0.95551144502743635</v>
      </c>
    </row>
    <row r="115" spans="1:8">
      <c r="A115" s="4" t="s">
        <v>57</v>
      </c>
      <c r="B115" s="178">
        <v>3.1</v>
      </c>
      <c r="C115" s="178">
        <v>3.1</v>
      </c>
      <c r="D115" s="177">
        <v>2.6</v>
      </c>
      <c r="F115">
        <f t="shared" si="4"/>
        <v>1.1314021114911006</v>
      </c>
      <c r="G115">
        <f t="shared" si="5"/>
        <v>1.1314021114911006</v>
      </c>
      <c r="H115">
        <f t="shared" si="6"/>
        <v>0.95551144502743635</v>
      </c>
    </row>
    <row r="116" spans="1:8">
      <c r="A116" s="4" t="s">
        <v>58</v>
      </c>
      <c r="B116" s="178">
        <v>3.2</v>
      </c>
      <c r="C116" s="178">
        <v>3.2</v>
      </c>
      <c r="D116" s="177">
        <v>2.5</v>
      </c>
      <c r="F116">
        <f t="shared" si="4"/>
        <v>1.1631508098056809</v>
      </c>
      <c r="G116">
        <f t="shared" si="5"/>
        <v>1.1631508098056809</v>
      </c>
      <c r="H116">
        <f t="shared" si="6"/>
        <v>0.91629073187415511</v>
      </c>
    </row>
    <row r="117" spans="1:8">
      <c r="A117" s="4" t="s">
        <v>59</v>
      </c>
      <c r="B117" s="178">
        <v>3.2</v>
      </c>
      <c r="C117" s="178">
        <v>3.2</v>
      </c>
      <c r="D117" s="177">
        <v>2.6</v>
      </c>
      <c r="F117">
        <f t="shared" si="4"/>
        <v>1.1631508098056809</v>
      </c>
      <c r="G117">
        <f t="shared" si="5"/>
        <v>1.1631508098056809</v>
      </c>
      <c r="H117">
        <f t="shared" si="6"/>
        <v>0.95551144502743635</v>
      </c>
    </row>
    <row r="118" spans="1:8">
      <c r="A118" s="4" t="s">
        <v>60</v>
      </c>
      <c r="B118" s="178">
        <v>3.3</v>
      </c>
      <c r="C118" s="178">
        <v>3.3</v>
      </c>
      <c r="D118" s="177">
        <v>2.6</v>
      </c>
      <c r="F118">
        <f t="shared" si="4"/>
        <v>1.1939224684724346</v>
      </c>
      <c r="G118">
        <f t="shared" si="5"/>
        <v>1.1939224684724346</v>
      </c>
      <c r="H118">
        <f t="shared" si="6"/>
        <v>0.95551144502743635</v>
      </c>
    </row>
    <row r="119" spans="1:8">
      <c r="A119" s="4" t="s">
        <v>61</v>
      </c>
      <c r="B119" s="178">
        <v>3.3</v>
      </c>
      <c r="C119" s="178">
        <v>3.3</v>
      </c>
      <c r="D119" s="177">
        <v>2.7</v>
      </c>
      <c r="F119">
        <f t="shared" si="4"/>
        <v>1.1939224684724346</v>
      </c>
      <c r="G119">
        <f t="shared" si="5"/>
        <v>1.1939224684724346</v>
      </c>
      <c r="H119">
        <f t="shared" si="6"/>
        <v>0.99325177301028345</v>
      </c>
    </row>
    <row r="120" spans="1:8">
      <c r="A120" s="4" t="s">
        <v>62</v>
      </c>
      <c r="B120" s="178">
        <v>3.3</v>
      </c>
      <c r="C120" s="178">
        <v>3.3</v>
      </c>
      <c r="D120" s="177">
        <v>2.7</v>
      </c>
      <c r="F120">
        <f t="shared" si="4"/>
        <v>1.1939224684724346</v>
      </c>
      <c r="G120">
        <f t="shared" si="5"/>
        <v>1.1939224684724346</v>
      </c>
      <c r="H120">
        <f t="shared" si="6"/>
        <v>0.99325177301028345</v>
      </c>
    </row>
    <row r="121" spans="1:8">
      <c r="A121" s="4" t="s">
        <v>63</v>
      </c>
      <c r="B121" s="178">
        <v>3.3</v>
      </c>
      <c r="C121" s="178">
        <v>3.3</v>
      </c>
      <c r="D121" s="177">
        <v>2.7</v>
      </c>
      <c r="F121">
        <f t="shared" si="4"/>
        <v>1.1939224684724346</v>
      </c>
      <c r="G121">
        <f t="shared" si="5"/>
        <v>1.1939224684724346</v>
      </c>
      <c r="H121">
        <f t="shared" si="6"/>
        <v>0.99325177301028345</v>
      </c>
    </row>
    <row r="122" spans="1:8">
      <c r="A122" s="4" t="s">
        <v>64</v>
      </c>
      <c r="B122" s="178">
        <v>3.1</v>
      </c>
      <c r="C122" s="178">
        <v>3.1</v>
      </c>
      <c r="D122" s="177">
        <v>2.8</v>
      </c>
      <c r="F122">
        <f t="shared" si="4"/>
        <v>1.1314021114911006</v>
      </c>
      <c r="G122">
        <f t="shared" si="5"/>
        <v>1.1314021114911006</v>
      </c>
      <c r="H122">
        <f t="shared" si="6"/>
        <v>1.0296194171811581</v>
      </c>
    </row>
    <row r="123" spans="1:8">
      <c r="A123" s="4" t="s">
        <v>65</v>
      </c>
      <c r="B123" s="178">
        <v>3.1</v>
      </c>
      <c r="C123" s="178">
        <v>3.1</v>
      </c>
      <c r="D123" s="177">
        <v>2.7</v>
      </c>
      <c r="F123">
        <f t="shared" si="4"/>
        <v>1.1314021114911006</v>
      </c>
      <c r="G123">
        <f t="shared" si="5"/>
        <v>1.1314021114911006</v>
      </c>
      <c r="H123">
        <f t="shared" si="6"/>
        <v>0.99325177301028345</v>
      </c>
    </row>
    <row r="124" spans="1:8">
      <c r="A124" s="4" t="s">
        <v>66</v>
      </c>
      <c r="B124" s="178">
        <v>3.1</v>
      </c>
      <c r="C124" s="178">
        <v>3.1</v>
      </c>
      <c r="D124" s="177">
        <v>2.6</v>
      </c>
      <c r="F124">
        <f t="shared" si="4"/>
        <v>1.1314021114911006</v>
      </c>
      <c r="G124">
        <f t="shared" si="5"/>
        <v>1.1314021114911006</v>
      </c>
      <c r="H124">
        <f t="shared" si="6"/>
        <v>0.95551144502743635</v>
      </c>
    </row>
    <row r="125" spans="1:8">
      <c r="A125" s="4" t="s">
        <v>67</v>
      </c>
      <c r="B125" s="178">
        <v>3.4</v>
      </c>
      <c r="C125" s="178">
        <v>3.4</v>
      </c>
      <c r="D125" s="177">
        <v>2.5</v>
      </c>
      <c r="F125">
        <f t="shared" si="4"/>
        <v>1.2237754316221157</v>
      </c>
      <c r="G125">
        <f t="shared" si="5"/>
        <v>1.2237754316221157</v>
      </c>
      <c r="H125">
        <f t="shared" si="6"/>
        <v>0.91629073187415511</v>
      </c>
    </row>
    <row r="126" spans="1:8">
      <c r="A126" s="4" t="s">
        <v>68</v>
      </c>
      <c r="B126" s="178">
        <v>3.7</v>
      </c>
      <c r="C126" s="178">
        <v>3.7</v>
      </c>
      <c r="D126" s="177">
        <v>2.2999999999999998</v>
      </c>
      <c r="F126">
        <f t="shared" si="4"/>
        <v>1.3083328196501789</v>
      </c>
      <c r="G126">
        <f t="shared" si="5"/>
        <v>1.3083328196501789</v>
      </c>
      <c r="H126">
        <f t="shared" si="6"/>
        <v>0.83290912293510388</v>
      </c>
    </row>
    <row r="127" spans="1:8">
      <c r="A127" s="4" t="s">
        <v>69</v>
      </c>
      <c r="B127" s="178">
        <v>3.8</v>
      </c>
      <c r="C127" s="178">
        <v>3.8</v>
      </c>
      <c r="D127" s="177">
        <v>2.2999999999999998</v>
      </c>
      <c r="F127">
        <f t="shared" si="4"/>
        <v>1.33500106673234</v>
      </c>
      <c r="G127">
        <f t="shared" si="5"/>
        <v>1.33500106673234</v>
      </c>
      <c r="H127">
        <f t="shared" si="6"/>
        <v>0.83290912293510388</v>
      </c>
    </row>
    <row r="128" spans="1:8">
      <c r="A128" s="4" t="s">
        <v>70</v>
      </c>
      <c r="B128" s="178">
        <v>4.5</v>
      </c>
      <c r="C128" s="178">
        <v>4.5</v>
      </c>
      <c r="D128" s="177">
        <v>2.6</v>
      </c>
      <c r="F128">
        <f t="shared" si="4"/>
        <v>1.5040773967762742</v>
      </c>
      <c r="G128">
        <f t="shared" si="5"/>
        <v>1.5040773967762742</v>
      </c>
      <c r="H128">
        <f t="shared" si="6"/>
        <v>0.95551144502743635</v>
      </c>
    </row>
    <row r="129" spans="1:8">
      <c r="A129" s="4" t="s">
        <v>71</v>
      </c>
      <c r="B129" s="178">
        <v>4.9000000000000004</v>
      </c>
      <c r="C129" s="178">
        <v>4.9000000000000004</v>
      </c>
      <c r="D129" s="177">
        <v>2.6</v>
      </c>
      <c r="F129">
        <f t="shared" si="4"/>
        <v>1.589235205116581</v>
      </c>
      <c r="G129">
        <f t="shared" si="5"/>
        <v>1.589235205116581</v>
      </c>
      <c r="H129">
        <f t="shared" si="6"/>
        <v>0.95551144502743635</v>
      </c>
    </row>
    <row r="130" spans="1:8">
      <c r="A130" s="4" t="s">
        <v>72</v>
      </c>
      <c r="B130" s="178">
        <v>5</v>
      </c>
      <c r="C130" s="178">
        <v>5</v>
      </c>
      <c r="D130" s="177">
        <v>2.5</v>
      </c>
      <c r="F130">
        <f t="shared" si="4"/>
        <v>1.6094379124341003</v>
      </c>
      <c r="G130">
        <f t="shared" si="5"/>
        <v>1.6094379124341003</v>
      </c>
      <c r="H130">
        <f t="shared" si="6"/>
        <v>0.91629073187415511</v>
      </c>
    </row>
    <row r="131" spans="1:8">
      <c r="A131" s="4" t="s">
        <v>73</v>
      </c>
      <c r="B131" s="178">
        <v>5.0999999999999996</v>
      </c>
      <c r="C131" s="178">
        <v>5.0999999999999996</v>
      </c>
      <c r="D131" s="177">
        <v>2.5</v>
      </c>
      <c r="F131">
        <f t="shared" ref="F131:F152" si="7">LN(B131)</f>
        <v>1.62924053973028</v>
      </c>
      <c r="G131">
        <f t="shared" ref="G131:G152" si="8">LN(C131)</f>
        <v>1.62924053973028</v>
      </c>
      <c r="H131">
        <f t="shared" ref="H131:H152" si="9">LN(D131)</f>
        <v>0.91629073187415511</v>
      </c>
    </row>
    <row r="132" spans="1:8">
      <c r="A132" s="4" t="s">
        <v>74</v>
      </c>
      <c r="B132" s="178">
        <v>5.2</v>
      </c>
      <c r="C132" s="178">
        <v>5.2</v>
      </c>
      <c r="D132" s="177">
        <v>2.6</v>
      </c>
      <c r="F132">
        <f t="shared" si="7"/>
        <v>1.6486586255873816</v>
      </c>
      <c r="G132">
        <f t="shared" si="8"/>
        <v>1.6486586255873816</v>
      </c>
      <c r="H132">
        <f t="shared" si="9"/>
        <v>0.95551144502743635</v>
      </c>
    </row>
    <row r="133" spans="1:8">
      <c r="A133" s="4" t="s">
        <v>75</v>
      </c>
      <c r="B133" s="178">
        <v>5.0999999999999996</v>
      </c>
      <c r="C133" s="178">
        <v>5.0999999999999996</v>
      </c>
      <c r="D133" s="177">
        <v>2.7</v>
      </c>
      <c r="F133">
        <f t="shared" si="7"/>
        <v>1.62924053973028</v>
      </c>
      <c r="G133">
        <f t="shared" si="8"/>
        <v>1.62924053973028</v>
      </c>
      <c r="H133">
        <f t="shared" si="9"/>
        <v>0.99325177301028345</v>
      </c>
    </row>
    <row r="134" spans="1:8">
      <c r="A134" s="4" t="s">
        <v>76</v>
      </c>
      <c r="B134" s="178">
        <v>5.0999999999999996</v>
      </c>
      <c r="C134" s="178">
        <v>5.0999999999999996</v>
      </c>
      <c r="D134" s="177">
        <v>2.7</v>
      </c>
      <c r="F134">
        <f t="shared" si="7"/>
        <v>1.62924053973028</v>
      </c>
      <c r="G134">
        <f t="shared" si="8"/>
        <v>1.62924053973028</v>
      </c>
      <c r="H134">
        <f t="shared" si="9"/>
        <v>0.99325177301028345</v>
      </c>
    </row>
    <row r="135" spans="1:8">
      <c r="A135" s="4" t="s">
        <v>77</v>
      </c>
      <c r="B135" s="178">
        <v>5</v>
      </c>
      <c r="C135" s="178">
        <v>5</v>
      </c>
      <c r="D135" s="177">
        <v>2.7</v>
      </c>
      <c r="F135">
        <f t="shared" si="7"/>
        <v>1.6094379124341003</v>
      </c>
      <c r="G135">
        <f t="shared" si="8"/>
        <v>1.6094379124341003</v>
      </c>
      <c r="H135">
        <f t="shared" si="9"/>
        <v>0.99325177301028345</v>
      </c>
    </row>
    <row r="136" spans="1:8">
      <c r="A136" s="4" t="s">
        <v>78</v>
      </c>
      <c r="B136" s="178">
        <v>4.9000000000000004</v>
      </c>
      <c r="C136" s="178">
        <v>4.9000000000000004</v>
      </c>
      <c r="D136" s="177">
        <v>2.8</v>
      </c>
      <c r="F136">
        <f t="shared" si="7"/>
        <v>1.589235205116581</v>
      </c>
      <c r="G136">
        <f t="shared" si="8"/>
        <v>1.589235205116581</v>
      </c>
      <c r="H136">
        <f t="shared" si="9"/>
        <v>1.0296194171811581</v>
      </c>
    </row>
    <row r="137" spans="1:8">
      <c r="A137" s="4" t="s">
        <v>79</v>
      </c>
      <c r="B137" s="178">
        <v>4.8</v>
      </c>
      <c r="C137" s="178">
        <v>4.8</v>
      </c>
      <c r="D137" s="177">
        <v>2.8</v>
      </c>
      <c r="F137">
        <f t="shared" si="7"/>
        <v>1.5686159179138452</v>
      </c>
      <c r="G137">
        <f t="shared" si="8"/>
        <v>1.5686159179138452</v>
      </c>
      <c r="H137">
        <f t="shared" si="9"/>
        <v>1.0296194171811581</v>
      </c>
    </row>
    <row r="138" spans="1:8">
      <c r="A138" s="4" t="s">
        <v>80</v>
      </c>
      <c r="B138" s="178">
        <v>4.7</v>
      </c>
      <c r="C138" s="178">
        <v>4.7</v>
      </c>
      <c r="D138" s="177">
        <v>2.8</v>
      </c>
      <c r="F138">
        <f t="shared" si="7"/>
        <v>1.547562508716013</v>
      </c>
      <c r="G138">
        <f t="shared" si="8"/>
        <v>1.547562508716013</v>
      </c>
      <c r="H138">
        <f t="shared" si="9"/>
        <v>1.0296194171811581</v>
      </c>
    </row>
    <row r="139" spans="1:8">
      <c r="A139" s="4" t="s">
        <v>81</v>
      </c>
      <c r="B139" s="178">
        <v>4.7</v>
      </c>
      <c r="C139" s="178">
        <v>4.7</v>
      </c>
      <c r="D139" s="177">
        <v>2.6</v>
      </c>
      <c r="F139">
        <f t="shared" si="7"/>
        <v>1.547562508716013</v>
      </c>
      <c r="G139">
        <f t="shared" si="8"/>
        <v>1.547562508716013</v>
      </c>
      <c r="H139">
        <f t="shared" si="9"/>
        <v>0.95551144502743635</v>
      </c>
    </row>
    <row r="140" spans="1:8">
      <c r="A140" s="4" t="s">
        <v>82</v>
      </c>
      <c r="B140" s="178">
        <v>4.3</v>
      </c>
      <c r="C140" s="178">
        <v>4.3</v>
      </c>
      <c r="D140" s="177">
        <v>2.6</v>
      </c>
      <c r="F140">
        <f t="shared" si="7"/>
        <v>1.4586150226995167</v>
      </c>
      <c r="G140">
        <f t="shared" si="8"/>
        <v>1.4586150226995167</v>
      </c>
      <c r="H140">
        <f t="shared" si="9"/>
        <v>0.95551144502743635</v>
      </c>
    </row>
    <row r="141" spans="1:8">
      <c r="A141" s="4" t="s">
        <v>83</v>
      </c>
      <c r="B141" s="178">
        <v>4.2</v>
      </c>
      <c r="C141" s="178">
        <v>4.2</v>
      </c>
      <c r="D141" s="177">
        <v>2.5</v>
      </c>
      <c r="F141">
        <f t="shared" si="7"/>
        <v>1.4350845252893227</v>
      </c>
      <c r="G141">
        <f t="shared" si="8"/>
        <v>1.4350845252893227</v>
      </c>
      <c r="H141">
        <f t="shared" si="9"/>
        <v>0.91629073187415511</v>
      </c>
    </row>
    <row r="142" spans="1:8">
      <c r="A142" s="4" t="s">
        <v>84</v>
      </c>
      <c r="B142" s="178">
        <v>4.0999999999999996</v>
      </c>
      <c r="C142" s="178">
        <v>4.0999999999999996</v>
      </c>
      <c r="D142" s="177">
        <v>2.4</v>
      </c>
      <c r="F142">
        <f t="shared" si="7"/>
        <v>1.410986973710262</v>
      </c>
      <c r="G142">
        <f t="shared" si="8"/>
        <v>1.410986973710262</v>
      </c>
      <c r="H142">
        <f t="shared" si="9"/>
        <v>0.87546873735389985</v>
      </c>
    </row>
    <row r="143" spans="1:8">
      <c r="A143" s="4" t="s">
        <v>85</v>
      </c>
      <c r="B143" s="178">
        <v>3.8</v>
      </c>
      <c r="C143" s="178">
        <v>3.8</v>
      </c>
      <c r="D143" s="177">
        <v>2.4</v>
      </c>
      <c r="F143">
        <f t="shared" si="7"/>
        <v>1.33500106673234</v>
      </c>
      <c r="G143">
        <f t="shared" si="8"/>
        <v>1.33500106673234</v>
      </c>
      <c r="H143">
        <f t="shared" si="9"/>
        <v>0.87546873735389985</v>
      </c>
    </row>
    <row r="144" spans="1:8">
      <c r="A144" s="4" t="s">
        <v>86</v>
      </c>
      <c r="B144" s="178">
        <v>3.7</v>
      </c>
      <c r="C144" s="178">
        <v>3.7</v>
      </c>
      <c r="D144" s="177">
        <v>2.2999999999999998</v>
      </c>
      <c r="F144">
        <f t="shared" si="7"/>
        <v>1.3083328196501789</v>
      </c>
      <c r="G144">
        <f t="shared" si="8"/>
        <v>1.3083328196501789</v>
      </c>
      <c r="H144">
        <f t="shared" si="9"/>
        <v>0.83290912293510388</v>
      </c>
    </row>
    <row r="145" spans="1:8">
      <c r="A145" s="4" t="s">
        <v>87</v>
      </c>
      <c r="B145" s="178">
        <v>4.2</v>
      </c>
      <c r="C145" s="178">
        <v>4.2</v>
      </c>
      <c r="D145" s="177">
        <v>2.5</v>
      </c>
      <c r="F145">
        <f t="shared" si="7"/>
        <v>1.4350845252893227</v>
      </c>
      <c r="G145">
        <f t="shared" si="8"/>
        <v>1.4350845252893227</v>
      </c>
      <c r="H145">
        <f t="shared" si="9"/>
        <v>0.91629073187415511</v>
      </c>
    </row>
    <row r="146" spans="1:8">
      <c r="A146" s="4" t="s">
        <v>88</v>
      </c>
      <c r="B146" s="178">
        <v>4.3</v>
      </c>
      <c r="C146" s="178">
        <v>4.3</v>
      </c>
      <c r="D146" s="177">
        <v>2.5</v>
      </c>
      <c r="F146">
        <f t="shared" si="7"/>
        <v>1.4586150226995167</v>
      </c>
      <c r="G146">
        <f t="shared" si="8"/>
        <v>1.4586150226995167</v>
      </c>
      <c r="H146">
        <f t="shared" si="9"/>
        <v>0.91629073187415511</v>
      </c>
    </row>
    <row r="147" spans="1:8">
      <c r="A147" s="4" t="s">
        <v>89</v>
      </c>
      <c r="B147" s="178">
        <v>4.7</v>
      </c>
      <c r="C147" s="178">
        <v>4.7</v>
      </c>
      <c r="D147" s="177">
        <v>2.6</v>
      </c>
      <c r="F147">
        <f t="shared" si="7"/>
        <v>1.547562508716013</v>
      </c>
      <c r="G147">
        <f t="shared" si="8"/>
        <v>1.547562508716013</v>
      </c>
      <c r="H147">
        <f t="shared" si="9"/>
        <v>0.95551144502743635</v>
      </c>
    </row>
    <row r="148" spans="1:8">
      <c r="A148" s="4" t="s">
        <v>90</v>
      </c>
      <c r="B148" s="178">
        <v>4.9000000000000004</v>
      </c>
      <c r="C148" s="178">
        <v>4.9000000000000004</v>
      </c>
      <c r="D148" s="177">
        <v>2.6</v>
      </c>
      <c r="F148">
        <f t="shared" si="7"/>
        <v>1.589235205116581</v>
      </c>
      <c r="G148">
        <f t="shared" si="8"/>
        <v>1.589235205116581</v>
      </c>
      <c r="H148">
        <f t="shared" si="9"/>
        <v>0.95551144502743635</v>
      </c>
    </row>
    <row r="149" spans="1:8">
      <c r="A149" s="4" t="s">
        <v>91</v>
      </c>
      <c r="B149" s="178">
        <v>4.9000000000000004</v>
      </c>
      <c r="C149" s="178">
        <v>4.9000000000000004</v>
      </c>
      <c r="D149" s="177">
        <v>2.7</v>
      </c>
      <c r="F149">
        <f t="shared" si="7"/>
        <v>1.589235205116581</v>
      </c>
      <c r="G149">
        <f t="shared" si="8"/>
        <v>1.589235205116581</v>
      </c>
      <c r="H149">
        <f t="shared" si="9"/>
        <v>0.99325177301028345</v>
      </c>
    </row>
    <row r="150" spans="1:8">
      <c r="A150" s="4" t="s">
        <v>92</v>
      </c>
      <c r="B150" s="178">
        <v>4.7</v>
      </c>
      <c r="C150" s="178">
        <v>4.7</v>
      </c>
      <c r="D150" s="177">
        <v>2.6</v>
      </c>
      <c r="F150">
        <f t="shared" si="7"/>
        <v>1.547562508716013</v>
      </c>
      <c r="G150">
        <f t="shared" si="8"/>
        <v>1.547562508716013</v>
      </c>
      <c r="H150">
        <f t="shared" si="9"/>
        <v>0.95551144502743635</v>
      </c>
    </row>
    <row r="151" spans="1:8">
      <c r="A151" s="4" t="s">
        <v>93</v>
      </c>
      <c r="B151" s="178">
        <v>4.4000000000000004</v>
      </c>
      <c r="C151" s="178">
        <v>4.4000000000000004</v>
      </c>
      <c r="D151" s="177">
        <v>2.7</v>
      </c>
      <c r="F151">
        <f t="shared" si="7"/>
        <v>1.4816045409242156</v>
      </c>
      <c r="G151">
        <f t="shared" si="8"/>
        <v>1.4816045409242156</v>
      </c>
      <c r="H151">
        <f t="shared" si="9"/>
        <v>0.99325177301028345</v>
      </c>
    </row>
    <row r="152" spans="1:8">
      <c r="A152" s="4" t="s">
        <v>94</v>
      </c>
      <c r="B152" s="178">
        <v>4.5</v>
      </c>
      <c r="C152" s="178">
        <v>4.5</v>
      </c>
      <c r="D152" s="177">
        <v>2.7</v>
      </c>
      <c r="F152">
        <f t="shared" si="7"/>
        <v>1.5040773967762742</v>
      </c>
      <c r="G152">
        <f t="shared" si="8"/>
        <v>1.5040773967762742</v>
      </c>
      <c r="H152">
        <f t="shared" si="9"/>
        <v>0.99325177301028345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20" zoomScale="36" zoomScaleNormal="100" workbookViewId="0">
      <selection activeCell="D8" sqref="D8"/>
    </sheetView>
  </sheetViews>
  <sheetFormatPr defaultColWidth="26.7109375" defaultRowHeight="19.899999999999999" customHeight="1"/>
  <sheetData>
    <row r="1" spans="1:4" ht="19.899999999999999" customHeight="1" thickBot="1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/>
    <row r="30" spans="1:3" ht="19.899999999999999" customHeight="1" thickBot="1">
      <c r="A30" s="288" t="s">
        <v>184</v>
      </c>
      <c r="B30" s="289"/>
      <c r="C30" s="290"/>
    </row>
    <row r="31" spans="1:3" ht="19.899999999999999" customHeight="1" thickBot="1">
      <c r="A31" s="20" t="s">
        <v>185</v>
      </c>
      <c r="B31" s="17" t="s">
        <v>186</v>
      </c>
      <c r="C31" s="21" t="s">
        <v>187</v>
      </c>
    </row>
    <row r="32" spans="1:3" ht="19.899999999999999" customHeight="1" thickBot="1">
      <c r="A32" s="22" t="s">
        <v>1</v>
      </c>
      <c r="B32" s="18">
        <v>1</v>
      </c>
      <c r="C32" s="23">
        <v>0</v>
      </c>
    </row>
    <row r="33" spans="1:3" ht="19.899999999999999" customHeight="1" thickBot="1">
      <c r="A33" s="24" t="s">
        <v>2</v>
      </c>
      <c r="B33" s="19">
        <v>1</v>
      </c>
      <c r="C33" s="25">
        <v>0</v>
      </c>
    </row>
    <row r="34" spans="1:3" ht="19.899999999999999" customHeight="1" thickBot="1">
      <c r="A34" s="26" t="s">
        <v>3</v>
      </c>
      <c r="B34" s="27">
        <v>0.99</v>
      </c>
      <c r="C34" s="28">
        <v>0</v>
      </c>
    </row>
    <row r="35" spans="1:3" ht="19.899999999999999" customHeight="1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9"/>
  <sheetViews>
    <sheetView showGridLines="0" topLeftCell="A4" zoomScaleNormal="100" workbookViewId="0">
      <selection activeCell="R23" sqref="R23"/>
    </sheetView>
  </sheetViews>
  <sheetFormatPr defaultRowHeight="15"/>
  <cols>
    <col min="1" max="1" width="23.7109375" bestFit="1" customWidth="1"/>
    <col min="2" max="2" width="6.28515625" customWidth="1"/>
    <col min="3" max="4" width="6.5703125" bestFit="1" customWidth="1"/>
    <col min="5" max="5" width="7.28515625" bestFit="1" customWidth="1"/>
    <col min="6" max="6" width="6.5703125" bestFit="1" customWidth="1"/>
    <col min="7" max="8" width="7.28515625" bestFit="1" customWidth="1"/>
    <col min="9" max="10" width="6.5703125" bestFit="1" customWidth="1"/>
    <col min="11" max="11" width="5.7109375" bestFit="1" customWidth="1"/>
    <col min="12" max="12" width="5" bestFit="1" customWidth="1"/>
    <col min="13" max="13" width="5.42578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23" ht="15.75" thickBot="1">
      <c r="A1" s="151" t="s">
        <v>201</v>
      </c>
      <c r="B1" s="291" t="s">
        <v>1</v>
      </c>
      <c r="C1" s="292"/>
      <c r="D1" s="292"/>
      <c r="E1" s="293"/>
      <c r="F1" s="291" t="s">
        <v>2</v>
      </c>
      <c r="G1" s="292"/>
      <c r="H1" s="292"/>
      <c r="I1" s="293"/>
      <c r="J1" s="292" t="s">
        <v>3</v>
      </c>
      <c r="K1" s="292"/>
      <c r="L1" s="292"/>
      <c r="M1" s="293"/>
    </row>
    <row r="2" spans="1:23" ht="15.75" thickBot="1">
      <c r="A2" s="105" t="s">
        <v>237</v>
      </c>
      <c r="B2" s="109" t="s">
        <v>238</v>
      </c>
      <c r="C2" s="106" t="s">
        <v>222</v>
      </c>
      <c r="D2" s="106" t="s">
        <v>223</v>
      </c>
      <c r="E2" s="107" t="s">
        <v>224</v>
      </c>
      <c r="F2" s="109" t="s">
        <v>238</v>
      </c>
      <c r="G2" s="106" t="s">
        <v>222</v>
      </c>
      <c r="H2" s="106" t="s">
        <v>223</v>
      </c>
      <c r="I2" s="107" t="s">
        <v>224</v>
      </c>
      <c r="J2" s="110" t="s">
        <v>238</v>
      </c>
      <c r="K2" s="106" t="s">
        <v>222</v>
      </c>
      <c r="L2" s="106" t="s">
        <v>223</v>
      </c>
      <c r="M2" s="107" t="s">
        <v>224</v>
      </c>
      <c r="O2" s="62"/>
      <c r="P2" s="137" t="s">
        <v>191</v>
      </c>
      <c r="Q2" s="138" t="s">
        <v>192</v>
      </c>
      <c r="R2" s="139" t="s">
        <v>193</v>
      </c>
    </row>
    <row r="3" spans="1:23">
      <c r="A3" s="112" t="s">
        <v>225</v>
      </c>
      <c r="B3" s="112">
        <v>4.5999999999999996</v>
      </c>
      <c r="C3" s="111">
        <v>4.53</v>
      </c>
      <c r="D3" s="111">
        <f>MLP!C3</f>
        <v>4.5599999999999996</v>
      </c>
      <c r="E3" s="113">
        <v>4.7300000000000004</v>
      </c>
      <c r="F3" s="112">
        <v>3.9</v>
      </c>
      <c r="G3" s="111">
        <v>3.84</v>
      </c>
      <c r="H3" s="111">
        <f>MLP!F3</f>
        <v>3.8</v>
      </c>
      <c r="I3" s="113">
        <v>3.79</v>
      </c>
      <c r="J3" s="111">
        <v>2.8</v>
      </c>
      <c r="K3" s="111">
        <v>2.72</v>
      </c>
      <c r="L3" s="111">
        <v>2.77</v>
      </c>
      <c r="M3" s="113">
        <v>2.69</v>
      </c>
      <c r="O3" s="54" t="s">
        <v>208</v>
      </c>
      <c r="P3" s="129">
        <v>6.1600000000000002E-2</v>
      </c>
      <c r="Q3" s="140">
        <v>6.0699999999999997E-2</v>
      </c>
      <c r="R3" s="130">
        <v>3.9600000000000003E-2</v>
      </c>
    </row>
    <row r="4" spans="1:23">
      <c r="A4" s="54" t="s">
        <v>226</v>
      </c>
      <c r="B4" s="54">
        <v>4.3</v>
      </c>
      <c r="C4">
        <v>4.63</v>
      </c>
      <c r="D4">
        <f>MLP!C4</f>
        <v>4.59</v>
      </c>
      <c r="E4" s="34">
        <v>4.63</v>
      </c>
      <c r="F4" s="54">
        <v>4</v>
      </c>
      <c r="G4">
        <v>3.97</v>
      </c>
      <c r="H4">
        <f>MLP!F4</f>
        <v>3.98</v>
      </c>
      <c r="I4" s="34">
        <v>3.92</v>
      </c>
      <c r="J4">
        <v>2.9</v>
      </c>
      <c r="K4">
        <v>2.84</v>
      </c>
      <c r="L4">
        <v>2.8</v>
      </c>
      <c r="M4" s="34">
        <v>2.75</v>
      </c>
      <c r="O4" s="54" t="s">
        <v>210</v>
      </c>
      <c r="P4" s="131">
        <v>1.7100000000000001E-2</v>
      </c>
      <c r="Q4" s="116">
        <v>3.1600000000000003E-2</v>
      </c>
      <c r="R4" s="117">
        <v>2.6800000000000001E-2</v>
      </c>
    </row>
    <row r="5" spans="1:23" ht="15.75" thickBot="1">
      <c r="A5" s="112" t="s">
        <v>227</v>
      </c>
      <c r="B5" s="112">
        <v>4.2</v>
      </c>
      <c r="C5" s="111">
        <v>4.29</v>
      </c>
      <c r="D5" s="111">
        <f>MLP!C5</f>
        <v>4.2</v>
      </c>
      <c r="E5" s="113">
        <v>4.3099999999999996</v>
      </c>
      <c r="F5" s="112">
        <v>4.2</v>
      </c>
      <c r="G5" s="111">
        <v>4.07</v>
      </c>
      <c r="H5" s="111">
        <f>MLP!F5</f>
        <v>4.09</v>
      </c>
      <c r="I5" s="113">
        <v>3.99</v>
      </c>
      <c r="J5" s="111">
        <v>3.1</v>
      </c>
      <c r="K5" s="111">
        <v>2.94</v>
      </c>
      <c r="L5" s="111">
        <v>2.94</v>
      </c>
      <c r="M5" s="113">
        <v>2.83</v>
      </c>
      <c r="O5" s="54" t="s">
        <v>211</v>
      </c>
      <c r="P5" s="132">
        <v>1.2800000000000001E-2</v>
      </c>
      <c r="Q5" s="122">
        <v>3.8300000000000001E-2</v>
      </c>
      <c r="R5" s="123">
        <v>2.8000000000000001E-2</v>
      </c>
    </row>
    <row r="6" spans="1:23">
      <c r="A6" s="54" t="s">
        <v>228</v>
      </c>
      <c r="B6" s="54">
        <v>4.0999999999999996</v>
      </c>
      <c r="C6">
        <v>4.21</v>
      </c>
      <c r="D6">
        <f>MLP!C6</f>
        <v>4.1399999999999997</v>
      </c>
      <c r="E6" s="34">
        <v>4.22</v>
      </c>
      <c r="F6" s="54">
        <v>4.4000000000000004</v>
      </c>
      <c r="G6">
        <v>4.3</v>
      </c>
      <c r="H6">
        <f>MLP!F6</f>
        <v>4.29</v>
      </c>
      <c r="I6" s="34">
        <v>4.22</v>
      </c>
      <c r="J6">
        <v>3.2</v>
      </c>
      <c r="K6">
        <v>3.17</v>
      </c>
      <c r="L6">
        <v>3.11</v>
      </c>
      <c r="M6" s="34">
        <v>3</v>
      </c>
      <c r="O6" s="124" t="s">
        <v>243</v>
      </c>
      <c r="P6" s="133">
        <v>3.5099999999999999E-2</v>
      </c>
      <c r="Q6" s="125">
        <v>4.5600000000000002E-2</v>
      </c>
      <c r="R6" s="126">
        <v>3.2500000000000001E-2</v>
      </c>
    </row>
    <row r="7" spans="1:23">
      <c r="A7" s="112" t="s">
        <v>229</v>
      </c>
      <c r="B7" s="112">
        <v>4</v>
      </c>
      <c r="C7" s="111">
        <v>4.1100000000000003</v>
      </c>
      <c r="D7" s="111">
        <f>MLP!C7</f>
        <v>4</v>
      </c>
      <c r="E7" s="113">
        <v>4.0999999999999996</v>
      </c>
      <c r="F7" s="112">
        <v>4.4000000000000004</v>
      </c>
      <c r="G7" s="111">
        <v>4.5</v>
      </c>
      <c r="H7" s="111">
        <f>MLP!F7</f>
        <v>4.3</v>
      </c>
      <c r="I7" s="113">
        <v>4.46</v>
      </c>
      <c r="J7" s="111">
        <v>3.2</v>
      </c>
      <c r="K7" s="111">
        <v>3.24</v>
      </c>
      <c r="L7" s="111">
        <v>3.23</v>
      </c>
      <c r="M7" s="113">
        <v>3.13</v>
      </c>
      <c r="O7" s="114" t="s">
        <v>242</v>
      </c>
      <c r="P7" s="134">
        <v>6.1000000000000004E-3</v>
      </c>
      <c r="Q7" s="118">
        <v>1.9199999999999998E-2</v>
      </c>
      <c r="R7" s="119">
        <v>1.7600000000000001E-2</v>
      </c>
    </row>
    <row r="8" spans="1:23" ht="15.75" thickBot="1">
      <c r="A8" s="54" t="s">
        <v>230</v>
      </c>
      <c r="B8" s="54">
        <v>3.8</v>
      </c>
      <c r="C8">
        <v>4.01</v>
      </c>
      <c r="D8">
        <f>MLP!C8</f>
        <v>3.94</v>
      </c>
      <c r="E8" s="34">
        <v>3.99</v>
      </c>
      <c r="F8" s="54">
        <v>4.5</v>
      </c>
      <c r="G8">
        <v>4.43</v>
      </c>
      <c r="H8">
        <f>MLP!F8</f>
        <v>4.55</v>
      </c>
      <c r="I8" s="34">
        <v>4.45</v>
      </c>
      <c r="J8">
        <v>3.1</v>
      </c>
      <c r="K8">
        <v>3.22</v>
      </c>
      <c r="L8">
        <v>3.15</v>
      </c>
      <c r="M8" s="34">
        <v>3.17</v>
      </c>
      <c r="O8" s="115" t="s">
        <v>241</v>
      </c>
      <c r="P8" s="135">
        <v>0.01</v>
      </c>
      <c r="Q8" s="127">
        <v>3.44E-2</v>
      </c>
      <c r="R8" s="128">
        <v>2.8899999999999999E-2</v>
      </c>
    </row>
    <row r="9" spans="1:23">
      <c r="A9" s="112" t="s">
        <v>231</v>
      </c>
      <c r="B9" s="112">
        <v>3.8</v>
      </c>
      <c r="C9" s="111">
        <v>3.8</v>
      </c>
      <c r="D9" s="111">
        <f>MLP!C9</f>
        <v>3.74</v>
      </c>
      <c r="E9" s="113">
        <v>3.71</v>
      </c>
      <c r="F9" s="112">
        <v>4.3</v>
      </c>
      <c r="G9" s="111">
        <v>4.5599999999999996</v>
      </c>
      <c r="H9" s="111">
        <f>MLP!F9</f>
        <v>4.29</v>
      </c>
      <c r="I9" s="113">
        <v>4.51</v>
      </c>
      <c r="J9" s="111">
        <v>3.1</v>
      </c>
      <c r="K9" s="111">
        <v>3.09</v>
      </c>
      <c r="L9" s="111">
        <v>2.99</v>
      </c>
      <c r="M9" s="113">
        <v>3.05</v>
      </c>
      <c r="O9" s="54" t="s">
        <v>217</v>
      </c>
      <c r="P9" s="131">
        <v>5.5300000000000002E-2</v>
      </c>
      <c r="Q9" s="116">
        <v>5.7200000000000001E-2</v>
      </c>
      <c r="R9" s="117">
        <v>4.1599999999999998E-2</v>
      </c>
    </row>
    <row r="10" spans="1:23">
      <c r="A10" s="54" t="s">
        <v>232</v>
      </c>
      <c r="B10" s="54">
        <v>3.8</v>
      </c>
      <c r="C10">
        <v>3.82</v>
      </c>
      <c r="D10">
        <f>MLP!C10</f>
        <v>3.92</v>
      </c>
      <c r="E10" s="34">
        <v>3.76</v>
      </c>
      <c r="F10" s="54">
        <v>4.2</v>
      </c>
      <c r="G10">
        <v>4.26</v>
      </c>
      <c r="H10">
        <f>MLP!F10</f>
        <v>4.26</v>
      </c>
      <c r="I10" s="34">
        <v>4.2699999999999996</v>
      </c>
      <c r="J10">
        <v>3</v>
      </c>
      <c r="K10">
        <v>3.12</v>
      </c>
      <c r="L10">
        <v>2.94</v>
      </c>
      <c r="M10" s="34">
        <v>3.07</v>
      </c>
      <c r="O10" s="54" t="s">
        <v>218</v>
      </c>
      <c r="P10" s="131">
        <v>1.78E-2</v>
      </c>
      <c r="Q10" s="116">
        <v>3.2500000000000001E-2</v>
      </c>
      <c r="R10" s="117">
        <v>2.87E-2</v>
      </c>
    </row>
    <row r="11" spans="1:23" ht="15.75" thickBot="1">
      <c r="A11" s="112" t="s">
        <v>233</v>
      </c>
      <c r="B11" s="112">
        <v>3.8</v>
      </c>
      <c r="C11" s="111">
        <v>3.82</v>
      </c>
      <c r="D11" s="111">
        <f>MLP!C11</f>
        <v>3.9</v>
      </c>
      <c r="E11" s="113">
        <v>3.75</v>
      </c>
      <c r="F11" s="112">
        <v>4</v>
      </c>
      <c r="G11" s="111">
        <v>4.2</v>
      </c>
      <c r="H11" s="111">
        <f>MLP!F11</f>
        <v>3.95</v>
      </c>
      <c r="I11" s="113">
        <v>4.08</v>
      </c>
      <c r="J11" s="111">
        <v>2.7</v>
      </c>
      <c r="K11" s="111">
        <v>2.99</v>
      </c>
      <c r="L11" s="111">
        <v>2.91</v>
      </c>
      <c r="M11" s="113">
        <v>2.99</v>
      </c>
      <c r="O11" s="41" t="s">
        <v>219</v>
      </c>
      <c r="P11" s="136">
        <v>1.8800000000000001E-2</v>
      </c>
      <c r="Q11" s="120">
        <v>4.6699999999999998E-2</v>
      </c>
      <c r="R11" s="121">
        <v>3.5000000000000003E-2</v>
      </c>
    </row>
    <row r="12" spans="1:23" ht="15.75" thickBot="1">
      <c r="A12" s="54" t="s">
        <v>234</v>
      </c>
      <c r="B12" s="54">
        <v>3.8</v>
      </c>
      <c r="C12">
        <v>3.82</v>
      </c>
      <c r="D12">
        <f>MLP!C12</f>
        <v>3.9</v>
      </c>
      <c r="E12" s="34">
        <v>3.75</v>
      </c>
      <c r="F12" s="54">
        <v>3.8</v>
      </c>
      <c r="G12">
        <v>3.97</v>
      </c>
      <c r="H12">
        <f>MLP!F12</f>
        <v>3.91</v>
      </c>
      <c r="I12" s="34">
        <v>3.95</v>
      </c>
      <c r="J12">
        <v>2.7</v>
      </c>
      <c r="K12">
        <v>2.64</v>
      </c>
      <c r="L12">
        <v>2.62</v>
      </c>
      <c r="M12" s="34">
        <v>2.67</v>
      </c>
    </row>
    <row r="13" spans="1:23" ht="15.75" thickBot="1">
      <c r="A13" s="112" t="s">
        <v>235</v>
      </c>
      <c r="B13" s="112">
        <v>4.2</v>
      </c>
      <c r="C13" s="111">
        <v>3.82</v>
      </c>
      <c r="D13" s="111">
        <f>MLP!C13</f>
        <v>3.9</v>
      </c>
      <c r="E13" s="113">
        <v>3.75</v>
      </c>
      <c r="F13" s="112">
        <v>3.8</v>
      </c>
      <c r="G13" s="111">
        <v>3.77</v>
      </c>
      <c r="H13" s="111">
        <f>MLP!F13</f>
        <v>3.73</v>
      </c>
      <c r="I13" s="113">
        <v>3.82</v>
      </c>
      <c r="J13" s="111">
        <v>2.7</v>
      </c>
      <c r="K13" s="111">
        <v>2.72</v>
      </c>
      <c r="L13" s="111">
        <v>2.63</v>
      </c>
      <c r="M13" s="113">
        <v>2.68</v>
      </c>
      <c r="T13" s="297"/>
      <c r="U13" s="298"/>
      <c r="V13" s="298"/>
      <c r="W13" s="299"/>
    </row>
    <row r="14" spans="1:23" ht="15.75" thickBot="1">
      <c r="A14" s="41" t="s">
        <v>236</v>
      </c>
      <c r="B14" s="41">
        <v>4.9000000000000004</v>
      </c>
      <c r="C14" s="104">
        <v>4.26</v>
      </c>
      <c r="D14" s="104">
        <f>MLP!C14</f>
        <v>4.47</v>
      </c>
      <c r="E14" s="35">
        <v>4.4000000000000004</v>
      </c>
      <c r="F14" s="41">
        <v>3.7</v>
      </c>
      <c r="G14" s="104">
        <v>3.84</v>
      </c>
      <c r="H14" s="104">
        <f>MLP!F14</f>
        <v>3.63</v>
      </c>
      <c r="I14" s="35">
        <v>3.84</v>
      </c>
      <c r="J14" s="104">
        <v>2.7</v>
      </c>
      <c r="K14" s="104">
        <v>2.72</v>
      </c>
      <c r="L14" s="104">
        <v>2.72</v>
      </c>
      <c r="M14" s="35">
        <v>2.7</v>
      </c>
      <c r="O14" s="294" t="s">
        <v>244</v>
      </c>
      <c r="P14" s="295"/>
      <c r="Q14" s="295"/>
      <c r="R14" s="296"/>
      <c r="T14" s="300"/>
      <c r="U14" s="301"/>
      <c r="V14" s="301"/>
      <c r="W14" s="302"/>
    </row>
    <row r="15" spans="1:23">
      <c r="A15" s="54" t="s">
        <v>239</v>
      </c>
      <c r="B15" s="53">
        <f>AVERAGE(B3:B14)</f>
        <v>4.1083333333333325</v>
      </c>
      <c r="C15" s="159">
        <f t="shared" ref="C15:M15" si="0">AVERAGE(C3:C14)</f>
        <v>4.0933333333333328</v>
      </c>
      <c r="D15" s="159">
        <f t="shared" si="0"/>
        <v>4.1049999999999995</v>
      </c>
      <c r="E15" s="39">
        <f t="shared" si="0"/>
        <v>4.0916666666666659</v>
      </c>
      <c r="F15" s="53">
        <f t="shared" si="0"/>
        <v>4.0999999999999996</v>
      </c>
      <c r="G15" s="159">
        <f t="shared" si="0"/>
        <v>4.142500000000001</v>
      </c>
      <c r="H15" s="159">
        <f t="shared" si="0"/>
        <v>4.0650000000000004</v>
      </c>
      <c r="I15" s="39">
        <f t="shared" si="0"/>
        <v>4.1083333333333334</v>
      </c>
      <c r="J15" s="53">
        <f t="shared" si="0"/>
        <v>2.9333333333333336</v>
      </c>
      <c r="K15" s="159">
        <f t="shared" si="0"/>
        <v>2.9508333333333332</v>
      </c>
      <c r="L15" s="159">
        <f t="shared" si="0"/>
        <v>2.9008333333333334</v>
      </c>
      <c r="M15" s="39">
        <f t="shared" si="0"/>
        <v>2.894166666666667</v>
      </c>
      <c r="O15" s="141" t="s">
        <v>201</v>
      </c>
      <c r="P15" s="137" t="s">
        <v>222</v>
      </c>
      <c r="Q15" s="137" t="s">
        <v>223</v>
      </c>
      <c r="R15" s="139" t="s">
        <v>224</v>
      </c>
      <c r="T15" s="141"/>
      <c r="U15" s="137"/>
      <c r="V15" s="137"/>
      <c r="W15" s="139"/>
    </row>
    <row r="16" spans="1:23" ht="15.75" thickBot="1">
      <c r="A16" s="41" t="s">
        <v>240</v>
      </c>
      <c r="B16" s="41">
        <f>_xlfn.STDEV.P(B3:B14)</f>
        <v>0.3426814199158682</v>
      </c>
      <c r="C16" s="104">
        <f t="shared" ref="C16:M16" si="1">_xlfn.STDEV.P(C3:C14)</f>
        <v>0.28149402993471984</v>
      </c>
      <c r="D16" s="104">
        <f t="shared" si="1"/>
        <v>0.27651100038395088</v>
      </c>
      <c r="E16" s="35">
        <f t="shared" si="1"/>
        <v>0.35032921025166536</v>
      </c>
      <c r="F16" s="41">
        <f t="shared" si="1"/>
        <v>0.25819888974716121</v>
      </c>
      <c r="G16" s="104">
        <f t="shared" si="1"/>
        <v>0.26032431695867359</v>
      </c>
      <c r="H16" s="104">
        <f t="shared" si="1"/>
        <v>0.26559681222986592</v>
      </c>
      <c r="I16" s="35">
        <f t="shared" si="1"/>
        <v>0.25366754270545178</v>
      </c>
      <c r="J16" s="41">
        <f t="shared" si="1"/>
        <v>0.19720265943665388</v>
      </c>
      <c r="K16" s="104">
        <f t="shared" si="1"/>
        <v>0.20866473641279737</v>
      </c>
      <c r="L16" s="104">
        <f t="shared" si="1"/>
        <v>0.19093883546541518</v>
      </c>
      <c r="M16" s="35">
        <f t="shared" si="1"/>
        <v>0.18432120213246098</v>
      </c>
      <c r="O16" s="54" t="s">
        <v>1</v>
      </c>
      <c r="P16" s="142">
        <v>0.03</v>
      </c>
      <c r="Q16">
        <v>0.02</v>
      </c>
      <c r="R16" s="34">
        <v>0.01</v>
      </c>
      <c r="T16" s="54"/>
      <c r="W16" s="143"/>
    </row>
    <row r="17" spans="1:23">
      <c r="O17" s="54" t="s">
        <v>2</v>
      </c>
      <c r="P17">
        <v>0.39</v>
      </c>
      <c r="Q17">
        <v>0.65</v>
      </c>
      <c r="R17" s="34">
        <v>0.63</v>
      </c>
      <c r="T17" s="54"/>
      <c r="W17" s="144"/>
    </row>
    <row r="18" spans="1:23" ht="15.75" thickBot="1">
      <c r="A18" t="s">
        <v>246</v>
      </c>
      <c r="O18" s="41" t="s">
        <v>3</v>
      </c>
      <c r="P18" s="104">
        <v>0.67</v>
      </c>
      <c r="Q18" s="104">
        <v>0.76</v>
      </c>
      <c r="R18" s="35">
        <v>0.85</v>
      </c>
      <c r="T18" s="41"/>
      <c r="U18" s="104"/>
      <c r="V18" s="104"/>
      <c r="W18" s="35"/>
    </row>
    <row r="19" spans="1:23" ht="15.75" thickBot="1">
      <c r="A19" s="151" t="s">
        <v>201</v>
      </c>
      <c r="B19" s="291" t="s">
        <v>1</v>
      </c>
      <c r="C19" s="292"/>
      <c r="D19" s="293"/>
      <c r="E19" s="291" t="s">
        <v>2</v>
      </c>
      <c r="F19" s="292"/>
      <c r="G19" s="293"/>
      <c r="H19" s="292" t="s">
        <v>3</v>
      </c>
      <c r="I19" s="292"/>
      <c r="J19" s="293"/>
    </row>
    <row r="20" spans="1:23" ht="15.75" thickBot="1">
      <c r="A20" s="105" t="s">
        <v>237</v>
      </c>
      <c r="B20" s="105" t="s">
        <v>222</v>
      </c>
      <c r="C20" s="106" t="s">
        <v>223</v>
      </c>
      <c r="D20" s="107" t="s">
        <v>224</v>
      </c>
      <c r="E20" s="105" t="s">
        <v>222</v>
      </c>
      <c r="F20" s="106" t="s">
        <v>223</v>
      </c>
      <c r="G20" s="107" t="s">
        <v>224</v>
      </c>
      <c r="H20" s="106" t="s">
        <v>222</v>
      </c>
      <c r="I20" s="106" t="s">
        <v>223</v>
      </c>
      <c r="J20" s="107" t="s">
        <v>224</v>
      </c>
      <c r="O20" s="294" t="s">
        <v>245</v>
      </c>
      <c r="P20" s="295"/>
      <c r="Q20" s="295"/>
      <c r="R20" s="296"/>
    </row>
    <row r="21" spans="1:23">
      <c r="A21" s="112" t="s">
        <v>225</v>
      </c>
      <c r="B21" s="112">
        <v>6.9999999999999396E-2</v>
      </c>
      <c r="C21" s="111">
        <v>0.04</v>
      </c>
      <c r="D21" s="113">
        <v>-0.13000000000000078</v>
      </c>
      <c r="E21" s="112">
        <v>6.0000000000000053E-2</v>
      </c>
      <c r="F21" s="111">
        <v>0.10000000000000009</v>
      </c>
      <c r="G21" s="113">
        <v>0.10999999999999988</v>
      </c>
      <c r="H21" s="111">
        <v>7.9999999999999627E-2</v>
      </c>
      <c r="I21" s="111">
        <v>2.9999999999999805E-2</v>
      </c>
      <c r="J21" s="113">
        <v>0.10999999999999988</v>
      </c>
      <c r="O21" s="141" t="s">
        <v>201</v>
      </c>
      <c r="P21" s="137" t="s">
        <v>222</v>
      </c>
      <c r="Q21" s="137" t="s">
        <v>223</v>
      </c>
      <c r="R21" s="139" t="s">
        <v>224</v>
      </c>
    </row>
    <row r="22" spans="1:23">
      <c r="A22" s="54" t="s">
        <v>226</v>
      </c>
      <c r="B22" s="54">
        <v>-0.33000000000000007</v>
      </c>
      <c r="C22">
        <v>-0.28999999999999998</v>
      </c>
      <c r="D22" s="34">
        <v>-0.33000000000000007</v>
      </c>
      <c r="E22" s="54">
        <v>2.9999999999999805E-2</v>
      </c>
      <c r="F22">
        <v>2.0000000000000018E-2</v>
      </c>
      <c r="G22" s="34">
        <v>8.0000000000000071E-2</v>
      </c>
      <c r="H22">
        <v>6.0000000000000053E-2</v>
      </c>
      <c r="I22">
        <v>0.10000000000000009</v>
      </c>
      <c r="J22" s="34">
        <v>0.14999999999999991</v>
      </c>
      <c r="O22" s="54" t="s">
        <v>1</v>
      </c>
      <c r="P22" s="142">
        <v>0.03</v>
      </c>
      <c r="Q22">
        <v>0.54</v>
      </c>
      <c r="R22" s="34">
        <v>0.56000000000000005</v>
      </c>
    </row>
    <row r="23" spans="1:23">
      <c r="A23" s="112" t="s">
        <v>227</v>
      </c>
      <c r="B23" s="112">
        <v>-8.9999999999999858E-2</v>
      </c>
      <c r="C23" s="111">
        <v>0</v>
      </c>
      <c r="D23" s="113">
        <v>-0.10999999999999943</v>
      </c>
      <c r="E23" s="112">
        <v>0.12999999999999989</v>
      </c>
      <c r="F23" s="111">
        <v>0.11000000000000032</v>
      </c>
      <c r="G23" s="113">
        <v>0.20999999999999996</v>
      </c>
      <c r="H23" s="111">
        <v>0.16000000000000014</v>
      </c>
      <c r="I23" s="111">
        <v>0.16000000000000014</v>
      </c>
      <c r="J23" s="113">
        <v>0.27</v>
      </c>
      <c r="O23" s="54" t="s">
        <v>2</v>
      </c>
      <c r="P23">
        <v>0.57999999999999996</v>
      </c>
      <c r="Q23">
        <v>0.9</v>
      </c>
      <c r="R23" s="34">
        <v>0.92</v>
      </c>
    </row>
    <row r="24" spans="1:23" ht="15.75" thickBot="1">
      <c r="A24" s="54" t="s">
        <v>228</v>
      </c>
      <c r="B24" s="54">
        <v>-0.11000000000000032</v>
      </c>
      <c r="C24">
        <v>-0.04</v>
      </c>
      <c r="D24" s="34">
        <v>-0.12000000000000011</v>
      </c>
      <c r="E24" s="54">
        <v>0.10000000000000053</v>
      </c>
      <c r="F24">
        <v>0.11000000000000032</v>
      </c>
      <c r="G24" s="34">
        <v>0.1800000000000006</v>
      </c>
      <c r="H24">
        <v>3.0000000000000249E-2</v>
      </c>
      <c r="I24">
        <v>9.0000000000000302E-2</v>
      </c>
      <c r="J24" s="34">
        <v>0.20000000000000018</v>
      </c>
      <c r="O24" s="41" t="s">
        <v>3</v>
      </c>
      <c r="P24" s="104">
        <v>0.8</v>
      </c>
      <c r="Q24" s="104">
        <v>0.71</v>
      </c>
      <c r="R24" s="35">
        <v>0.94</v>
      </c>
    </row>
    <row r="25" spans="1:23">
      <c r="A25" s="112" t="s">
        <v>229</v>
      </c>
      <c r="B25" s="112">
        <v>-0.11000000000000032</v>
      </c>
      <c r="C25" s="111">
        <v>0</v>
      </c>
      <c r="D25" s="113">
        <v>-9.9999999999999645E-2</v>
      </c>
      <c r="E25" s="112">
        <v>-9.9999999999999645E-2</v>
      </c>
      <c r="F25" s="111">
        <v>0.10000000000000053</v>
      </c>
      <c r="G25" s="113">
        <v>-5.9999999999999609E-2</v>
      </c>
      <c r="H25" s="111">
        <v>-4.0000000000000036E-2</v>
      </c>
      <c r="I25" s="111">
        <v>-2.9999999999999805E-2</v>
      </c>
      <c r="J25" s="113">
        <v>7.0000000000000284E-2</v>
      </c>
    </row>
    <row r="26" spans="1:23">
      <c r="A26" s="54" t="s">
        <v>230</v>
      </c>
      <c r="B26" s="54">
        <v>-4.01</v>
      </c>
      <c r="C26">
        <v>-0.14000000000000001</v>
      </c>
      <c r="D26" s="34">
        <v>-0.19000000000000039</v>
      </c>
      <c r="E26" s="54">
        <v>7.0000000000000284E-2</v>
      </c>
      <c r="F26">
        <v>-4.9999999999999822E-2</v>
      </c>
      <c r="G26" s="34">
        <v>4.9999999999999822E-2</v>
      </c>
      <c r="H26">
        <v>-0.12000000000000011</v>
      </c>
      <c r="I26">
        <v>-4.9999999999999822E-2</v>
      </c>
      <c r="J26" s="34">
        <v>-6.999999999999984E-2</v>
      </c>
    </row>
    <row r="27" spans="1:23">
      <c r="A27" s="112" t="s">
        <v>231</v>
      </c>
      <c r="B27" s="112">
        <v>0</v>
      </c>
      <c r="C27" s="111">
        <v>0.06</v>
      </c>
      <c r="D27" s="113">
        <v>8.9999999999999858E-2</v>
      </c>
      <c r="E27" s="112">
        <v>-0.25999999999999979</v>
      </c>
      <c r="F27" s="111">
        <v>9.9999999999997868E-3</v>
      </c>
      <c r="G27" s="113">
        <v>-0.20999999999999996</v>
      </c>
      <c r="H27" s="111">
        <v>1.0000000000000231E-2</v>
      </c>
      <c r="I27" s="111">
        <v>0.10999999999999988</v>
      </c>
      <c r="J27" s="113">
        <v>5.0000000000000266E-2</v>
      </c>
    </row>
    <row r="28" spans="1:23">
      <c r="A28" s="54" t="s">
        <v>232</v>
      </c>
      <c r="B28" s="54">
        <v>-2.0000000000000018E-2</v>
      </c>
      <c r="C28">
        <v>-0.12</v>
      </c>
      <c r="D28" s="34">
        <v>4.0000000000000036E-2</v>
      </c>
      <c r="E28" s="54">
        <v>-5.9999999999999609E-2</v>
      </c>
      <c r="F28">
        <v>-5.9999999999999609E-2</v>
      </c>
      <c r="G28" s="34">
        <v>-6.9999999999999396E-2</v>
      </c>
      <c r="H28">
        <v>-0.12000000000000011</v>
      </c>
      <c r="I28">
        <v>6.0000000000000053E-2</v>
      </c>
      <c r="J28" s="34">
        <v>-6.999999999999984E-2</v>
      </c>
    </row>
    <row r="29" spans="1:23">
      <c r="A29" s="112" t="s">
        <v>233</v>
      </c>
      <c r="B29" s="112">
        <v>-2.0000000000000018E-2</v>
      </c>
      <c r="C29" s="111">
        <v>-0.1</v>
      </c>
      <c r="D29" s="113">
        <v>4.9999999999999822E-2</v>
      </c>
      <c r="E29" s="112">
        <v>-0.20000000000000018</v>
      </c>
      <c r="F29" s="111">
        <v>4.9999999999999822E-2</v>
      </c>
      <c r="G29" s="113">
        <v>-8.0000000000000071E-2</v>
      </c>
      <c r="H29" s="111">
        <v>-0.29000000000000004</v>
      </c>
      <c r="I29" s="111">
        <v>-0.20999999999999996</v>
      </c>
      <c r="J29" s="113">
        <v>-0.29000000000000004</v>
      </c>
    </row>
    <row r="30" spans="1:23">
      <c r="A30" s="54" t="s">
        <v>234</v>
      </c>
      <c r="B30" s="54">
        <v>-2.0000000000000018E-2</v>
      </c>
      <c r="C30">
        <v>-0.1</v>
      </c>
      <c r="D30" s="34">
        <v>4.9999999999999822E-2</v>
      </c>
      <c r="E30" s="54">
        <v>-0.17000000000000037</v>
      </c>
      <c r="F30">
        <v>-0.11000000000000032</v>
      </c>
      <c r="G30" s="34">
        <v>-0.15000000000000036</v>
      </c>
      <c r="H30">
        <v>6.0000000000000053E-2</v>
      </c>
      <c r="I30">
        <v>8.0000000000000071E-2</v>
      </c>
      <c r="J30" s="34">
        <v>3.0000000000000249E-2</v>
      </c>
    </row>
    <row r="31" spans="1:23">
      <c r="A31" s="112" t="s">
        <v>235</v>
      </c>
      <c r="B31" s="112">
        <v>0.38000000000000034</v>
      </c>
      <c r="C31" s="111">
        <v>0.3</v>
      </c>
      <c r="D31" s="113">
        <v>0.45000000000000018</v>
      </c>
      <c r="E31" s="112">
        <v>2.9999999999999805E-2</v>
      </c>
      <c r="F31" s="111">
        <v>6.999999999999984E-2</v>
      </c>
      <c r="G31" s="113">
        <v>-2.0000000000000018E-2</v>
      </c>
      <c r="H31" s="111">
        <v>-2.0000000000000018E-2</v>
      </c>
      <c r="I31" s="111">
        <v>7.0000000000000284E-2</v>
      </c>
      <c r="J31" s="113">
        <v>2.0000000000000018E-2</v>
      </c>
    </row>
    <row r="32" spans="1:23" ht="15.75" thickBot="1">
      <c r="A32" s="41" t="s">
        <v>236</v>
      </c>
      <c r="B32" s="41">
        <v>0.64000000000000057</v>
      </c>
      <c r="C32" s="104">
        <v>0.43</v>
      </c>
      <c r="D32" s="35">
        <v>0.5</v>
      </c>
      <c r="E32" s="41">
        <v>-0.13999999999999968</v>
      </c>
      <c r="F32" s="104">
        <v>7.0000000000000284E-2</v>
      </c>
      <c r="G32" s="35">
        <v>-0.13999999999999968</v>
      </c>
      <c r="H32" s="104">
        <v>-2.0000000000000018E-2</v>
      </c>
      <c r="I32" s="104">
        <v>-2.0000000000000018E-2</v>
      </c>
      <c r="J32" s="35">
        <v>0</v>
      </c>
    </row>
    <row r="33" spans="1:10" ht="15.75" thickBot="1"/>
    <row r="34" spans="1:10" ht="15.75" thickBot="1">
      <c r="A34" s="151" t="s">
        <v>201</v>
      </c>
      <c r="B34" s="291" t="s">
        <v>1</v>
      </c>
      <c r="C34" s="292"/>
      <c r="D34" s="293"/>
      <c r="E34" s="291" t="s">
        <v>2</v>
      </c>
      <c r="F34" s="292"/>
      <c r="G34" s="293"/>
      <c r="H34" s="292" t="s">
        <v>3</v>
      </c>
      <c r="I34" s="292"/>
      <c r="J34" s="293"/>
    </row>
    <row r="35" spans="1:10" ht="15.75" thickBot="1">
      <c r="A35" s="151"/>
      <c r="B35" s="105" t="s">
        <v>222</v>
      </c>
      <c r="C35" s="106" t="s">
        <v>223</v>
      </c>
      <c r="D35" s="107" t="s">
        <v>224</v>
      </c>
      <c r="E35" s="105" t="s">
        <v>222</v>
      </c>
      <c r="F35" s="106" t="s">
        <v>223</v>
      </c>
      <c r="G35" s="107" t="s">
        <v>224</v>
      </c>
      <c r="H35" s="106" t="s">
        <v>222</v>
      </c>
      <c r="I35" s="106" t="s">
        <v>223</v>
      </c>
      <c r="J35" s="107" t="s">
        <v>224</v>
      </c>
    </row>
    <row r="36" spans="1:10" ht="15.75" thickBot="1">
      <c r="A36" s="145" t="s">
        <v>196</v>
      </c>
      <c r="B36" s="152">
        <f t="shared" ref="B36:J36" si="2">AVERAGE(B21:B32)</f>
        <v>-0.30166666666666658</v>
      </c>
      <c r="C36" s="153">
        <f t="shared" si="2"/>
        <v>3.3333333333333361E-3</v>
      </c>
      <c r="D36" s="154">
        <f t="shared" si="2"/>
        <v>1.6666666666666607E-2</v>
      </c>
      <c r="E36" s="152">
        <f t="shared" si="2"/>
        <v>-4.2499999999999906E-2</v>
      </c>
      <c r="F36" s="155">
        <f t="shared" si="2"/>
        <v>3.5000000000000107E-2</v>
      </c>
      <c r="G36" s="154">
        <f t="shared" si="2"/>
        <v>-8.3333333333332291E-3</v>
      </c>
      <c r="H36" s="153">
        <f t="shared" si="2"/>
        <v>-1.7499999999999998E-2</v>
      </c>
      <c r="I36" s="153">
        <f t="shared" si="2"/>
        <v>3.2500000000000084E-2</v>
      </c>
      <c r="J36" s="154">
        <f t="shared" si="2"/>
        <v>3.9166666666666759E-2</v>
      </c>
    </row>
    <row r="37" spans="1:10" ht="15.75" thickBot="1">
      <c r="A37" s="52" t="s">
        <v>247</v>
      </c>
      <c r="B37" s="146">
        <f>P22</f>
        <v>0.03</v>
      </c>
      <c r="C37" s="108">
        <f>Q22</f>
        <v>0.54</v>
      </c>
      <c r="D37" s="108">
        <f>R22</f>
        <v>0.56000000000000005</v>
      </c>
      <c r="E37" s="42">
        <f>P23</f>
        <v>0.57999999999999996</v>
      </c>
      <c r="F37" s="52">
        <f>Q23</f>
        <v>0.9</v>
      </c>
      <c r="G37" s="40">
        <f>R23</f>
        <v>0.92</v>
      </c>
      <c r="H37" s="108">
        <f>P24</f>
        <v>0.8</v>
      </c>
      <c r="I37" s="108">
        <f>Q24</f>
        <v>0.71</v>
      </c>
      <c r="J37" s="40">
        <f>R24</f>
        <v>0.94</v>
      </c>
    </row>
    <row r="38" spans="1:10" ht="15.75" thickBot="1">
      <c r="A38" s="147" t="s">
        <v>248</v>
      </c>
      <c r="B38" s="156">
        <f>P16</f>
        <v>0.03</v>
      </c>
      <c r="C38" s="157">
        <f>Q16</f>
        <v>0.02</v>
      </c>
      <c r="D38" s="158">
        <f>R16</f>
        <v>0.01</v>
      </c>
      <c r="E38" s="145">
        <f>P17</f>
        <v>0.39</v>
      </c>
      <c r="F38" s="147">
        <f>Q17</f>
        <v>0.65</v>
      </c>
      <c r="G38" s="158">
        <f>R17</f>
        <v>0.63</v>
      </c>
      <c r="H38" s="157">
        <f>P18</f>
        <v>0.67</v>
      </c>
      <c r="I38" s="157">
        <f>Q18</f>
        <v>0.76</v>
      </c>
      <c r="J38" s="158">
        <f>R18</f>
        <v>0.85</v>
      </c>
    </row>
    <row r="39" spans="1:10" ht="15.75" thickBot="1">
      <c r="A39" s="150"/>
      <c r="B39" s="42"/>
      <c r="C39" s="108"/>
      <c r="D39" s="148"/>
      <c r="E39" s="42"/>
      <c r="F39" s="52"/>
      <c r="G39" s="149"/>
      <c r="H39" s="108"/>
      <c r="I39" s="108"/>
      <c r="J39" s="40"/>
    </row>
  </sheetData>
  <mergeCells count="12">
    <mergeCell ref="O14:R14"/>
    <mergeCell ref="O20:R20"/>
    <mergeCell ref="T13:W14"/>
    <mergeCell ref="H19:J19"/>
    <mergeCell ref="E19:G19"/>
    <mergeCell ref="F1:I1"/>
    <mergeCell ref="B1:E1"/>
    <mergeCell ref="J1:M1"/>
    <mergeCell ref="B34:D34"/>
    <mergeCell ref="E34:G34"/>
    <mergeCell ref="H34:J34"/>
    <mergeCell ref="B19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V41"/>
  <sheetViews>
    <sheetView topLeftCell="A58" zoomScale="70" zoomScaleNormal="70" workbookViewId="0">
      <selection activeCell="G38" sqref="G38"/>
    </sheetView>
  </sheetViews>
  <sheetFormatPr defaultColWidth="15.7109375" defaultRowHeight="19.899999999999999" customHeight="1"/>
  <cols>
    <col min="1" max="1" width="26.28515625" customWidth="1"/>
    <col min="2" max="2" width="38.85546875" bestFit="1" customWidth="1"/>
    <col min="3" max="3" width="9.28515625" bestFit="1" customWidth="1"/>
    <col min="4" max="4" width="8.42578125" bestFit="1" customWidth="1"/>
    <col min="5" max="5" width="8.42578125" style="98" bestFit="1" customWidth="1"/>
    <col min="6" max="6" width="8.85546875" bestFit="1" customWidth="1"/>
    <col min="7" max="7" width="28.5703125" bestFit="1" customWidth="1"/>
    <col min="8" max="8" width="13.140625" bestFit="1" customWidth="1"/>
    <col min="9" max="9" width="12.85546875" bestFit="1" customWidth="1"/>
  </cols>
  <sheetData>
    <row r="1" spans="1:8" ht="19.899999999999999" customHeight="1" thickBot="1">
      <c r="A1" s="207" t="s">
        <v>189</v>
      </c>
      <c r="B1" s="243" t="s">
        <v>190</v>
      </c>
      <c r="C1" s="208" t="s">
        <v>278</v>
      </c>
      <c r="D1" s="209" t="s">
        <v>191</v>
      </c>
      <c r="E1" s="210" t="s">
        <v>192</v>
      </c>
      <c r="F1" s="211" t="s">
        <v>193</v>
      </c>
      <c r="G1" s="208" t="s">
        <v>212</v>
      </c>
      <c r="H1" s="212" t="s">
        <v>254</v>
      </c>
    </row>
    <row r="2" spans="1:8" ht="15.75" thickBot="1">
      <c r="A2" s="213" t="s">
        <v>208</v>
      </c>
      <c r="B2" s="214">
        <v>123.7</v>
      </c>
      <c r="C2" s="214">
        <v>135.77000000000001</v>
      </c>
      <c r="D2" s="215">
        <v>6.1600000000000002E-2</v>
      </c>
      <c r="E2" s="216">
        <v>6.0699999999999997E-2</v>
      </c>
      <c r="F2" s="217">
        <v>3.9600000000000003E-2</v>
      </c>
      <c r="G2" s="218" t="s">
        <v>213</v>
      </c>
      <c r="H2" s="244">
        <v>135.63999999999999</v>
      </c>
    </row>
    <row r="3" spans="1:8" ht="15.75" thickBot="1">
      <c r="A3" s="219" t="s">
        <v>210</v>
      </c>
      <c r="B3" s="220">
        <v>114.95</v>
      </c>
      <c r="C3" s="220">
        <v>127</v>
      </c>
      <c r="D3" s="221">
        <v>1.7100000000000001E-2</v>
      </c>
      <c r="E3" s="222">
        <v>3.1600000000000003E-2</v>
      </c>
      <c r="F3" s="223">
        <v>2.6800000000000001E-2</v>
      </c>
      <c r="G3" s="224" t="s">
        <v>214</v>
      </c>
      <c r="H3" s="245">
        <v>125.12</v>
      </c>
    </row>
    <row r="4" spans="1:8" ht="15.75" thickBot="1">
      <c r="A4" s="225" t="s">
        <v>211</v>
      </c>
      <c r="B4" s="226">
        <v>3.54</v>
      </c>
      <c r="C4" s="226">
        <v>15.61</v>
      </c>
      <c r="D4" s="227">
        <v>1.2800000000000001E-2</v>
      </c>
      <c r="E4" s="228">
        <v>3.8300000000000001E-2</v>
      </c>
      <c r="F4" s="229">
        <v>2.8000000000000001E-2</v>
      </c>
      <c r="G4" s="230" t="s">
        <v>215</v>
      </c>
      <c r="H4" s="246">
        <v>6.77</v>
      </c>
    </row>
    <row r="5" spans="1:8" ht="16.5" thickBot="1">
      <c r="A5" s="213" t="s">
        <v>249</v>
      </c>
      <c r="B5" s="214">
        <v>92.59</v>
      </c>
      <c r="C5" s="214">
        <v>107.64</v>
      </c>
      <c r="D5" s="215">
        <v>7.1300000000000002E-2</v>
      </c>
      <c r="E5" s="253" t="s">
        <v>277</v>
      </c>
      <c r="F5" s="217">
        <v>4.6899999999999997E-2</v>
      </c>
      <c r="G5" s="231" t="s">
        <v>250</v>
      </c>
      <c r="H5" s="247">
        <v>107.45</v>
      </c>
    </row>
    <row r="6" spans="1:8" ht="16.5" thickBot="1">
      <c r="A6" s="219" t="s">
        <v>251</v>
      </c>
      <c r="B6" s="220">
        <v>103.58</v>
      </c>
      <c r="C6" s="220">
        <v>118.64</v>
      </c>
      <c r="D6" s="221">
        <v>1.9800000000000002E-2</v>
      </c>
      <c r="E6" s="222">
        <v>3.4299999999999997E-2</v>
      </c>
      <c r="F6" s="223">
        <v>3.04E-2</v>
      </c>
      <c r="G6" s="232" t="s">
        <v>252</v>
      </c>
      <c r="H6" s="248">
        <v>116.62</v>
      </c>
    </row>
    <row r="7" spans="1:8" ht="15.75" thickBot="1">
      <c r="A7" s="225" t="s">
        <v>253</v>
      </c>
      <c r="B7" s="226">
        <v>1.35</v>
      </c>
      <c r="C7" s="226">
        <v>16.399999999999999</v>
      </c>
      <c r="D7" s="227">
        <v>1.26E-2</v>
      </c>
      <c r="E7" s="228">
        <v>3.8300000000000001E-2</v>
      </c>
      <c r="F7" s="229">
        <v>2.86E-2</v>
      </c>
      <c r="G7" s="233" t="s">
        <v>258</v>
      </c>
      <c r="H7" s="249">
        <v>7.64</v>
      </c>
    </row>
    <row r="8" spans="1:8" ht="16.5" thickBot="1">
      <c r="A8" s="213" t="s">
        <v>259</v>
      </c>
      <c r="B8" s="214">
        <v>114.93</v>
      </c>
      <c r="C8" s="214">
        <v>126.97</v>
      </c>
      <c r="D8" s="215">
        <v>6.4000000000000001E-2</v>
      </c>
      <c r="E8" s="236">
        <v>6.1800000000000001E-2</v>
      </c>
      <c r="F8" s="217">
        <v>3.9800000000000002E-2</v>
      </c>
      <c r="G8" s="234" t="s">
        <v>263</v>
      </c>
      <c r="H8" s="250">
        <v>126.74</v>
      </c>
    </row>
    <row r="9" spans="1:8" ht="16.5" thickBot="1">
      <c r="A9" s="261" t="s">
        <v>260</v>
      </c>
      <c r="B9" s="262">
        <v>106.3</v>
      </c>
      <c r="C9" s="262">
        <v>118.34</v>
      </c>
      <c r="D9" s="263">
        <v>1.66E-2</v>
      </c>
      <c r="E9" s="264">
        <v>3.1399999999999997E-2</v>
      </c>
      <c r="F9" s="265">
        <v>2.76E-2</v>
      </c>
      <c r="G9" s="266" t="s">
        <v>261</v>
      </c>
      <c r="H9" s="266">
        <v>116.12</v>
      </c>
    </row>
    <row r="10" spans="1:8" ht="16.5" thickBot="1">
      <c r="A10" s="225" t="s">
        <v>262</v>
      </c>
      <c r="B10" s="226">
        <v>-0.49</v>
      </c>
      <c r="C10" s="226">
        <v>11.56</v>
      </c>
      <c r="D10" s="227">
        <v>1.2699999999999999E-2</v>
      </c>
      <c r="E10" s="228">
        <v>3.8399999999999997E-2</v>
      </c>
      <c r="F10" s="229">
        <v>2.8500000000000001E-2</v>
      </c>
      <c r="G10" s="233" t="s">
        <v>264</v>
      </c>
      <c r="H10" s="251">
        <v>2.73</v>
      </c>
    </row>
    <row r="11" spans="1:8" ht="16.5" thickBot="1">
      <c r="A11" s="267" t="s">
        <v>265</v>
      </c>
      <c r="B11" s="268">
        <v>114.81</v>
      </c>
      <c r="C11" s="268">
        <v>123.85</v>
      </c>
      <c r="D11" s="269">
        <v>6.2199999999999998E-2</v>
      </c>
      <c r="E11" s="270">
        <v>6.1100000000000002E-2</v>
      </c>
      <c r="F11" s="271">
        <v>3.8399999999999997E-2</v>
      </c>
      <c r="G11" s="272" t="s">
        <v>266</v>
      </c>
      <c r="H11" s="273">
        <v>123.47</v>
      </c>
    </row>
    <row r="12" spans="1:8" ht="16.5" thickBot="1">
      <c r="A12" s="219" t="s">
        <v>267</v>
      </c>
      <c r="B12" s="220">
        <v>109.28</v>
      </c>
      <c r="C12" s="220">
        <v>118.31</v>
      </c>
      <c r="D12" s="221">
        <v>1.66E-2</v>
      </c>
      <c r="E12" s="222">
        <v>3.1300000000000001E-2</v>
      </c>
      <c r="F12" s="223">
        <v>2.81E-2</v>
      </c>
      <c r="G12" s="232" t="s">
        <v>268</v>
      </c>
      <c r="H12" s="235">
        <v>116.41</v>
      </c>
    </row>
    <row r="13" spans="1:8" ht="16.5" thickBot="1">
      <c r="A13" s="254" t="s">
        <v>269</v>
      </c>
      <c r="B13" s="255">
        <v>-2.4700000000000002</v>
      </c>
      <c r="C13" s="255">
        <v>6.56</v>
      </c>
      <c r="D13" s="256">
        <v>1.26E-2</v>
      </c>
      <c r="E13" s="257">
        <v>3.8300000000000001E-2</v>
      </c>
      <c r="F13" s="258">
        <v>2.8400000000000002E-2</v>
      </c>
      <c r="G13" s="259" t="s">
        <v>270</v>
      </c>
      <c r="H13" s="260">
        <v>-2.34</v>
      </c>
    </row>
    <row r="34" spans="1:22" ht="19.899999999999999" customHeight="1" thickBot="1"/>
    <row r="35" spans="1:22" ht="30.75" customHeight="1" thickBot="1">
      <c r="A35" s="160" t="s">
        <v>189</v>
      </c>
      <c r="B35" s="161" t="s">
        <v>216</v>
      </c>
      <c r="C35" s="161" t="s">
        <v>191</v>
      </c>
      <c r="D35" s="161" t="s">
        <v>192</v>
      </c>
      <c r="E35" s="162" t="s">
        <v>193</v>
      </c>
    </row>
    <row r="36" spans="1:22" ht="19.899999999999999" customHeight="1" thickBot="1">
      <c r="A36" s="163" t="s">
        <v>203</v>
      </c>
      <c r="B36" s="164"/>
      <c r="C36" s="167">
        <v>3.5099999999999999E-2</v>
      </c>
      <c r="D36" s="168">
        <v>4.5600000000000002E-2</v>
      </c>
      <c r="E36" s="169">
        <v>3.2500000000000001E-2</v>
      </c>
    </row>
    <row r="37" spans="1:22" ht="19.899999999999999" customHeight="1" thickBot="1">
      <c r="A37" s="11" t="s">
        <v>204</v>
      </c>
      <c r="B37" s="165"/>
      <c r="C37" s="170">
        <v>6.1000000000000004E-3</v>
      </c>
      <c r="D37" s="171">
        <v>1.9199999999999998E-2</v>
      </c>
      <c r="E37" s="172">
        <v>1.7600000000000001E-2</v>
      </c>
      <c r="P37" s="206"/>
      <c r="Q37" s="206"/>
      <c r="R37" s="206"/>
      <c r="S37" s="206"/>
      <c r="T37" s="206"/>
      <c r="U37" s="206"/>
      <c r="V37" s="277"/>
    </row>
    <row r="38" spans="1:22" ht="19.899999999999999" customHeight="1" thickBot="1">
      <c r="A38" s="14" t="s">
        <v>205</v>
      </c>
      <c r="B38" s="166"/>
      <c r="C38" s="173">
        <v>0.01</v>
      </c>
      <c r="D38" s="174">
        <v>3.44E-2</v>
      </c>
      <c r="E38" s="175">
        <v>2.8899999999999999E-2</v>
      </c>
      <c r="P38" s="176"/>
      <c r="Q38" s="176"/>
      <c r="R38" s="176"/>
      <c r="S38" s="276"/>
      <c r="T38" s="276"/>
      <c r="U38" s="276"/>
      <c r="V38" s="277"/>
    </row>
    <row r="39" spans="1:22" ht="19.899999999999999" customHeight="1" thickBot="1">
      <c r="A39" s="274" t="s">
        <v>217</v>
      </c>
      <c r="B39" s="164"/>
      <c r="C39" s="167">
        <v>5.5300000000000002E-2</v>
      </c>
      <c r="D39" s="168">
        <v>5.7200000000000001E-2</v>
      </c>
      <c r="E39" s="169">
        <v>4.1599999999999998E-2</v>
      </c>
      <c r="P39" s="176"/>
      <c r="Q39" s="176"/>
      <c r="R39" s="176"/>
      <c r="S39" s="276"/>
      <c r="T39" s="276"/>
      <c r="U39" s="276"/>
      <c r="V39" s="277"/>
    </row>
    <row r="40" spans="1:22" ht="19.899999999999999" customHeight="1" thickBot="1">
      <c r="A40" s="274" t="s">
        <v>218</v>
      </c>
      <c r="B40" s="165"/>
      <c r="C40" s="170">
        <v>1.78E-2</v>
      </c>
      <c r="D40" s="171">
        <v>3.2500000000000001E-2</v>
      </c>
      <c r="E40" s="172">
        <v>2.87E-2</v>
      </c>
      <c r="P40" s="176"/>
      <c r="Q40" s="176"/>
      <c r="R40" s="176"/>
      <c r="S40" s="276"/>
      <c r="T40" s="276"/>
      <c r="U40" s="276"/>
    </row>
    <row r="41" spans="1:22" ht="19.899999999999999" customHeight="1" thickBot="1">
      <c r="A41" s="275" t="s">
        <v>219</v>
      </c>
      <c r="B41" s="166"/>
      <c r="C41" s="173">
        <v>1.8800000000000001E-2</v>
      </c>
      <c r="D41" s="174">
        <v>4.6699999999999998E-2</v>
      </c>
      <c r="E41" s="175">
        <v>3.5000000000000003E-2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zoomScale="85" zoomScaleNormal="85" workbookViewId="0">
      <selection activeCell="T29" sqref="T29"/>
    </sheetView>
  </sheetViews>
  <sheetFormatPr defaultColWidth="15.7109375" defaultRowHeight="15"/>
  <cols>
    <col min="4" max="4" width="16.85546875" customWidth="1"/>
    <col min="12" max="12" width="12" customWidth="1"/>
    <col min="13" max="13" width="19.7109375" customWidth="1"/>
    <col min="14" max="14" width="7.5703125" bestFit="1" customWidth="1"/>
    <col min="15" max="15" width="6.7109375" customWidth="1"/>
  </cols>
  <sheetData>
    <row r="1" spans="1:23" ht="15.75" thickBot="1">
      <c r="B1" s="303" t="s">
        <v>1</v>
      </c>
      <c r="C1" s="304"/>
      <c r="D1" s="305"/>
      <c r="E1" s="306" t="s">
        <v>2</v>
      </c>
      <c r="F1" s="306"/>
      <c r="G1" s="307"/>
      <c r="H1" s="308" t="s">
        <v>3</v>
      </c>
      <c r="I1" s="306"/>
      <c r="J1" s="307"/>
      <c r="K1" s="45"/>
      <c r="Q1" s="91"/>
      <c r="R1" s="91"/>
      <c r="S1" s="29"/>
      <c r="T1" s="29"/>
      <c r="V1" s="29"/>
      <c r="W1" s="29"/>
    </row>
    <row r="2" spans="1:23" ht="15.75" thickBot="1">
      <c r="B2" s="65" t="s">
        <v>197</v>
      </c>
      <c r="C2" s="66" t="s">
        <v>194</v>
      </c>
      <c r="D2" s="286" t="s">
        <v>195</v>
      </c>
      <c r="E2" s="67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  <c r="V2" s="29"/>
      <c r="W2" s="29"/>
    </row>
    <row r="3" spans="1:23" ht="15.75" thickBot="1">
      <c r="B3" s="73">
        <v>4.5999999999999996</v>
      </c>
      <c r="C3" s="69">
        <v>4.5599999999999996</v>
      </c>
      <c r="D3" s="74">
        <v>0.04</v>
      </c>
      <c r="E3" s="284">
        <v>3.9</v>
      </c>
      <c r="F3" s="71">
        <v>3.8</v>
      </c>
      <c r="G3" s="72">
        <f>E3-F3</f>
        <v>0.10000000000000009</v>
      </c>
      <c r="H3" s="70">
        <v>2.8</v>
      </c>
      <c r="I3" s="71">
        <v>2.77</v>
      </c>
      <c r="J3" s="72">
        <f t="shared" ref="J3:J14" si="0">H3-I3</f>
        <v>2.9999999999999805E-2</v>
      </c>
      <c r="L3" s="309"/>
      <c r="M3" s="309"/>
      <c r="N3" s="309"/>
      <c r="O3" s="309"/>
      <c r="Q3" s="29"/>
      <c r="R3" s="29"/>
      <c r="S3" s="29"/>
      <c r="T3" s="29"/>
      <c r="V3" s="29"/>
      <c r="W3" s="29"/>
    </row>
    <row r="4" spans="1:23" ht="15.75" thickBot="1">
      <c r="B4" s="73">
        <v>4.3</v>
      </c>
      <c r="C4" s="69">
        <v>4.59</v>
      </c>
      <c r="D4" s="74">
        <v>-0.28999999999999998</v>
      </c>
      <c r="E4" s="285">
        <v>4</v>
      </c>
      <c r="F4" s="69">
        <v>3.98</v>
      </c>
      <c r="G4" s="74">
        <f t="shared" ref="G4:G14" si="1">E4-F4</f>
        <v>2.0000000000000018E-2</v>
      </c>
      <c r="H4" s="73">
        <v>2.9</v>
      </c>
      <c r="I4" s="69">
        <v>2.8</v>
      </c>
      <c r="J4" s="74">
        <f t="shared" si="0"/>
        <v>0.10000000000000009</v>
      </c>
      <c r="L4" s="310"/>
      <c r="M4" s="310"/>
      <c r="N4" s="310"/>
      <c r="O4" s="310"/>
      <c r="Q4" s="29"/>
      <c r="R4" s="29"/>
      <c r="S4" s="29"/>
      <c r="T4" s="29"/>
      <c r="V4" s="29"/>
      <c r="W4" s="29"/>
    </row>
    <row r="5" spans="1:23" ht="15.75" thickBot="1">
      <c r="B5" s="73">
        <v>4.2</v>
      </c>
      <c r="C5" s="69">
        <v>4.2</v>
      </c>
      <c r="D5" s="74">
        <v>0</v>
      </c>
      <c r="E5" s="285">
        <v>4.2</v>
      </c>
      <c r="F5" s="69">
        <v>4.09</v>
      </c>
      <c r="G5" s="74">
        <f t="shared" si="1"/>
        <v>0.11000000000000032</v>
      </c>
      <c r="H5" s="73">
        <v>3.1</v>
      </c>
      <c r="I5" s="69">
        <v>2.94</v>
      </c>
      <c r="J5" s="74">
        <f t="shared" si="0"/>
        <v>0.16000000000000014</v>
      </c>
      <c r="K5" s="34"/>
      <c r="L5" s="61"/>
      <c r="M5" s="62"/>
      <c r="N5" s="62"/>
      <c r="O5" s="63"/>
      <c r="Q5" s="29"/>
      <c r="R5" s="29"/>
      <c r="S5" s="29"/>
      <c r="T5" s="29"/>
      <c r="V5" s="29"/>
      <c r="W5" s="29"/>
    </row>
    <row r="6" spans="1:23" ht="15.75" thickBot="1">
      <c r="B6" s="73">
        <v>4.0999999999999996</v>
      </c>
      <c r="C6" s="69">
        <v>4.1399999999999997</v>
      </c>
      <c r="D6" s="74">
        <v>-0.04</v>
      </c>
      <c r="E6" s="285">
        <v>4.4000000000000004</v>
      </c>
      <c r="F6" s="69">
        <v>4.29</v>
      </c>
      <c r="G6" s="74">
        <f t="shared" si="1"/>
        <v>0.11000000000000032</v>
      </c>
      <c r="H6" s="73">
        <v>3.2</v>
      </c>
      <c r="I6" s="69">
        <v>3.11</v>
      </c>
      <c r="J6" s="74">
        <f t="shared" si="0"/>
        <v>9.0000000000000302E-2</v>
      </c>
      <c r="K6" s="34"/>
      <c r="L6" s="48"/>
      <c r="M6" s="48"/>
      <c r="N6" s="48"/>
      <c r="O6" s="46"/>
      <c r="Q6" s="29"/>
      <c r="R6" s="29"/>
      <c r="S6" s="29"/>
      <c r="T6" s="29"/>
      <c r="V6" s="29"/>
      <c r="W6" s="29"/>
    </row>
    <row r="7" spans="1:23" ht="15.75" thickBot="1">
      <c r="B7" s="73">
        <v>4</v>
      </c>
      <c r="C7" s="69">
        <v>4</v>
      </c>
      <c r="D7" s="74">
        <v>0</v>
      </c>
      <c r="E7" s="285">
        <v>4.4000000000000004</v>
      </c>
      <c r="F7" s="69">
        <v>4.3</v>
      </c>
      <c r="G7" s="74">
        <f t="shared" si="1"/>
        <v>0.10000000000000053</v>
      </c>
      <c r="H7" s="73">
        <v>3.2</v>
      </c>
      <c r="I7" s="69">
        <v>3.23</v>
      </c>
      <c r="J7" s="74">
        <f t="shared" si="0"/>
        <v>-2.9999999999999805E-2</v>
      </c>
      <c r="K7" s="34"/>
      <c r="L7" s="48"/>
      <c r="M7" s="48"/>
      <c r="N7" s="48"/>
      <c r="O7" s="50"/>
      <c r="Q7" s="29"/>
      <c r="R7" s="29"/>
      <c r="S7" s="29"/>
      <c r="T7" s="29"/>
      <c r="V7" s="29"/>
      <c r="W7" s="29"/>
    </row>
    <row r="8" spans="1:23" ht="15.75" thickBot="1">
      <c r="B8" s="73">
        <v>3.8</v>
      </c>
      <c r="C8" s="69">
        <v>3.94</v>
      </c>
      <c r="D8" s="74">
        <v>-0.14000000000000001</v>
      </c>
      <c r="E8" s="285">
        <v>4.5</v>
      </c>
      <c r="F8" s="69">
        <v>4.55</v>
      </c>
      <c r="G8" s="74">
        <f t="shared" si="1"/>
        <v>-4.9999999999999822E-2</v>
      </c>
      <c r="H8" s="73">
        <v>3.1</v>
      </c>
      <c r="I8" s="69">
        <v>3.15</v>
      </c>
      <c r="J8" s="74">
        <f t="shared" si="0"/>
        <v>-4.9999999999999822E-2</v>
      </c>
      <c r="K8" s="34"/>
      <c r="L8" s="49"/>
      <c r="M8" s="49"/>
      <c r="N8" s="49"/>
      <c r="O8" s="47"/>
      <c r="Q8" s="29"/>
      <c r="R8" s="29"/>
      <c r="S8" s="29"/>
      <c r="T8" s="29"/>
      <c r="V8" s="29"/>
      <c r="W8" s="29"/>
    </row>
    <row r="9" spans="1:23" ht="15.75" thickBot="1">
      <c r="B9" s="73">
        <v>3.8</v>
      </c>
      <c r="C9" s="69">
        <v>3.74</v>
      </c>
      <c r="D9" s="74">
        <v>0.06</v>
      </c>
      <c r="E9" s="285">
        <v>4.3</v>
      </c>
      <c r="F9" s="69">
        <v>4.29</v>
      </c>
      <c r="G9" s="74">
        <f t="shared" si="1"/>
        <v>9.9999999999997868E-3</v>
      </c>
      <c r="H9" s="73">
        <v>3.1</v>
      </c>
      <c r="I9" s="69">
        <v>2.99</v>
      </c>
      <c r="J9" s="74">
        <f t="shared" si="0"/>
        <v>0.10999999999999988</v>
      </c>
      <c r="Q9" s="29"/>
      <c r="R9" s="29"/>
      <c r="S9" s="29"/>
      <c r="T9" s="29"/>
      <c r="V9" s="29"/>
      <c r="W9" s="29"/>
    </row>
    <row r="10" spans="1:23" ht="15.75" thickBot="1">
      <c r="B10" s="73">
        <v>3.8</v>
      </c>
      <c r="C10" s="69">
        <v>3.92</v>
      </c>
      <c r="D10" s="74">
        <v>-0.12</v>
      </c>
      <c r="E10" s="285">
        <v>4.2</v>
      </c>
      <c r="F10" s="69">
        <v>4.26</v>
      </c>
      <c r="G10" s="74">
        <f t="shared" si="1"/>
        <v>-5.9999999999999609E-2</v>
      </c>
      <c r="H10" s="73">
        <v>3</v>
      </c>
      <c r="I10" s="69">
        <v>2.94</v>
      </c>
      <c r="J10" s="74">
        <f t="shared" si="0"/>
        <v>6.0000000000000053E-2</v>
      </c>
      <c r="Q10" s="29"/>
      <c r="R10" s="29"/>
      <c r="S10" s="29"/>
      <c r="T10" s="29"/>
      <c r="V10" s="29"/>
      <c r="W10" s="29"/>
    </row>
    <row r="11" spans="1:23" ht="15.75" thickBot="1">
      <c r="B11" s="73">
        <v>3.8</v>
      </c>
      <c r="C11" s="69">
        <v>3.9</v>
      </c>
      <c r="D11" s="74">
        <v>-0.1</v>
      </c>
      <c r="E11" s="285">
        <v>4</v>
      </c>
      <c r="F11" s="69">
        <v>3.95</v>
      </c>
      <c r="G11" s="74">
        <f t="shared" si="1"/>
        <v>4.9999999999999822E-2</v>
      </c>
      <c r="H11" s="73">
        <v>2.7</v>
      </c>
      <c r="I11" s="69">
        <v>2.91</v>
      </c>
      <c r="J11" s="74">
        <f t="shared" si="0"/>
        <v>-0.20999999999999996</v>
      </c>
      <c r="L11" t="s">
        <v>200</v>
      </c>
      <c r="Q11" s="29"/>
      <c r="R11" s="29"/>
      <c r="S11" s="29"/>
      <c r="T11" s="29"/>
      <c r="V11" s="29"/>
      <c r="W11" s="29"/>
    </row>
    <row r="12" spans="1:23" ht="15.75" thickBot="1">
      <c r="B12" s="73">
        <v>3.8</v>
      </c>
      <c r="C12" s="69">
        <v>3.9</v>
      </c>
      <c r="D12" s="74">
        <v>-0.1</v>
      </c>
      <c r="E12" s="285">
        <v>3.8</v>
      </c>
      <c r="F12" s="69">
        <v>3.91</v>
      </c>
      <c r="G12" s="74">
        <f t="shared" si="1"/>
        <v>-0.11000000000000032</v>
      </c>
      <c r="H12" s="73">
        <v>2.7</v>
      </c>
      <c r="I12" s="69">
        <v>2.62</v>
      </c>
      <c r="J12" s="74">
        <f t="shared" si="0"/>
        <v>8.0000000000000071E-2</v>
      </c>
      <c r="L12" s="64" t="s">
        <v>201</v>
      </c>
      <c r="M12" s="63" t="s">
        <v>202</v>
      </c>
      <c r="Q12" s="29"/>
      <c r="R12" s="29"/>
      <c r="S12" s="29"/>
      <c r="T12" s="29"/>
      <c r="V12" s="29"/>
      <c r="W12" s="29"/>
    </row>
    <row r="13" spans="1:23" ht="15.75" thickBot="1">
      <c r="B13" s="73">
        <v>4.2</v>
      </c>
      <c r="C13" s="69">
        <v>3.9</v>
      </c>
      <c r="D13" s="74">
        <v>0.3</v>
      </c>
      <c r="E13" s="285">
        <v>3.8</v>
      </c>
      <c r="F13" s="69">
        <v>3.73</v>
      </c>
      <c r="G13" s="74">
        <f t="shared" si="1"/>
        <v>6.999999999999984E-2</v>
      </c>
      <c r="H13" s="73">
        <v>2.7</v>
      </c>
      <c r="I13" s="69">
        <v>2.63</v>
      </c>
      <c r="J13" s="74">
        <f t="shared" si="0"/>
        <v>7.0000000000000284E-2</v>
      </c>
      <c r="L13" s="53" t="s">
        <v>1</v>
      </c>
      <c r="M13" s="39">
        <v>0.02</v>
      </c>
      <c r="Q13" s="29"/>
      <c r="R13" s="29"/>
    </row>
    <row r="14" spans="1:23" ht="15.75" thickBot="1">
      <c r="B14" s="282">
        <v>4.9000000000000004</v>
      </c>
      <c r="C14" s="283">
        <v>4.47</v>
      </c>
      <c r="D14" s="287">
        <v>0.43</v>
      </c>
      <c r="E14" s="281">
        <v>3.7</v>
      </c>
      <c r="F14" s="76">
        <v>3.63</v>
      </c>
      <c r="G14" s="77">
        <f t="shared" si="1"/>
        <v>7.0000000000000284E-2</v>
      </c>
      <c r="H14" s="75">
        <v>2.7</v>
      </c>
      <c r="I14" s="76">
        <v>2.72</v>
      </c>
      <c r="J14" s="77">
        <f t="shared" si="0"/>
        <v>-2.0000000000000018E-2</v>
      </c>
      <c r="L14" s="54" t="s">
        <v>2</v>
      </c>
      <c r="M14" s="34">
        <v>0.65</v>
      </c>
    </row>
    <row r="15" spans="1:23" ht="15.75" thickBot="1">
      <c r="A15" t="s">
        <v>196</v>
      </c>
      <c r="B15" s="181">
        <f>AVERAGE(B3:B14)</f>
        <v>4.1083333333333325</v>
      </c>
      <c r="C15" s="181">
        <f t="shared" ref="C15" si="2">AVERAGE(C3:C14)</f>
        <v>4.1049999999999995</v>
      </c>
      <c r="D15" s="239">
        <f>AVERAGE(D3:D14)</f>
        <v>3.3333333333333361E-3</v>
      </c>
      <c r="E15" s="241">
        <f t="shared" ref="E15:H15" si="3">AVERAGE(E3:E14)</f>
        <v>4.0999999999999996</v>
      </c>
      <c r="F15" s="240">
        <f t="shared" si="3"/>
        <v>4.0650000000000004</v>
      </c>
      <c r="G15" s="242">
        <f>AVERAGE(G3:G14)</f>
        <v>3.5000000000000107E-2</v>
      </c>
      <c r="H15" s="240">
        <f t="shared" si="3"/>
        <v>2.9333333333333336</v>
      </c>
      <c r="I15" s="240">
        <f>AVERAGE(I3:I14)</f>
        <v>2.9008333333333334</v>
      </c>
      <c r="J15" s="242">
        <f>AVERAGE(J3:J14)</f>
        <v>3.2500000000000084E-2</v>
      </c>
      <c r="L15" s="41" t="s">
        <v>3</v>
      </c>
      <c r="M15" s="35">
        <v>0.76</v>
      </c>
    </row>
    <row r="16" spans="1:23" ht="15.75" thickBot="1">
      <c r="D16" s="97">
        <v>0.54</v>
      </c>
      <c r="G16" s="94">
        <v>0.89800000000000002</v>
      </c>
      <c r="J16" s="94">
        <v>0.71479999999999999</v>
      </c>
    </row>
    <row r="17" spans="2:10" ht="15.75" thickBot="1">
      <c r="D17" s="95" t="s">
        <v>206</v>
      </c>
      <c r="E17" s="96"/>
      <c r="G17" s="95" t="s">
        <v>206</v>
      </c>
      <c r="J17" s="95" t="s">
        <v>206</v>
      </c>
    </row>
    <row r="21" spans="2:10" ht="15.75" thickBot="1"/>
    <row r="22" spans="2:10" ht="18" customHeight="1" thickBot="1">
      <c r="B22" s="278"/>
      <c r="C22" s="279"/>
      <c r="D22" s="280"/>
    </row>
    <row r="23" spans="2:10" ht="18" thickBot="1">
      <c r="B23" s="206"/>
      <c r="C23" s="206"/>
      <c r="D23" s="206"/>
    </row>
    <row r="24" spans="2:10" ht="18" thickBot="1">
      <c r="B24" s="176"/>
      <c r="C24" s="176"/>
      <c r="D24" s="176"/>
    </row>
    <row r="25" spans="2:10" ht="18" thickBot="1">
      <c r="B25" s="176"/>
      <c r="C25" s="176"/>
      <c r="D25" s="176"/>
    </row>
    <row r="26" spans="2:10" ht="18" thickBot="1">
      <c r="B26" s="176"/>
      <c r="C26" s="176"/>
      <c r="D26" s="176"/>
    </row>
    <row r="27" spans="2:10" ht="18" thickBot="1">
      <c r="B27" s="176"/>
      <c r="C27" s="176"/>
      <c r="D27" s="176"/>
    </row>
    <row r="28" spans="2:10" ht="18" thickBot="1">
      <c r="B28" s="176"/>
      <c r="C28" s="176"/>
      <c r="D28" s="176"/>
    </row>
    <row r="29" spans="2:10" ht="18" thickBot="1">
      <c r="B29" s="176"/>
      <c r="C29" s="176"/>
      <c r="D29" s="176"/>
    </row>
    <row r="30" spans="2:10" ht="18" thickBot="1">
      <c r="B30" s="176"/>
      <c r="C30" s="176"/>
      <c r="D30" s="176"/>
    </row>
    <row r="31" spans="2:10" ht="18" thickBot="1">
      <c r="B31" s="176"/>
      <c r="C31" s="176"/>
    </row>
    <row r="32" spans="2:10" ht="18" thickBot="1">
      <c r="B32" s="176"/>
      <c r="C32" s="176"/>
      <c r="D32" s="176"/>
    </row>
    <row r="33" spans="2:4" ht="18" thickBot="1">
      <c r="B33" s="176"/>
      <c r="C33" s="176"/>
      <c r="D33" s="176"/>
    </row>
    <row r="34" spans="2:4" ht="18" thickBot="1">
      <c r="B34" s="176"/>
      <c r="C34" s="176"/>
      <c r="D34" s="176"/>
    </row>
    <row r="35" spans="2:4" ht="18" thickBot="1">
      <c r="C35" s="176"/>
      <c r="D35" s="176"/>
    </row>
    <row r="100" spans="4:5" ht="15.75" thickBot="1">
      <c r="D100" s="85"/>
      <c r="E100" s="86"/>
    </row>
    <row r="101" spans="4:5" ht="15.75" thickBot="1">
      <c r="D101" s="87"/>
      <c r="E101" s="88"/>
    </row>
    <row r="102" spans="4:5" ht="15.75" thickBot="1">
      <c r="D102" s="87"/>
      <c r="E102" s="88"/>
    </row>
    <row r="103" spans="4:5" ht="15.75" thickBot="1">
      <c r="D103" s="87"/>
      <c r="E103" s="88"/>
    </row>
    <row r="104" spans="4:5" ht="15.75" thickBot="1">
      <c r="D104" s="87"/>
      <c r="E104" s="88"/>
    </row>
    <row r="105" spans="4:5" ht="15.75" thickBot="1">
      <c r="D105" s="87"/>
      <c r="E105" s="88"/>
    </row>
    <row r="106" spans="4:5" ht="15.75" thickBot="1">
      <c r="D106" s="87"/>
      <c r="E106" s="88"/>
    </row>
    <row r="107" spans="4:5" ht="15.75" thickBot="1">
      <c r="D107" s="87"/>
      <c r="E107" s="88"/>
    </row>
    <row r="108" spans="4:5">
      <c r="D108" s="89"/>
      <c r="E108" s="90"/>
    </row>
  </sheetData>
  <mergeCells count="4">
    <mergeCell ref="B1:D1"/>
    <mergeCell ref="E1:G1"/>
    <mergeCell ref="H1:J1"/>
    <mergeCell ref="L3:O4"/>
  </mergeCells>
  <conditionalFormatting sqref="M6:O8">
    <cfRule type="expression" dxfId="11" priority="1">
      <formula>"&gt;=0.05"</formula>
    </cfRule>
    <cfRule type="expression" dxfId="10" priority="2">
      <formula>"&lt;0.05"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zoomScale="70" zoomScaleNormal="70" workbookViewId="0">
      <selection activeCell="J3" sqref="J3:J15"/>
    </sheetView>
  </sheetViews>
  <sheetFormatPr defaultRowHeight="15"/>
  <sheetData>
    <row r="1" spans="1:22" ht="15.75" thickBot="1">
      <c r="B1" s="303" t="s">
        <v>1</v>
      </c>
      <c r="C1" s="304"/>
      <c r="D1" s="304"/>
      <c r="E1" s="308" t="s">
        <v>2</v>
      </c>
      <c r="F1" s="306"/>
      <c r="G1" s="307"/>
      <c r="H1" s="308" t="s">
        <v>3</v>
      </c>
      <c r="I1" s="306"/>
      <c r="J1" s="307"/>
      <c r="K1" s="45"/>
    </row>
    <row r="2" spans="1:22" ht="29.2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</row>
    <row r="3" spans="1:22" ht="15.75" thickBot="1">
      <c r="B3" s="70">
        <v>4.5999999999999996</v>
      </c>
      <c r="C3" s="71">
        <v>4.7300000000000004</v>
      </c>
      <c r="D3" s="80">
        <f t="shared" ref="D3:D14" si="0">B3-C3</f>
        <v>-0.13000000000000078</v>
      </c>
      <c r="E3" s="70">
        <v>3.9</v>
      </c>
      <c r="F3" s="71">
        <v>3.79</v>
      </c>
      <c r="G3" s="72">
        <f t="shared" ref="G3:G14" si="1">E3-F3</f>
        <v>0.10999999999999988</v>
      </c>
      <c r="H3" s="70">
        <v>2.8</v>
      </c>
      <c r="I3" s="71">
        <v>2.69</v>
      </c>
      <c r="J3" s="72">
        <f t="shared" ref="J3:J14" si="2">H3-I3</f>
        <v>0.10999999999999988</v>
      </c>
      <c r="L3" s="309" t="s">
        <v>199</v>
      </c>
      <c r="M3" s="309"/>
      <c r="N3" s="309"/>
      <c r="O3" s="309"/>
      <c r="Q3" s="29"/>
      <c r="R3" s="29"/>
      <c r="S3" s="29"/>
      <c r="T3" s="29"/>
    </row>
    <row r="4" spans="1:22" ht="15.75" thickBot="1">
      <c r="B4" s="73">
        <v>4.3</v>
      </c>
      <c r="C4" s="69">
        <v>4.63</v>
      </c>
      <c r="D4" s="81">
        <f t="shared" si="0"/>
        <v>-0.33000000000000007</v>
      </c>
      <c r="E4" s="73">
        <v>4</v>
      </c>
      <c r="F4" s="69">
        <v>3.92</v>
      </c>
      <c r="G4" s="74">
        <f t="shared" si="1"/>
        <v>8.0000000000000071E-2</v>
      </c>
      <c r="H4" s="73">
        <v>2.9</v>
      </c>
      <c r="I4" s="69">
        <v>2.75</v>
      </c>
      <c r="J4" s="74">
        <f t="shared" si="2"/>
        <v>0.14999999999999991</v>
      </c>
      <c r="L4" s="310"/>
      <c r="M4" s="310"/>
      <c r="N4" s="310"/>
      <c r="O4" s="310"/>
      <c r="Q4" s="29"/>
      <c r="R4" s="29"/>
      <c r="S4" s="29"/>
      <c r="T4" s="29"/>
      <c r="U4" s="29"/>
      <c r="V4" s="29"/>
    </row>
    <row r="5" spans="1:22" ht="15.75" thickBot="1">
      <c r="B5" s="73">
        <v>4.2</v>
      </c>
      <c r="C5" s="69">
        <v>4.3099999999999996</v>
      </c>
      <c r="D5" s="81">
        <f t="shared" si="0"/>
        <v>-0.10999999999999943</v>
      </c>
      <c r="E5" s="73">
        <v>4.2</v>
      </c>
      <c r="F5" s="69">
        <v>3.99</v>
      </c>
      <c r="G5" s="74">
        <f t="shared" si="1"/>
        <v>0.20999999999999996</v>
      </c>
      <c r="H5" s="73">
        <v>3.1</v>
      </c>
      <c r="I5" s="69">
        <v>2.83</v>
      </c>
      <c r="J5" s="74">
        <f t="shared" si="2"/>
        <v>0.27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U5" s="29"/>
      <c r="V5" s="29"/>
    </row>
    <row r="6" spans="1:22" ht="15.75" thickBot="1">
      <c r="B6" s="73">
        <v>4.0999999999999996</v>
      </c>
      <c r="C6" s="69">
        <v>4.22</v>
      </c>
      <c r="D6" s="81">
        <f t="shared" si="0"/>
        <v>-0.12000000000000011</v>
      </c>
      <c r="E6" s="73">
        <v>4.4000000000000004</v>
      </c>
      <c r="F6" s="69">
        <v>4.22</v>
      </c>
      <c r="G6" s="74">
        <f t="shared" si="1"/>
        <v>0.1800000000000006</v>
      </c>
      <c r="H6" s="73">
        <v>3.2</v>
      </c>
      <c r="I6" s="69">
        <v>3</v>
      </c>
      <c r="J6" s="74">
        <f t="shared" si="2"/>
        <v>0.20000000000000018</v>
      </c>
      <c r="K6" s="34"/>
      <c r="L6" s="48">
        <v>1</v>
      </c>
      <c r="M6" s="103">
        <v>0.03</v>
      </c>
      <c r="N6" s="48">
        <v>0.13</v>
      </c>
      <c r="O6" s="46">
        <v>0.06</v>
      </c>
      <c r="Q6" s="29"/>
      <c r="R6" s="29"/>
      <c r="S6" s="29"/>
      <c r="T6" s="29"/>
      <c r="U6" s="29"/>
      <c r="V6" s="29"/>
    </row>
    <row r="7" spans="1:22" ht="15.75" thickBot="1">
      <c r="B7" s="73">
        <v>4</v>
      </c>
      <c r="C7" s="69">
        <v>4.0999999999999996</v>
      </c>
      <c r="D7" s="81">
        <f t="shared" si="0"/>
        <v>-9.9999999999999645E-2</v>
      </c>
      <c r="E7" s="73">
        <v>4.4000000000000004</v>
      </c>
      <c r="F7" s="69">
        <v>4.46</v>
      </c>
      <c r="G7" s="74">
        <f t="shared" si="1"/>
        <v>-5.9999999999999609E-2</v>
      </c>
      <c r="H7" s="73">
        <v>3.2</v>
      </c>
      <c r="I7" s="69">
        <v>3.13</v>
      </c>
      <c r="J7" s="74">
        <f t="shared" si="2"/>
        <v>7.0000000000000284E-2</v>
      </c>
      <c r="K7" s="34"/>
      <c r="L7" s="48">
        <v>2</v>
      </c>
      <c r="M7" s="48">
        <v>7.0000000000000007E-2</v>
      </c>
      <c r="N7" s="48">
        <v>0.05</v>
      </c>
      <c r="O7" s="50">
        <v>0.14000000000000001</v>
      </c>
      <c r="Q7" s="29"/>
      <c r="R7" s="29"/>
      <c r="S7" s="29"/>
      <c r="T7" s="29"/>
      <c r="U7" s="29"/>
      <c r="V7" s="29"/>
    </row>
    <row r="8" spans="1:22" ht="15.75" thickBot="1">
      <c r="B8" s="73">
        <v>3.8</v>
      </c>
      <c r="C8" s="69">
        <v>3.99</v>
      </c>
      <c r="D8" s="81">
        <f t="shared" si="0"/>
        <v>-0.19000000000000039</v>
      </c>
      <c r="E8" s="73">
        <v>4.5</v>
      </c>
      <c r="F8" s="69">
        <v>4.45</v>
      </c>
      <c r="G8" s="74">
        <f t="shared" si="1"/>
        <v>4.9999999999999822E-2</v>
      </c>
      <c r="H8" s="73">
        <v>3.1</v>
      </c>
      <c r="I8" s="69">
        <v>3.17</v>
      </c>
      <c r="J8" s="74">
        <f t="shared" si="2"/>
        <v>-6.999999999999984E-2</v>
      </c>
      <c r="K8" s="34"/>
      <c r="L8" s="49">
        <v>3</v>
      </c>
      <c r="M8" s="49">
        <v>0.13</v>
      </c>
      <c r="N8" s="49">
        <v>0.1</v>
      </c>
      <c r="O8" s="47">
        <v>0.22</v>
      </c>
      <c r="Q8" s="29"/>
      <c r="R8" s="29"/>
      <c r="S8" s="29"/>
      <c r="T8" s="29"/>
      <c r="U8" s="29"/>
      <c r="V8" s="29"/>
    </row>
    <row r="9" spans="1:22" ht="15.75" thickBot="1">
      <c r="B9" s="73">
        <v>3.8</v>
      </c>
      <c r="C9" s="69">
        <v>3.71</v>
      </c>
      <c r="D9" s="81">
        <f t="shared" si="0"/>
        <v>8.9999999999999858E-2</v>
      </c>
      <c r="E9" s="73">
        <v>4.3</v>
      </c>
      <c r="F9" s="69">
        <v>4.51</v>
      </c>
      <c r="G9" s="74">
        <f t="shared" si="1"/>
        <v>-0.20999999999999996</v>
      </c>
      <c r="H9" s="73">
        <v>3.1</v>
      </c>
      <c r="I9" s="69">
        <v>3.05</v>
      </c>
      <c r="J9" s="74">
        <f t="shared" si="2"/>
        <v>5.0000000000000266E-2</v>
      </c>
      <c r="Q9" s="29"/>
      <c r="R9" s="29"/>
      <c r="S9" s="29"/>
      <c r="T9" s="29"/>
      <c r="U9" s="29"/>
      <c r="V9" s="29"/>
    </row>
    <row r="10" spans="1:22" ht="15.75" thickBot="1">
      <c r="B10" s="73">
        <v>3.8</v>
      </c>
      <c r="C10" s="69">
        <v>3.76</v>
      </c>
      <c r="D10" s="81">
        <f t="shared" si="0"/>
        <v>4.0000000000000036E-2</v>
      </c>
      <c r="E10" s="73">
        <v>4.2</v>
      </c>
      <c r="F10" s="69">
        <v>4.2699999999999996</v>
      </c>
      <c r="G10" s="74">
        <f t="shared" si="1"/>
        <v>-6.9999999999999396E-2</v>
      </c>
      <c r="H10" s="73">
        <v>3</v>
      </c>
      <c r="I10" s="69">
        <v>3.07</v>
      </c>
      <c r="J10" s="74">
        <f t="shared" si="2"/>
        <v>-6.999999999999984E-2</v>
      </c>
      <c r="Q10" s="29"/>
      <c r="R10" s="29"/>
      <c r="S10" s="29"/>
      <c r="T10" s="29"/>
      <c r="U10" s="29"/>
      <c r="V10" s="29"/>
    </row>
    <row r="11" spans="1:22" ht="15.75" thickBot="1">
      <c r="B11" s="73">
        <v>3.8</v>
      </c>
      <c r="C11" s="69">
        <v>3.75</v>
      </c>
      <c r="D11" s="81">
        <f t="shared" si="0"/>
        <v>4.9999999999999822E-2</v>
      </c>
      <c r="E11" s="73">
        <v>4</v>
      </c>
      <c r="F11" s="69">
        <v>4.08</v>
      </c>
      <c r="G11" s="74">
        <f t="shared" si="1"/>
        <v>-8.0000000000000071E-2</v>
      </c>
      <c r="H11" s="73">
        <v>2.7</v>
      </c>
      <c r="I11" s="69">
        <v>2.99</v>
      </c>
      <c r="J11" s="74">
        <f t="shared" si="2"/>
        <v>-0.29000000000000004</v>
      </c>
      <c r="L11" t="s">
        <v>200</v>
      </c>
      <c r="Q11" s="29"/>
      <c r="R11" s="29"/>
      <c r="S11" s="29"/>
      <c r="T11" s="29"/>
      <c r="U11" s="29"/>
      <c r="V11" s="29"/>
    </row>
    <row r="12" spans="1:22" ht="15.75" thickBot="1">
      <c r="B12" s="73">
        <v>3.8</v>
      </c>
      <c r="C12" s="69">
        <v>3.75</v>
      </c>
      <c r="D12" s="81">
        <f t="shared" si="0"/>
        <v>4.9999999999999822E-2</v>
      </c>
      <c r="E12" s="73">
        <v>3.8</v>
      </c>
      <c r="F12" s="69">
        <v>3.95</v>
      </c>
      <c r="G12" s="74">
        <f t="shared" si="1"/>
        <v>-0.15000000000000036</v>
      </c>
      <c r="H12" s="73">
        <v>2.7</v>
      </c>
      <c r="I12" s="69">
        <v>2.67</v>
      </c>
      <c r="J12" s="74">
        <f t="shared" si="2"/>
        <v>3.0000000000000249E-2</v>
      </c>
      <c r="L12" s="64" t="s">
        <v>201</v>
      </c>
      <c r="M12" s="63" t="s">
        <v>202</v>
      </c>
      <c r="Q12" s="29"/>
      <c r="R12" s="29"/>
      <c r="S12" s="29"/>
      <c r="T12" s="29"/>
      <c r="U12" s="29"/>
      <c r="V12" s="29"/>
    </row>
    <row r="13" spans="1:22" ht="15.75" thickBot="1">
      <c r="B13" s="75">
        <v>4.2</v>
      </c>
      <c r="C13" s="76">
        <v>3.75</v>
      </c>
      <c r="D13" s="82">
        <f t="shared" si="0"/>
        <v>0.45000000000000018</v>
      </c>
      <c r="E13" s="73">
        <v>3.8</v>
      </c>
      <c r="F13" s="69">
        <v>3.82</v>
      </c>
      <c r="G13" s="74">
        <f t="shared" si="1"/>
        <v>-2.0000000000000018E-2</v>
      </c>
      <c r="H13" s="73">
        <v>2.7</v>
      </c>
      <c r="I13" s="69">
        <v>2.68</v>
      </c>
      <c r="J13" s="74">
        <f t="shared" si="2"/>
        <v>2.0000000000000018E-2</v>
      </c>
      <c r="L13" s="101" t="s">
        <v>1</v>
      </c>
      <c r="M13" s="102">
        <v>0.01</v>
      </c>
      <c r="Q13" s="29"/>
      <c r="R13" s="29"/>
      <c r="S13" s="29"/>
      <c r="T13" s="29"/>
      <c r="U13" s="29"/>
      <c r="V13" s="29"/>
    </row>
    <row r="14" spans="1:22" ht="15.75" thickBot="1">
      <c r="B14" s="78">
        <v>4.9000000000000004</v>
      </c>
      <c r="C14" s="79">
        <v>4.4000000000000004</v>
      </c>
      <c r="D14" s="83">
        <f t="shared" si="0"/>
        <v>0.5</v>
      </c>
      <c r="E14" s="75">
        <v>3.7</v>
      </c>
      <c r="F14" s="76">
        <v>3.84</v>
      </c>
      <c r="G14" s="77">
        <f t="shared" si="1"/>
        <v>-0.13999999999999968</v>
      </c>
      <c r="H14" s="75">
        <v>2.7</v>
      </c>
      <c r="I14" s="76">
        <v>2.7</v>
      </c>
      <c r="J14" s="77">
        <f t="shared" si="2"/>
        <v>0</v>
      </c>
      <c r="L14" s="54" t="s">
        <v>2</v>
      </c>
      <c r="M14" s="34">
        <v>0.63</v>
      </c>
      <c r="U14" s="29"/>
      <c r="V14" s="29"/>
    </row>
    <row r="15" spans="1:22" ht="15.75" thickBot="1">
      <c r="A15" t="s">
        <v>196</v>
      </c>
      <c r="B15" s="240">
        <f>AVERAGE(B3:B14)</f>
        <v>4.1083333333333325</v>
      </c>
      <c r="C15" s="240">
        <f>AVERAGE(C3:C14)</f>
        <v>4.0916666666666659</v>
      </c>
      <c r="D15" s="239">
        <f t="shared" ref="D15:J15" si="3">AVERAGE(D3:D14)</f>
        <v>1.6666666666666607E-2</v>
      </c>
      <c r="E15" s="241">
        <f t="shared" si="3"/>
        <v>4.0999999999999996</v>
      </c>
      <c r="F15" s="240">
        <f>AVERAGE(F3:F14)</f>
        <v>4.1083333333333334</v>
      </c>
      <c r="G15" s="242">
        <f t="shared" si="3"/>
        <v>-8.3333333333332291E-3</v>
      </c>
      <c r="H15" s="240">
        <f t="shared" si="3"/>
        <v>2.9333333333333336</v>
      </c>
      <c r="I15" s="240">
        <f>AVERAGE(I3:I14)</f>
        <v>2.894166666666667</v>
      </c>
      <c r="J15" s="242">
        <f t="shared" si="3"/>
        <v>3.9166666666666759E-2</v>
      </c>
      <c r="L15" s="41" t="s">
        <v>3</v>
      </c>
      <c r="M15" s="35">
        <v>0.85</v>
      </c>
      <c r="U15" s="29"/>
      <c r="V15" s="29"/>
    </row>
    <row r="16" spans="1:22" ht="15.75" thickBot="1">
      <c r="D16" s="97">
        <v>0.56000000000000005</v>
      </c>
      <c r="G16" s="94">
        <v>0.92</v>
      </c>
      <c r="J16" s="94">
        <v>0.94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</sheetData>
  <mergeCells count="4">
    <mergeCell ref="B1:D1"/>
    <mergeCell ref="E1:G1"/>
    <mergeCell ref="H1:J1"/>
    <mergeCell ref="L3:O4"/>
  </mergeCells>
  <conditionalFormatting sqref="M6:O8">
    <cfRule type="expression" dxfId="9" priority="1">
      <formula>"&gt;=0.05"</formula>
    </cfRule>
    <cfRule type="expression" dxfId="8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zoomScale="70" zoomScaleNormal="70" workbookViewId="0">
      <selection activeCell="C18" sqref="C18"/>
    </sheetView>
  </sheetViews>
  <sheetFormatPr defaultColWidth="15.7109375" defaultRowHeight="15"/>
  <cols>
    <col min="12" max="12" width="12" customWidth="1"/>
    <col min="13" max="13" width="9.28515625" bestFit="1" customWidth="1"/>
    <col min="14" max="14" width="7.5703125" bestFit="1" customWidth="1"/>
    <col min="15" max="15" width="6.7109375" customWidth="1"/>
  </cols>
  <sheetData>
    <row r="1" spans="1:20" ht="15.75" thickBot="1">
      <c r="B1" s="303" t="s">
        <v>209</v>
      </c>
      <c r="C1" s="304"/>
      <c r="D1" s="305"/>
      <c r="E1" s="306" t="s">
        <v>220</v>
      </c>
      <c r="F1" s="306"/>
      <c r="G1" s="307"/>
      <c r="H1" s="306" t="s">
        <v>221</v>
      </c>
      <c r="I1" s="306"/>
      <c r="J1" s="307"/>
      <c r="K1" s="45"/>
      <c r="Q1" s="311"/>
      <c r="R1" s="312"/>
      <c r="S1" s="311"/>
      <c r="T1" s="312"/>
    </row>
    <row r="2" spans="1:20" ht="15.75" thickBot="1">
      <c r="B2" s="56" t="s">
        <v>197</v>
      </c>
      <c r="C2" s="57" t="s">
        <v>194</v>
      </c>
      <c r="D2" s="58" t="s">
        <v>195</v>
      </c>
      <c r="E2" s="59" t="s">
        <v>197</v>
      </c>
      <c r="F2" s="59" t="s">
        <v>194</v>
      </c>
      <c r="G2" s="60" t="s">
        <v>195</v>
      </c>
      <c r="H2" s="59" t="s">
        <v>197</v>
      </c>
      <c r="I2" s="59" t="s">
        <v>194</v>
      </c>
      <c r="J2" s="60" t="s">
        <v>195</v>
      </c>
      <c r="K2" s="45"/>
      <c r="Q2" s="91"/>
      <c r="R2" s="29"/>
      <c r="S2" s="29"/>
      <c r="T2" s="91"/>
    </row>
    <row r="3" spans="1:20" ht="15.75" thickBot="1">
      <c r="B3" s="36">
        <v>4.5999999999999996</v>
      </c>
      <c r="C3" s="37">
        <v>4.53</v>
      </c>
      <c r="D3" s="34">
        <f>B3-C3</f>
        <v>6.9999999999999396E-2</v>
      </c>
      <c r="E3" s="38">
        <v>3.9</v>
      </c>
      <c r="F3" s="43">
        <v>3.84</v>
      </c>
      <c r="G3" s="39">
        <f t="shared" ref="G3:G14" si="0">E3-F3</f>
        <v>6.0000000000000053E-2</v>
      </c>
      <c r="H3" s="38">
        <v>2.8</v>
      </c>
      <c r="I3" s="43">
        <v>2.72</v>
      </c>
      <c r="J3" s="39">
        <f t="shared" ref="J3:J14" si="1">H3-I3</f>
        <v>7.9999999999999627E-2</v>
      </c>
      <c r="L3" s="313" t="s">
        <v>199</v>
      </c>
      <c r="M3" s="314"/>
      <c r="N3" s="314"/>
      <c r="O3" s="315"/>
      <c r="Q3" s="29"/>
      <c r="R3" s="29"/>
      <c r="S3" s="29"/>
      <c r="T3" s="29"/>
    </row>
    <row r="4" spans="1:20" ht="15.75" thickBot="1">
      <c r="B4" s="31">
        <v>4.3</v>
      </c>
      <c r="C4" s="29">
        <v>4.63</v>
      </c>
      <c r="D4" s="34">
        <f t="shared" ref="D4:D14" si="2">B4-C4</f>
        <v>-0.33000000000000007</v>
      </c>
      <c r="E4" s="29">
        <v>4</v>
      </c>
      <c r="F4" s="30">
        <v>3.97</v>
      </c>
      <c r="G4" s="34">
        <f t="shared" si="0"/>
        <v>2.9999999999999805E-2</v>
      </c>
      <c r="H4" s="29">
        <v>2.9</v>
      </c>
      <c r="I4" s="30">
        <v>2.84</v>
      </c>
      <c r="J4" s="34">
        <f t="shared" si="1"/>
        <v>6.0000000000000053E-2</v>
      </c>
      <c r="L4" s="316"/>
      <c r="M4" s="310"/>
      <c r="N4" s="310"/>
      <c r="O4" s="317"/>
      <c r="Q4" s="29"/>
      <c r="R4" s="29"/>
      <c r="S4" s="29"/>
      <c r="T4" s="29"/>
    </row>
    <row r="5" spans="1:20" ht="15.75" thickBot="1">
      <c r="B5" s="31">
        <v>4.2</v>
      </c>
      <c r="C5" s="29">
        <v>4.29</v>
      </c>
      <c r="D5" s="34">
        <f t="shared" si="2"/>
        <v>-8.9999999999999858E-2</v>
      </c>
      <c r="E5" s="29">
        <v>4.2</v>
      </c>
      <c r="F5" s="30">
        <v>4.07</v>
      </c>
      <c r="G5" s="34">
        <f t="shared" si="0"/>
        <v>0.12999999999999989</v>
      </c>
      <c r="H5" s="29">
        <v>3.1</v>
      </c>
      <c r="I5" s="30">
        <v>2.94</v>
      </c>
      <c r="J5" s="34">
        <f t="shared" si="1"/>
        <v>0.16000000000000014</v>
      </c>
      <c r="L5" s="51" t="s">
        <v>198</v>
      </c>
      <c r="M5" s="52" t="s">
        <v>1</v>
      </c>
      <c r="N5" s="52" t="s">
        <v>2</v>
      </c>
      <c r="O5" s="40" t="s">
        <v>3</v>
      </c>
      <c r="Q5" s="29"/>
      <c r="R5" s="29"/>
      <c r="S5" s="29"/>
      <c r="T5" s="29"/>
    </row>
    <row r="6" spans="1:20" ht="15.75" thickBot="1">
      <c r="B6" s="31">
        <v>4.0999999999999996</v>
      </c>
      <c r="C6" s="29">
        <v>4.21</v>
      </c>
      <c r="D6" s="34">
        <f t="shared" si="2"/>
        <v>-0.11000000000000032</v>
      </c>
      <c r="E6" s="29">
        <v>4.4000000000000004</v>
      </c>
      <c r="F6" s="30">
        <v>4.3</v>
      </c>
      <c r="G6" s="34">
        <f t="shared" si="0"/>
        <v>0.10000000000000053</v>
      </c>
      <c r="H6" s="29">
        <v>3.2</v>
      </c>
      <c r="I6" s="30">
        <v>3.17</v>
      </c>
      <c r="J6" s="34">
        <f t="shared" si="1"/>
        <v>3.0000000000000249E-2</v>
      </c>
      <c r="L6" s="48">
        <v>1</v>
      </c>
      <c r="M6" s="48">
        <v>0.12</v>
      </c>
      <c r="N6" s="48">
        <v>0.71</v>
      </c>
      <c r="O6" s="46">
        <v>0.43</v>
      </c>
      <c r="Q6" s="29"/>
      <c r="R6" s="29"/>
      <c r="S6" s="29"/>
      <c r="T6" s="29"/>
    </row>
    <row r="7" spans="1:20" ht="15.75" thickBot="1">
      <c r="B7" s="31">
        <v>4</v>
      </c>
      <c r="C7" s="29">
        <v>4.1100000000000003</v>
      </c>
      <c r="D7" s="34">
        <f t="shared" si="2"/>
        <v>-0.11000000000000032</v>
      </c>
      <c r="E7" s="29">
        <v>4.4000000000000004</v>
      </c>
      <c r="F7" s="30">
        <v>4.5</v>
      </c>
      <c r="G7" s="34">
        <f t="shared" si="0"/>
        <v>-9.9999999999999645E-2</v>
      </c>
      <c r="H7" s="29">
        <v>3.2</v>
      </c>
      <c r="I7" s="30">
        <v>3.24</v>
      </c>
      <c r="J7" s="34">
        <f t="shared" si="1"/>
        <v>-4.0000000000000036E-2</v>
      </c>
      <c r="L7" s="48">
        <v>2</v>
      </c>
      <c r="M7" s="48">
        <v>0.28999999999999998</v>
      </c>
      <c r="N7" s="48">
        <v>0.18</v>
      </c>
      <c r="O7" s="50">
        <v>0.72</v>
      </c>
      <c r="Q7" s="29"/>
      <c r="R7" s="29"/>
      <c r="S7" s="29"/>
      <c r="T7" s="29"/>
    </row>
    <row r="8" spans="1:20" ht="15.75" thickBot="1">
      <c r="B8" s="31">
        <v>0</v>
      </c>
      <c r="C8" s="29">
        <v>4.01</v>
      </c>
      <c r="D8" s="34">
        <f t="shared" si="2"/>
        <v>-4.01</v>
      </c>
      <c r="E8" s="29">
        <v>4.5</v>
      </c>
      <c r="F8" s="30">
        <v>4.43</v>
      </c>
      <c r="G8" s="34">
        <f t="shared" si="0"/>
        <v>7.0000000000000284E-2</v>
      </c>
      <c r="H8" s="29">
        <v>3.1</v>
      </c>
      <c r="I8" s="30">
        <v>3.22</v>
      </c>
      <c r="J8" s="34">
        <f t="shared" si="1"/>
        <v>-0.12000000000000011</v>
      </c>
      <c r="L8" s="49">
        <v>3</v>
      </c>
      <c r="M8" s="49">
        <v>0.47</v>
      </c>
      <c r="N8" s="49">
        <v>0.28999999999999998</v>
      </c>
      <c r="O8" s="47">
        <v>0.95</v>
      </c>
      <c r="Q8" s="29"/>
      <c r="R8" s="29"/>
      <c r="S8" s="29"/>
      <c r="T8" s="29"/>
    </row>
    <row r="9" spans="1:20" ht="15.75" thickBot="1">
      <c r="B9" s="31">
        <v>3.8</v>
      </c>
      <c r="C9" s="29">
        <v>3.8</v>
      </c>
      <c r="D9" s="34">
        <f t="shared" si="2"/>
        <v>0</v>
      </c>
      <c r="E9" s="29">
        <v>4.3</v>
      </c>
      <c r="F9" s="30">
        <v>4.5599999999999996</v>
      </c>
      <c r="G9" s="34">
        <f t="shared" si="0"/>
        <v>-0.25999999999999979</v>
      </c>
      <c r="H9" s="29">
        <v>3.1</v>
      </c>
      <c r="I9" s="30">
        <v>3.09</v>
      </c>
      <c r="J9" s="34">
        <f t="shared" si="1"/>
        <v>1.0000000000000231E-2</v>
      </c>
      <c r="Q9" s="29"/>
      <c r="R9" s="29"/>
      <c r="S9" s="29"/>
      <c r="T9" s="29"/>
    </row>
    <row r="10" spans="1:20" ht="15.75" thickBot="1">
      <c r="A10" s="42">
        <f>AVERAGE(G3:G14)</f>
        <v>-4.2499999999999906E-2</v>
      </c>
      <c r="B10" s="31">
        <v>3.8</v>
      </c>
      <c r="C10" s="29">
        <v>3.82</v>
      </c>
      <c r="D10" s="34">
        <f t="shared" si="2"/>
        <v>-2.0000000000000018E-2</v>
      </c>
      <c r="E10" s="29">
        <v>4.2</v>
      </c>
      <c r="F10" s="30">
        <v>4.26</v>
      </c>
      <c r="G10" s="34">
        <f t="shared" si="0"/>
        <v>-5.9999999999999609E-2</v>
      </c>
      <c r="H10" s="29">
        <v>3</v>
      </c>
      <c r="I10" s="30">
        <v>3.12</v>
      </c>
      <c r="J10" s="34">
        <f t="shared" si="1"/>
        <v>-0.12000000000000011</v>
      </c>
      <c r="Q10" s="29"/>
      <c r="R10" s="29"/>
      <c r="S10" s="29"/>
      <c r="T10" s="29"/>
    </row>
    <row r="11" spans="1:20" ht="15.75" thickBot="1">
      <c r="B11" s="31">
        <v>3.8</v>
      </c>
      <c r="C11" s="29">
        <v>3.82</v>
      </c>
      <c r="D11" s="34">
        <f t="shared" si="2"/>
        <v>-2.0000000000000018E-2</v>
      </c>
      <c r="E11" s="29">
        <v>4</v>
      </c>
      <c r="F11" s="30">
        <v>4.2</v>
      </c>
      <c r="G11" s="34">
        <f t="shared" si="0"/>
        <v>-0.20000000000000018</v>
      </c>
      <c r="H11" s="29">
        <v>2.7</v>
      </c>
      <c r="I11" s="30">
        <v>2.99</v>
      </c>
      <c r="J11" s="34">
        <f t="shared" si="1"/>
        <v>-0.29000000000000004</v>
      </c>
      <c r="Q11" s="29"/>
      <c r="R11" s="29"/>
      <c r="S11" s="29"/>
      <c r="T11" s="29"/>
    </row>
    <row r="12" spans="1:20" ht="15.75" thickBot="1">
      <c r="B12" s="31">
        <v>3.8</v>
      </c>
      <c r="C12" s="29">
        <v>3.82</v>
      </c>
      <c r="D12" s="34">
        <f t="shared" si="2"/>
        <v>-2.0000000000000018E-2</v>
      </c>
      <c r="E12" s="29">
        <v>3.8</v>
      </c>
      <c r="F12" s="30">
        <v>3.97</v>
      </c>
      <c r="G12" s="34">
        <f t="shared" si="0"/>
        <v>-0.17000000000000037</v>
      </c>
      <c r="H12" s="29">
        <v>2.7</v>
      </c>
      <c r="I12" s="30">
        <v>2.64</v>
      </c>
      <c r="J12" s="34">
        <f t="shared" si="1"/>
        <v>6.0000000000000053E-2</v>
      </c>
      <c r="L12" t="s">
        <v>200</v>
      </c>
      <c r="Q12" s="29"/>
      <c r="R12" s="29"/>
      <c r="S12" s="29"/>
      <c r="T12" s="29"/>
    </row>
    <row r="13" spans="1:20" ht="15.75" thickBot="1">
      <c r="B13" s="31">
        <v>4.2</v>
      </c>
      <c r="C13" s="29">
        <v>3.82</v>
      </c>
      <c r="D13" s="34">
        <f t="shared" si="2"/>
        <v>0.38000000000000034</v>
      </c>
      <c r="E13" s="29">
        <v>3.8</v>
      </c>
      <c r="F13" s="30">
        <v>3.77</v>
      </c>
      <c r="G13" s="34">
        <f t="shared" si="0"/>
        <v>2.9999999999999805E-2</v>
      </c>
      <c r="H13" s="29">
        <v>2.7</v>
      </c>
      <c r="I13" s="30">
        <v>2.72</v>
      </c>
      <c r="J13" s="34">
        <f t="shared" si="1"/>
        <v>-2.0000000000000018E-2</v>
      </c>
      <c r="L13" s="53" t="s">
        <v>1</v>
      </c>
      <c r="M13" s="102">
        <v>0.03</v>
      </c>
      <c r="Q13" s="29"/>
      <c r="R13" s="29"/>
      <c r="S13" s="29"/>
      <c r="T13" s="29"/>
    </row>
    <row r="14" spans="1:20" ht="15.75" thickBot="1">
      <c r="B14" s="32">
        <v>4.9000000000000004</v>
      </c>
      <c r="C14" s="33">
        <v>4.26</v>
      </c>
      <c r="D14" s="35">
        <f t="shared" si="2"/>
        <v>0.64000000000000057</v>
      </c>
      <c r="E14" s="33">
        <v>3.7</v>
      </c>
      <c r="F14" s="44">
        <v>3.84</v>
      </c>
      <c r="G14" s="35">
        <f t="shared" si="0"/>
        <v>-0.13999999999999968</v>
      </c>
      <c r="H14" s="33">
        <v>2.7</v>
      </c>
      <c r="I14" s="44">
        <v>2.72</v>
      </c>
      <c r="J14" s="35">
        <f t="shared" si="1"/>
        <v>-2.0000000000000018E-2</v>
      </c>
      <c r="L14" s="54" t="s">
        <v>2</v>
      </c>
      <c r="M14" s="34">
        <v>0.39</v>
      </c>
      <c r="Q14" s="29"/>
      <c r="R14" s="29"/>
      <c r="S14" s="29"/>
      <c r="T14" s="29"/>
    </row>
    <row r="15" spans="1:20" ht="15.75" thickBot="1">
      <c r="A15" t="s">
        <v>196</v>
      </c>
      <c r="B15" s="181">
        <f>AVERAGE(B3:B14)</f>
        <v>3.7916666666666661</v>
      </c>
      <c r="C15" s="181">
        <f t="shared" ref="C15:J15" si="3">AVERAGE(C3:C14)</f>
        <v>4.0933333333333328</v>
      </c>
      <c r="D15" s="181">
        <f>AVERAGE(D3:D14)</f>
        <v>-0.30166666666666658</v>
      </c>
      <c r="E15" s="181">
        <f t="shared" si="3"/>
        <v>4.0999999999999996</v>
      </c>
      <c r="F15" s="181">
        <f t="shared" si="3"/>
        <v>4.142500000000001</v>
      </c>
      <c r="G15" s="238">
        <f>AVERAGE(G3:G14)</f>
        <v>-4.2499999999999906E-2</v>
      </c>
      <c r="H15" s="181">
        <f t="shared" si="3"/>
        <v>2.9333333333333336</v>
      </c>
      <c r="I15" s="181">
        <f t="shared" si="3"/>
        <v>2.9508333333333332</v>
      </c>
      <c r="J15" s="239">
        <f t="shared" si="3"/>
        <v>-1.7499999999999998E-2</v>
      </c>
      <c r="L15" s="41" t="s">
        <v>3</v>
      </c>
      <c r="M15" s="35">
        <v>0.67</v>
      </c>
    </row>
    <row r="16" spans="1:20" ht="15.75" thickBot="1">
      <c r="D16" t="s">
        <v>207</v>
      </c>
      <c r="G16" t="s">
        <v>207</v>
      </c>
      <c r="J16" t="s">
        <v>207</v>
      </c>
    </row>
    <row r="17" spans="4:10" ht="15.75" thickBot="1">
      <c r="D17" s="100">
        <v>2.7E-2</v>
      </c>
      <c r="G17" s="99">
        <v>0.58309999999999995</v>
      </c>
      <c r="J17" s="93">
        <v>0.8</v>
      </c>
    </row>
    <row r="18" spans="4:10" ht="15.75" thickBot="1">
      <c r="D18" s="92"/>
      <c r="G18" s="92"/>
      <c r="J18" s="92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U17"/>
  <sheetViews>
    <sheetView zoomScale="85" zoomScaleNormal="85" workbookViewId="0">
      <selection activeCell="I17" sqref="I17"/>
    </sheetView>
  </sheetViews>
  <sheetFormatPr defaultRowHeight="15"/>
  <cols>
    <col min="7" max="7" width="9.85546875" customWidth="1"/>
    <col min="20" max="20" width="9.140625" customWidth="1"/>
  </cols>
  <sheetData>
    <row r="1" spans="1:21" ht="18" thickBot="1">
      <c r="B1" s="318" t="s">
        <v>255</v>
      </c>
      <c r="C1" s="319"/>
      <c r="D1" s="320"/>
      <c r="E1" s="321" t="s">
        <v>256</v>
      </c>
      <c r="F1" s="321"/>
      <c r="G1" s="322"/>
      <c r="H1" s="321" t="s">
        <v>257</v>
      </c>
      <c r="I1" s="321"/>
      <c r="J1" s="322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4.6500000000000004</v>
      </c>
      <c r="D3" s="189">
        <f>B3-C3</f>
        <v>-5.0000000000000711E-2</v>
      </c>
      <c r="E3" s="190">
        <v>3.9</v>
      </c>
      <c r="F3" s="191">
        <v>3.81</v>
      </c>
      <c r="G3" s="192">
        <f t="shared" ref="G3:G14" si="0">E3-F3</f>
        <v>8.9999999999999858E-2</v>
      </c>
      <c r="H3" s="190">
        <v>2.8</v>
      </c>
      <c r="I3" s="191">
        <v>2.7</v>
      </c>
      <c r="J3" s="192">
        <f t="shared" ref="J3:J14" si="1">H3-I3</f>
        <v>9.9999999999999645E-2</v>
      </c>
      <c r="L3" s="313" t="s">
        <v>199</v>
      </c>
      <c r="M3" s="314"/>
      <c r="N3" s="314"/>
      <c r="O3" s="315"/>
      <c r="T3" s="176"/>
    </row>
    <row r="4" spans="1:21" ht="18" thickBot="1">
      <c r="B4" s="187">
        <v>4.3</v>
      </c>
      <c r="C4" s="193">
        <v>4.6399999999999997</v>
      </c>
      <c r="D4" s="189">
        <f t="shared" ref="D4:D14" si="2">B4-C4</f>
        <v>-0.33999999999999986</v>
      </c>
      <c r="E4" s="193">
        <v>4</v>
      </c>
      <c r="F4" s="194">
        <v>3.83</v>
      </c>
      <c r="G4" s="189">
        <f t="shared" si="0"/>
        <v>0.16999999999999993</v>
      </c>
      <c r="H4" s="193">
        <v>2.9</v>
      </c>
      <c r="I4" s="194">
        <v>2.83</v>
      </c>
      <c r="J4" s="189">
        <f t="shared" si="1"/>
        <v>6.999999999999984E-2</v>
      </c>
      <c r="L4" s="316"/>
      <c r="M4" s="310"/>
      <c r="N4" s="310"/>
      <c r="O4" s="317"/>
      <c r="T4" s="176"/>
      <c r="U4" s="176"/>
    </row>
    <row r="5" spans="1:21" ht="18" thickBot="1">
      <c r="B5" s="187">
        <v>4.2</v>
      </c>
      <c r="C5" s="193">
        <v>4.1900000000000004</v>
      </c>
      <c r="D5" s="189">
        <f t="shared" si="2"/>
        <v>9.9999999999997868E-3</v>
      </c>
      <c r="E5" s="193">
        <v>4.2</v>
      </c>
      <c r="F5" s="194">
        <v>3.97</v>
      </c>
      <c r="G5" s="189">
        <f t="shared" si="0"/>
        <v>0.22999999999999998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4.0599999999999996</v>
      </c>
      <c r="D6" s="189">
        <f t="shared" si="2"/>
        <v>4.0000000000000036E-2</v>
      </c>
      <c r="E6" s="193">
        <v>4.4000000000000004</v>
      </c>
      <c r="F6" s="194">
        <v>4.2699999999999996</v>
      </c>
      <c r="G6" s="189">
        <f t="shared" si="0"/>
        <v>0.13000000000000078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0.05</v>
      </c>
      <c r="N6" s="48">
        <v>0.16</v>
      </c>
      <c r="O6" s="46">
        <v>0.4</v>
      </c>
      <c r="T6" s="176"/>
      <c r="U6" s="176"/>
    </row>
    <row r="7" spans="1:21" ht="18" thickBot="1">
      <c r="B7" s="187">
        <v>4</v>
      </c>
      <c r="C7" s="193">
        <v>4.07</v>
      </c>
      <c r="D7" s="189">
        <f t="shared" si="2"/>
        <v>-7.0000000000000284E-2</v>
      </c>
      <c r="E7" s="193">
        <v>4.4000000000000004</v>
      </c>
      <c r="F7" s="194">
        <v>4.5</v>
      </c>
      <c r="G7" s="189">
        <f t="shared" si="0"/>
        <v>-9.9999999999999645E-2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0.13</v>
      </c>
      <c r="N7" s="48">
        <v>0.1</v>
      </c>
      <c r="O7" s="50">
        <v>0.69</v>
      </c>
      <c r="T7" s="176"/>
      <c r="U7" s="176"/>
    </row>
    <row r="8" spans="1:21" ht="18" thickBot="1">
      <c r="B8" s="187">
        <v>3.8</v>
      </c>
      <c r="C8" s="193">
        <v>4.1100000000000003</v>
      </c>
      <c r="D8" s="189">
        <f t="shared" si="2"/>
        <v>-0.3100000000000005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0.26</v>
      </c>
      <c r="N8" s="49">
        <v>0.17</v>
      </c>
      <c r="O8" s="47">
        <v>0.81</v>
      </c>
      <c r="T8" s="176"/>
      <c r="U8" s="176"/>
    </row>
    <row r="9" spans="1:21" ht="18" thickBot="1">
      <c r="B9" s="187">
        <v>3.8</v>
      </c>
      <c r="C9" s="193">
        <v>3.94</v>
      </c>
      <c r="D9" s="189">
        <f t="shared" si="2"/>
        <v>-0.14000000000000012</v>
      </c>
      <c r="E9" s="193">
        <v>4.3</v>
      </c>
      <c r="F9" s="194">
        <v>4.4400000000000004</v>
      </c>
      <c r="G9" s="189">
        <f t="shared" si="0"/>
        <v>-0.14000000000000057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-8.3333333333320458E-4</v>
      </c>
      <c r="B10" s="187">
        <v>3.8</v>
      </c>
      <c r="C10" s="193">
        <v>3.86</v>
      </c>
      <c r="D10" s="189">
        <f t="shared" si="2"/>
        <v>-6.0000000000000053E-2</v>
      </c>
      <c r="E10" s="193">
        <v>4.2</v>
      </c>
      <c r="F10" s="194">
        <v>4.22</v>
      </c>
      <c r="G10" s="189">
        <f t="shared" si="0"/>
        <v>-1.9999999999999574E-2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3.72</v>
      </c>
      <c r="D11" s="189">
        <f t="shared" si="2"/>
        <v>7.9999999999999627E-2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3.66</v>
      </c>
      <c r="D12" s="189">
        <f t="shared" si="2"/>
        <v>0.13999999999999968</v>
      </c>
      <c r="E12" s="193">
        <v>3.8</v>
      </c>
      <c r="F12" s="194">
        <v>4.01</v>
      </c>
      <c r="G12" s="189">
        <f t="shared" si="0"/>
        <v>-0.20999999999999996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5.75" thickBot="1">
      <c r="B13" s="187">
        <v>4.2</v>
      </c>
      <c r="C13" s="193">
        <v>3.79</v>
      </c>
      <c r="D13" s="189">
        <f t="shared" si="2"/>
        <v>0.41000000000000014</v>
      </c>
      <c r="E13" s="193">
        <v>3.8</v>
      </c>
      <c r="F13" s="194">
        <v>3.79</v>
      </c>
      <c r="G13" s="189">
        <f t="shared" si="0"/>
        <v>9.9999999999997868E-3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</row>
    <row r="14" spans="1:21" ht="15.75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</v>
      </c>
      <c r="G14" s="197">
        <f t="shared" si="0"/>
        <v>-9.9999999999999645E-2</v>
      </c>
      <c r="H14" s="195">
        <v>2.7</v>
      </c>
      <c r="I14" s="196">
        <v>2.69</v>
      </c>
      <c r="J14" s="197">
        <f t="shared" si="1"/>
        <v>1.0000000000000231E-2</v>
      </c>
      <c r="L14" s="54" t="s">
        <v>2</v>
      </c>
      <c r="M14" s="34">
        <v>0.91</v>
      </c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4.078333333333334</v>
      </c>
      <c r="D15" s="237">
        <f t="shared" si="3"/>
        <v>2.9999999999999843E-2</v>
      </c>
      <c r="E15" s="199">
        <f t="shared" si="3"/>
        <v>4.0999999999999996</v>
      </c>
      <c r="F15" s="199">
        <f t="shared" si="3"/>
        <v>4.1008333333333331</v>
      </c>
      <c r="G15" s="204">
        <f>AVERAGE(G3:G14)</f>
        <v>-8.3333333333320458E-4</v>
      </c>
      <c r="H15" s="199">
        <f t="shared" si="3"/>
        <v>2.9333333333333336</v>
      </c>
      <c r="I15" s="199">
        <f>AVERAGE(I3:I14)</f>
        <v>2.9324999999999997</v>
      </c>
      <c r="J15" s="205">
        <f>AVERAGE(J3:J14)</f>
        <v>8.3333333333335258E-4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03">
        <v>0.77</v>
      </c>
      <c r="E17" s="200"/>
      <c r="F17" s="200"/>
      <c r="G17" s="201">
        <v>0.83</v>
      </c>
      <c r="H17" s="200"/>
      <c r="I17" s="200"/>
      <c r="J17" s="202">
        <v>0.85</v>
      </c>
    </row>
  </sheetData>
  <mergeCells count="4">
    <mergeCell ref="B1:D1"/>
    <mergeCell ref="E1:G1"/>
    <mergeCell ref="H1:J1"/>
    <mergeCell ref="L3:O4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teszt adatok</vt:lpstr>
      <vt:lpstr>tanító adatok</vt:lpstr>
      <vt:lpstr>tanito adatok elemzese</vt:lpstr>
      <vt:lpstr>osszesito megyenkent</vt:lpstr>
      <vt:lpstr>összesítő</vt:lpstr>
      <vt:lpstr>MLP</vt:lpstr>
      <vt:lpstr>LSTM</vt:lpstr>
      <vt:lpstr>AR2</vt:lpstr>
      <vt:lpstr>ARIMA 2 1 2</vt:lpstr>
      <vt:lpstr>ARIMA 2 1 1</vt:lpstr>
      <vt:lpstr>ARIMA 2 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2024-03-22T16:40:40Z</dcterms:modified>
</cp:coreProperties>
</file>