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B4CB6E45-9A3E-4D4F-97A9-BAF719006A5F}" xr6:coauthVersionLast="47" xr6:coauthVersionMax="47" xr10:uidLastSave="{00000000-0000-0000-0000-000000000000}"/>
  <bookViews>
    <workbookView xWindow="-120" yWindow="-120" windowWidth="29040" windowHeight="15720" firstSheet="2" activeTab="4" xr2:uid="{D1864E4E-E639-4D70-9438-9F05DEED18C9}"/>
  </bookViews>
  <sheets>
    <sheet name="teszt adatok" sheetId="1" r:id="rId1"/>
    <sheet name="tanító adatok" sheetId="2" r:id="rId2"/>
    <sheet name="tanito adatok elemzese" sheetId="3" r:id="rId3"/>
    <sheet name="osszesito megyenkent" sheetId="8" r:id="rId4"/>
    <sheet name="összesítő" sheetId="4" r:id="rId5"/>
    <sheet name="MLP" sheetId="6" r:id="rId6"/>
    <sheet name="LSTM" sheetId="7" r:id="rId7"/>
    <sheet name="AR2" sheetId="5" r:id="rId8"/>
    <sheet name="ARIMA 2 1 2" sheetId="9" r:id="rId9"/>
    <sheet name="ARIMA 2 1 1" sheetId="10" r:id="rId10"/>
    <sheet name="ARIMA 2 1 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1" l="1"/>
  <c r="H15" i="11"/>
  <c r="F15" i="11"/>
  <c r="E15" i="11"/>
  <c r="C15" i="11"/>
  <c r="B15" i="11"/>
  <c r="J14" i="11"/>
  <c r="G14" i="11"/>
  <c r="D14" i="11"/>
  <c r="J13" i="11"/>
  <c r="G13" i="11"/>
  <c r="D13" i="11"/>
  <c r="J12" i="11"/>
  <c r="G12" i="11"/>
  <c r="D12" i="11"/>
  <c r="J11" i="11"/>
  <c r="G11" i="11"/>
  <c r="D11" i="11"/>
  <c r="J10" i="11"/>
  <c r="G10" i="11"/>
  <c r="D10" i="11"/>
  <c r="J9" i="11"/>
  <c r="G9" i="11"/>
  <c r="D9" i="11"/>
  <c r="J8" i="11"/>
  <c r="G8" i="11"/>
  <c r="D8" i="11"/>
  <c r="J7" i="11"/>
  <c r="G7" i="11"/>
  <c r="D7" i="11"/>
  <c r="J6" i="11"/>
  <c r="G6" i="11"/>
  <c r="D6" i="11"/>
  <c r="J5" i="11"/>
  <c r="G5" i="11"/>
  <c r="D5" i="11"/>
  <c r="J4" i="11"/>
  <c r="G4" i="11"/>
  <c r="D4" i="11"/>
  <c r="J3" i="11"/>
  <c r="J15" i="11" s="1"/>
  <c r="G3" i="11"/>
  <c r="D3" i="11"/>
  <c r="J15" i="9"/>
  <c r="I15" i="10"/>
  <c r="H15" i="10"/>
  <c r="F15" i="10"/>
  <c r="E15" i="10"/>
  <c r="C15" i="10"/>
  <c r="B15" i="10"/>
  <c r="J14" i="10"/>
  <c r="G14" i="10"/>
  <c r="D14" i="10"/>
  <c r="J13" i="10"/>
  <c r="G13" i="10"/>
  <c r="D13" i="10"/>
  <c r="J12" i="10"/>
  <c r="G12" i="10"/>
  <c r="D12" i="10"/>
  <c r="J11" i="10"/>
  <c r="G11" i="10"/>
  <c r="D11" i="10"/>
  <c r="J10" i="10"/>
  <c r="G10" i="10"/>
  <c r="D10" i="10"/>
  <c r="A10" i="10"/>
  <c r="J9" i="10"/>
  <c r="G9" i="10"/>
  <c r="D9" i="10"/>
  <c r="J8" i="10"/>
  <c r="G8" i="10"/>
  <c r="D8" i="10"/>
  <c r="J7" i="10"/>
  <c r="G7" i="10"/>
  <c r="D7" i="10"/>
  <c r="J6" i="10"/>
  <c r="G6" i="10"/>
  <c r="D6" i="10"/>
  <c r="J5" i="10"/>
  <c r="G5" i="10"/>
  <c r="D5" i="10"/>
  <c r="J4" i="10"/>
  <c r="G4" i="10"/>
  <c r="D4" i="10"/>
  <c r="J3" i="10"/>
  <c r="G3" i="10"/>
  <c r="D3" i="10"/>
  <c r="D15" i="5"/>
  <c r="G15" i="5"/>
  <c r="B15" i="9"/>
  <c r="I15" i="9"/>
  <c r="G15" i="9"/>
  <c r="D3" i="5"/>
  <c r="D4" i="9"/>
  <c r="D5" i="9"/>
  <c r="D6" i="9"/>
  <c r="D7" i="9"/>
  <c r="D8" i="9"/>
  <c r="D9" i="9"/>
  <c r="D10" i="9"/>
  <c r="D11" i="9"/>
  <c r="D12" i="9"/>
  <c r="D13" i="9"/>
  <c r="D14" i="9"/>
  <c r="D3" i="9"/>
  <c r="H15" i="9"/>
  <c r="F15" i="9"/>
  <c r="E15" i="9"/>
  <c r="C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J3" i="9"/>
  <c r="G3" i="9"/>
  <c r="I39" i="8"/>
  <c r="J39" i="8"/>
  <c r="H39" i="8"/>
  <c r="F39" i="8"/>
  <c r="G39" i="8"/>
  <c r="E39" i="8"/>
  <c r="C39" i="8"/>
  <c r="D39" i="8"/>
  <c r="B39" i="8"/>
  <c r="I38" i="8"/>
  <c r="J38" i="8"/>
  <c r="H38" i="8"/>
  <c r="F38" i="8"/>
  <c r="G38" i="8"/>
  <c r="E38" i="8"/>
  <c r="C38" i="8"/>
  <c r="D38" i="8"/>
  <c r="B38" i="8"/>
  <c r="I37" i="8"/>
  <c r="J37" i="8"/>
  <c r="H37" i="8"/>
  <c r="F37" i="8"/>
  <c r="G37" i="8"/>
  <c r="E37" i="8"/>
  <c r="C37" i="8"/>
  <c r="D37" i="8"/>
  <c r="B37" i="8"/>
  <c r="C36" i="8"/>
  <c r="D36" i="8"/>
  <c r="E36" i="8"/>
  <c r="F36" i="8"/>
  <c r="G36" i="8"/>
  <c r="H36" i="8"/>
  <c r="I36" i="8"/>
  <c r="J36" i="8"/>
  <c r="B36" i="8"/>
  <c r="C16" i="8"/>
  <c r="D16" i="8"/>
  <c r="E16" i="8"/>
  <c r="F16" i="8"/>
  <c r="G16" i="8"/>
  <c r="H16" i="8"/>
  <c r="I16" i="8"/>
  <c r="J16" i="8"/>
  <c r="K16" i="8"/>
  <c r="L16" i="8"/>
  <c r="M16" i="8"/>
  <c r="B16" i="8"/>
  <c r="C15" i="8"/>
  <c r="D15" i="8"/>
  <c r="E15" i="8"/>
  <c r="F15" i="8"/>
  <c r="G15" i="8"/>
  <c r="H15" i="8"/>
  <c r="I15" i="8"/>
  <c r="J15" i="8"/>
  <c r="K15" i="8"/>
  <c r="L15" i="8"/>
  <c r="M15" i="8"/>
  <c r="B15" i="8"/>
  <c r="I15" i="7"/>
  <c r="H15" i="7"/>
  <c r="F15" i="7"/>
  <c r="E15" i="7"/>
  <c r="C15" i="7"/>
  <c r="B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J7" i="7"/>
  <c r="G7" i="7"/>
  <c r="D7" i="7"/>
  <c r="J6" i="7"/>
  <c r="G6" i="7"/>
  <c r="D6" i="7"/>
  <c r="J5" i="7"/>
  <c r="G5" i="7"/>
  <c r="D5" i="7"/>
  <c r="J4" i="7"/>
  <c r="G4" i="7"/>
  <c r="D4" i="7"/>
  <c r="J3" i="7"/>
  <c r="G3" i="7"/>
  <c r="D3" i="7"/>
  <c r="D4" i="5"/>
  <c r="D5" i="5"/>
  <c r="D6" i="5"/>
  <c r="D7" i="5"/>
  <c r="D8" i="5"/>
  <c r="D9" i="5"/>
  <c r="D10" i="5"/>
  <c r="D11" i="5"/>
  <c r="D12" i="5"/>
  <c r="D13" i="5"/>
  <c r="D14" i="5"/>
  <c r="A10" i="5"/>
  <c r="J3" i="6"/>
  <c r="J4" i="6"/>
  <c r="D3" i="6"/>
  <c r="G3" i="6"/>
  <c r="D4" i="6"/>
  <c r="G4" i="6"/>
  <c r="J5" i="6"/>
  <c r="J6" i="6"/>
  <c r="J7" i="6"/>
  <c r="J8" i="6"/>
  <c r="J9" i="6"/>
  <c r="J10" i="6"/>
  <c r="J11" i="6"/>
  <c r="J12" i="6"/>
  <c r="J13" i="6"/>
  <c r="J14" i="6"/>
  <c r="G5" i="6"/>
  <c r="G15" i="6" s="1"/>
  <c r="G6" i="6"/>
  <c r="G7" i="6"/>
  <c r="G8" i="6"/>
  <c r="G9" i="6"/>
  <c r="G10" i="6"/>
  <c r="G11" i="6"/>
  <c r="G12" i="6"/>
  <c r="G13" i="6"/>
  <c r="G14" i="6"/>
  <c r="E15" i="6"/>
  <c r="D5" i="6"/>
  <c r="D6" i="6"/>
  <c r="D7" i="6"/>
  <c r="D8" i="6"/>
  <c r="D9" i="6"/>
  <c r="D10" i="6"/>
  <c r="D11" i="6"/>
  <c r="D12" i="6"/>
  <c r="D13" i="6"/>
  <c r="D14" i="6"/>
  <c r="C15" i="6"/>
  <c r="F15" i="6"/>
  <c r="H15" i="6"/>
  <c r="I15" i="6"/>
  <c r="B15" i="6"/>
  <c r="C15" i="5"/>
  <c r="E15" i="5"/>
  <c r="F15" i="5"/>
  <c r="H15" i="5"/>
  <c r="I15" i="5"/>
  <c r="B15" i="5"/>
  <c r="J14" i="5"/>
  <c r="J13" i="5"/>
  <c r="J12" i="5"/>
  <c r="J11" i="5"/>
  <c r="J10" i="5"/>
  <c r="J9" i="5"/>
  <c r="J8" i="5"/>
  <c r="J7" i="5"/>
  <c r="J6" i="5"/>
  <c r="J5" i="5"/>
  <c r="J4" i="5"/>
  <c r="J3" i="5"/>
  <c r="J15" i="5" s="1"/>
  <c r="G4" i="5"/>
  <c r="G5" i="5"/>
  <c r="G6" i="5"/>
  <c r="G7" i="5"/>
  <c r="G8" i="5"/>
  <c r="G9" i="5"/>
  <c r="G10" i="5"/>
  <c r="G11" i="5"/>
  <c r="G12" i="5"/>
  <c r="G13" i="5"/>
  <c r="G14" i="5"/>
  <c r="G3" i="5"/>
  <c r="A10" i="11" l="1"/>
  <c r="D15" i="11"/>
  <c r="G15" i="11"/>
  <c r="J15" i="10"/>
  <c r="G15" i="10"/>
  <c r="D15" i="10"/>
  <c r="A10" i="9"/>
  <c r="D15" i="9"/>
  <c r="D15" i="7"/>
  <c r="J15" i="7"/>
  <c r="G15" i="7"/>
  <c r="D15" i="6"/>
  <c r="J15" i="6"/>
</calcChain>
</file>

<file path=xl/sharedStrings.xml><?xml version="1.0" encoding="utf-8"?>
<sst xmlns="http://schemas.openxmlformats.org/spreadsheetml/2006/main" count="517" uniqueCount="285">
  <si>
    <t>idoszak</t>
  </si>
  <si>
    <t>Kovászna</t>
  </si>
  <si>
    <t>Hargita</t>
  </si>
  <si>
    <t>Maros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</si>
  <si>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</si>
  <si>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</si>
  <si>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</si>
  <si>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</si>
  <si>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</si>
  <si>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</si>
  <si>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</si>
  <si>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</si>
  <si>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</si>
  <si>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</si>
  <si>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</si>
  <si>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</si>
  <si>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2016 január</t>
  </si>
  <si>
    <t>2016 február</t>
  </si>
  <si>
    <t>2016 március</t>
  </si>
  <si>
    <t>2016 április</t>
  </si>
  <si>
    <t>2016 május</t>
  </si>
  <si>
    <t>2016 június</t>
  </si>
  <si>
    <t>2016 július</t>
  </si>
  <si>
    <t>2016 augusztus</t>
  </si>
  <si>
    <t>2016 szeptember</t>
  </si>
  <si>
    <t>2016 október</t>
  </si>
  <si>
    <t>2016 november</t>
  </si>
  <si>
    <t>2016 december</t>
  </si>
  <si>
    <t>2017 január</t>
  </si>
  <si>
    <t>2017 február</t>
  </si>
  <si>
    <t>2017 március</t>
  </si>
  <si>
    <t>2017 április</t>
  </si>
  <si>
    <t>2017 május</t>
  </si>
  <si>
    <t>2017 június</t>
  </si>
  <si>
    <t>2017 július</t>
  </si>
  <si>
    <t>2017 augusztus</t>
  </si>
  <si>
    <t>2017 szeptember</t>
  </si>
  <si>
    <t>2017 október</t>
  </si>
  <si>
    <t>2017 november</t>
  </si>
  <si>
    <t>2017 december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</si>
  <si>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</si>
  <si>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</si>
  <si>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</si>
  <si>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</si>
  <si>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</si>
  <si>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</si>
  <si>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</si>
  <si>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</si>
  <si>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</si>
  <si>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</si>
  <si>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</si>
  <si>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</si>
  <si>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</si>
  <si>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</si>
  <si>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</si>
  <si>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</si>
  <si>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</si>
  <si>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</si>
  <si>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</si>
  <si>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</si>
  <si>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</si>
  <si>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</si>
  <si>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</si>
  <si>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</si>
  <si>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</si>
  <si>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</si>
  <si>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</si>
  <si>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</si>
  <si>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</si>
  <si>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</si>
  <si>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</si>
  <si>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</si>
  <si>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</si>
  <si>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</si>
  <si>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</si>
  <si>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</si>
  <si>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</si>
  <si>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</si>
  <si>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</si>
  <si>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</si>
  <si>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</si>
  <si>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</si>
  <si>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</si>
  <si>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</si>
  <si>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</si>
  <si>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</si>
  <si>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</si>
  <si>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</si>
  <si>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</si>
  <si>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</si>
  <si>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</si>
  <si>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</si>
  <si>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</si>
  <si>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</si>
  <si>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</si>
  <si>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mutató/idosor</t>
  </si>
  <si>
    <t>Átlag</t>
  </si>
  <si>
    <t>Szórás</t>
  </si>
  <si>
    <t>Variancia</t>
  </si>
  <si>
    <t>Medián</t>
  </si>
  <si>
    <t>Minimum</t>
  </si>
  <si>
    <t>Maximum</t>
  </si>
  <si>
    <t>téli átlag</t>
  </si>
  <si>
    <t>tavaszi átlag</t>
  </si>
  <si>
    <t>nyári átlag</t>
  </si>
  <si>
    <t>őszi átlag</t>
  </si>
  <si>
    <t>3.0%          2019 május</t>
  </si>
  <si>
    <t>12.5%      2010 február</t>
  </si>
  <si>
    <t>3.2%     2021 november</t>
  </si>
  <si>
    <t>11.4%   2010 február</t>
  </si>
  <si>
    <t>2.3%     2020 május</t>
  </si>
  <si>
    <t>8.5%    2010 március</t>
  </si>
  <si>
    <t>2010 január</t>
  </si>
  <si>
    <t>2010 február</t>
  </si>
  <si>
    <t>2010 március</t>
  </si>
  <si>
    <t>2010 április</t>
  </si>
  <si>
    <t>2010 május</t>
  </si>
  <si>
    <t>2010 június</t>
  </si>
  <si>
    <t>2010 július</t>
  </si>
  <si>
    <t>2010 augusztus</t>
  </si>
  <si>
    <t>2010 szeptember</t>
  </si>
  <si>
    <t>2010 október</t>
  </si>
  <si>
    <t>2010 november</t>
  </si>
  <si>
    <t>2010 december</t>
  </si>
  <si>
    <t>2011 január</t>
  </si>
  <si>
    <t>2011 február</t>
  </si>
  <si>
    <t>2011 március</t>
  </si>
  <si>
    <t>2011 április</t>
  </si>
  <si>
    <t>2011 május</t>
  </si>
  <si>
    <t>2011 június</t>
  </si>
  <si>
    <t>2011 július</t>
  </si>
  <si>
    <t>2011 augusztus</t>
  </si>
  <si>
    <t>2011 szeptember</t>
  </si>
  <si>
    <t>2011 október</t>
  </si>
  <si>
    <t>2011 november</t>
  </si>
  <si>
    <t>2011 december</t>
  </si>
  <si>
    <t>2012 január</t>
  </si>
  <si>
    <t>2012 február</t>
  </si>
  <si>
    <t>2012 március</t>
  </si>
  <si>
    <t>2012 április</t>
  </si>
  <si>
    <t>2012 május</t>
  </si>
  <si>
    <t>2012 június</t>
  </si>
  <si>
    <t>2012 július</t>
  </si>
  <si>
    <t>2012 augusztus</t>
  </si>
  <si>
    <t>2012 szeptember</t>
  </si>
  <si>
    <t>2012 október</t>
  </si>
  <si>
    <t>2012 november</t>
  </si>
  <si>
    <t>2012 december</t>
  </si>
  <si>
    <t>2013 január</t>
  </si>
  <si>
    <t>2013 február</t>
  </si>
  <si>
    <t>2013 március</t>
  </si>
  <si>
    <t>2013 április</t>
  </si>
  <si>
    <t>2013 május</t>
  </si>
  <si>
    <t>2013 június</t>
  </si>
  <si>
    <t>2013 július</t>
  </si>
  <si>
    <t>2013 augusztus</t>
  </si>
  <si>
    <t>2013 szeptember</t>
  </si>
  <si>
    <t>2013 október</t>
  </si>
  <si>
    <t>2013 november</t>
  </si>
  <si>
    <t>2013 december</t>
  </si>
  <si>
    <t>2014 január</t>
  </si>
  <si>
    <t>2014 február</t>
  </si>
  <si>
    <t>2014 március</t>
  </si>
  <si>
    <t>2014 április</t>
  </si>
  <si>
    <t>2014 május</t>
  </si>
  <si>
    <t>2014 június</t>
  </si>
  <si>
    <t>2014 július</t>
  </si>
  <si>
    <t>2014 augusztus</t>
  </si>
  <si>
    <t>2014 szeptember</t>
  </si>
  <si>
    <t>2014 október</t>
  </si>
  <si>
    <t>2014 november</t>
  </si>
  <si>
    <t>2014 december</t>
  </si>
  <si>
    <t>2015 január</t>
  </si>
  <si>
    <t>2015 február</t>
  </si>
  <si>
    <t>2015 március</t>
  </si>
  <si>
    <t>2015 április</t>
  </si>
  <si>
    <t>2015 május</t>
  </si>
  <si>
    <t>2015 június</t>
  </si>
  <si>
    <t>2015 július</t>
  </si>
  <si>
    <t>2015 augusztus</t>
  </si>
  <si>
    <t>2015 szeptember</t>
  </si>
  <si>
    <t>2015 október</t>
  </si>
  <si>
    <t>2015 november</t>
  </si>
  <si>
    <t>2015 december</t>
  </si>
  <si>
    <t>Kolmogorov-Smirnov Teszt a normális eloszlásra</t>
  </si>
  <si>
    <t>Idősor</t>
  </si>
  <si>
    <t>Statisztika</t>
  </si>
  <si>
    <t>p-érték</t>
  </si>
  <si>
    <t>nem normál eloszlás</t>
  </si>
  <si>
    <t>Model</t>
  </si>
  <si>
    <t>AIC</t>
  </si>
  <si>
    <t>MSE</t>
  </si>
  <si>
    <t>RRMSE</t>
  </si>
  <si>
    <t>MAPE</t>
  </si>
  <si>
    <t>Becslések</t>
  </si>
  <si>
    <t>Hiba</t>
  </si>
  <si>
    <t>átlag</t>
  </si>
  <si>
    <t>Mért adatok</t>
  </si>
  <si>
    <t>lépés</t>
  </si>
  <si>
    <t>Ljung-Box teszt P- értéke a hibákra (van-e autokorreláció a hibák között?)</t>
  </si>
  <si>
    <t>White-teszt p-értékek  a hibák varrianciájának ellenőrzésére</t>
  </si>
  <si>
    <t>megye</t>
  </si>
  <si>
    <t>White-teszt p-érték</t>
  </si>
  <si>
    <t>Kovászna MLP ((12, 12, 12,), 5 réteg)</t>
  </si>
  <si>
    <t>Hargita MLP ((12, 12, 12,), 5 réteg)</t>
  </si>
  <si>
    <t>Maros MLP ((12, 12, 12,), 5 réteg)</t>
  </si>
  <si>
    <t>KS teszt p-érték</t>
  </si>
  <si>
    <t>KS teszt p érték</t>
  </si>
  <si>
    <t>Kovászna AR(2)</t>
  </si>
  <si>
    <t>Kovászna AR2</t>
  </si>
  <si>
    <t>Hargita AR(2)</t>
  </si>
  <si>
    <t>Maros AR(2)</t>
  </si>
  <si>
    <t>95%-os konfidencia intervallum</t>
  </si>
  <si>
    <t>1.69 - 13.13</t>
  </si>
  <si>
    <t>3.26 - 8.67</t>
  </si>
  <si>
    <t>0.91 - 9.27</t>
  </si>
  <si>
    <t>R2 a Tanítóadatokra való illeszkedésre</t>
  </si>
  <si>
    <t>Kovászna LSTM</t>
  </si>
  <si>
    <t>Hargita LSTM</t>
  </si>
  <si>
    <t>Maros LSTM</t>
  </si>
  <si>
    <t>Hargita AR2</t>
  </si>
  <si>
    <t>Maros AR2</t>
  </si>
  <si>
    <t>AR (2)</t>
  </si>
  <si>
    <t>MLP</t>
  </si>
  <si>
    <t>LSTM</t>
  </si>
  <si>
    <t>2022 08</t>
  </si>
  <si>
    <t>2022 09</t>
  </si>
  <si>
    <t>2022 10</t>
  </si>
  <si>
    <t>2022 11</t>
  </si>
  <si>
    <t>2022 12</t>
  </si>
  <si>
    <t>2023 01</t>
  </si>
  <si>
    <t>2023 02</t>
  </si>
  <si>
    <t>2023 03</t>
  </si>
  <si>
    <t>2023 04</t>
  </si>
  <si>
    <t>2023 05</t>
  </si>
  <si>
    <t>2023 06</t>
  </si>
  <si>
    <t>2023 07</t>
  </si>
  <si>
    <t>hónap</t>
  </si>
  <si>
    <t>Mért</t>
  </si>
  <si>
    <t>átlag:</t>
  </si>
  <si>
    <t>szórás:</t>
  </si>
  <si>
    <t xml:space="preserve">Maros MLP </t>
  </si>
  <si>
    <t xml:space="preserve">Hargita MLP </t>
  </si>
  <si>
    <t>Kovászna MLP</t>
  </si>
  <si>
    <t>White-teszt p-értékei a reziduumokra</t>
  </si>
  <si>
    <t>Kolmogorov–Szmirnov-próba</t>
  </si>
  <si>
    <t>legksiebb p-érték a Ljung-Box tesztnél, az első három lépésre</t>
  </si>
  <si>
    <t>hibák</t>
  </si>
  <si>
    <t>KS teszt p -értéke</t>
  </si>
  <si>
    <t>White-teszt p-értéke</t>
  </si>
  <si>
    <t>Ljung-Box teszt min. p-értéke</t>
  </si>
  <si>
    <t>Kovászna ARIMA(2, 1, 2)</t>
  </si>
  <si>
    <t>0.99 - 1.03</t>
  </si>
  <si>
    <t>Hargita ARIMA(2, 1, 2)</t>
  </si>
  <si>
    <t>0.67 - 1.05</t>
  </si>
  <si>
    <t>Maros ARIMA(2, 1, 2)</t>
  </si>
  <si>
    <t>Standard hiba</t>
  </si>
  <si>
    <t>Kovászna ARIMA (2, 1, 2)</t>
  </si>
  <si>
    <t>Hargita ARIMA (2, 1, 2)</t>
  </si>
  <si>
    <t>Maros ARIMA (2, 1, 2)</t>
  </si>
  <si>
    <t>-5.08 - 5.51</t>
  </si>
  <si>
    <t>Kovászna ARIMA(2, 1, 1)</t>
  </si>
  <si>
    <t>Hargita ARIMA(2, 1, 1)</t>
  </si>
  <si>
    <t>0.68 - 1.49</t>
  </si>
  <si>
    <t>Maros ARIMA(2, 1, 1)</t>
  </si>
  <si>
    <t>-0.22 - 1.29</t>
  </si>
  <si>
    <t>-14.12 - 14.00</t>
  </si>
  <si>
    <t>Kovászna ARIMA(2, 1, 0)</t>
  </si>
  <si>
    <t>0.01 - 0.23</t>
  </si>
  <si>
    <t>Hargita ARIMA(2, 1, 0)</t>
  </si>
  <si>
    <t>0.16 - 0.49</t>
  </si>
  <si>
    <t>Maros ARIMA(2, 1, 0)</t>
  </si>
  <si>
    <t>0.12 - 0.38</t>
  </si>
  <si>
    <t>Kovászna ARIMA (2, 1, 1)</t>
  </si>
  <si>
    <t>Hargita ARIMA (2, 1, 1)</t>
  </si>
  <si>
    <t>Maros ARIMA (2, 1, 1)</t>
  </si>
  <si>
    <t>Kovászna ARIMA (2, 1, 0)</t>
  </si>
  <si>
    <t>Hargita ARIMA (2, 1, 0)</t>
  </si>
  <si>
    <t>Maros ARIMA (2, 1, 0)</t>
  </si>
  <si>
    <t>6,55%</t>
  </si>
  <si>
    <t>BIC</t>
  </si>
  <si>
    <t>R2 a jóslatok és a mért adatok között</t>
  </si>
  <si>
    <t>Kovászna MLP  log</t>
  </si>
  <si>
    <t>Hargita MLP log</t>
  </si>
  <si>
    <t>Maros MLP 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</si>
</sst>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363636"/>
      <name val="Segoe UI"/>
      <family val="2"/>
    </font>
    <font>
      <i/>
      <sz val="11"/>
      <color rgb="FF363636"/>
      <name val="Segoe UI"/>
      <family val="2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0"/>
      <color theme="0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  <font>
      <b/>
      <sz val="10"/>
      <color rgb="FF00B050"/>
      <name val="Segoe UI"/>
      <family val="2"/>
    </font>
    <font>
      <b/>
      <sz val="11"/>
      <color rgb="FF00B050"/>
      <name val="Calibri"/>
      <family val="2"/>
      <scheme val="minor"/>
    </font>
    <font>
      <b/>
      <sz val="10"/>
      <color rgb="FFC00000"/>
      <name val="Segoe UI"/>
      <family val="2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2"/>
      <color rgb="FF363636"/>
      <name val="Segoe UI"/>
      <family val="2"/>
    </font>
    <font>
      <b/>
      <sz val="12"/>
      <color rgb="FF363636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Calibri "/>
    </font>
    <font>
      <sz val="11"/>
      <color rgb="FF363636"/>
      <name val="Calibri "/>
    </font>
    <font>
      <sz val="11"/>
      <color theme="1"/>
      <name val="Calibri "/>
    </font>
    <font>
      <b/>
      <sz val="11"/>
      <color rgb="FF00B050"/>
      <name val="Calibri "/>
    </font>
    <font>
      <sz val="11"/>
      <color theme="9"/>
      <name val="Calibri "/>
    </font>
    <font>
      <b/>
      <sz val="11"/>
      <color theme="9"/>
      <name val="Calibri "/>
    </font>
    <font>
      <sz val="11"/>
      <color theme="0"/>
      <name val="Calibri Light"/>
      <family val="2"/>
      <scheme val="major"/>
    </font>
    <font>
      <sz val="11"/>
      <color rgb="FF363636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rgb="FF363636"/>
      <name val="Calibri Light"/>
      <family val="2"/>
      <scheme val="major"/>
    </font>
    <font>
      <b/>
      <sz val="11"/>
      <color theme="9"/>
      <name val="Calibri"/>
      <family val="2"/>
      <scheme val="minor"/>
    </font>
    <font>
      <b/>
      <sz val="11"/>
      <color rgb="FF363636"/>
      <name val="Calibri Light"/>
      <family val="2"/>
      <scheme val="major"/>
    </font>
    <font>
      <b/>
      <sz val="12"/>
      <color rgb="FF363636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 style="medium">
        <color rgb="FFDBDBDB"/>
      </bottom>
      <diagonal/>
    </border>
    <border>
      <left/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BDBDB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/>
      <diagonal/>
    </border>
    <border>
      <left/>
      <right/>
      <top/>
      <bottom style="medium">
        <color rgb="FFDBDBDB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EE2E6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EE2E6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rgb="FFD3D3D3"/>
      </top>
      <bottom style="medium">
        <color rgb="FFDEE2E6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/>
      <diagonal/>
    </border>
    <border>
      <left style="medium">
        <color rgb="FFDBDBDB"/>
      </left>
      <right/>
      <top style="medium">
        <color indexed="64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/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/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9" fontId="0" fillId="0" borderId="4" xfId="0" quotePrefix="1" applyNumberFormat="1" applyBorder="1"/>
    <xf numFmtId="49" fontId="0" fillId="0" borderId="7" xfId="0" quotePrefix="1" applyNumberFormat="1" applyBorder="1"/>
    <xf numFmtId="10" fontId="3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vertical="top" wrapText="1"/>
    </xf>
    <xf numFmtId="10" fontId="3" fillId="3" borderId="16" xfId="0" applyNumberFormat="1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top" wrapText="1"/>
    </xf>
    <xf numFmtId="10" fontId="3" fillId="3" borderId="18" xfId="0" applyNumberFormat="1" applyFont="1" applyFill="1" applyBorder="1" applyAlignment="1">
      <alignment vertical="top" wrapText="1"/>
    </xf>
    <xf numFmtId="10" fontId="3" fillId="3" borderId="19" xfId="0" applyNumberFormat="1" applyFont="1" applyFill="1" applyBorder="1" applyAlignment="1">
      <alignment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vertical="top" wrapText="1"/>
    </xf>
    <xf numFmtId="0" fontId="6" fillId="6" borderId="10" xfId="0" applyFont="1" applyFill="1" applyBorder="1" applyAlignment="1">
      <alignment vertical="top" wrapText="1"/>
    </xf>
    <xf numFmtId="0" fontId="5" fillId="5" borderId="15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top" wrapText="1"/>
    </xf>
    <xf numFmtId="0" fontId="6" fillId="6" borderId="15" xfId="0" applyFont="1" applyFill="1" applyBorder="1" applyAlignment="1">
      <alignment vertical="top" wrapText="1"/>
    </xf>
    <xf numFmtId="0" fontId="6" fillId="6" borderId="16" xfId="0" applyFont="1" applyFill="1" applyBorder="1" applyAlignment="1">
      <alignment vertical="top" wrapText="1"/>
    </xf>
    <xf numFmtId="0" fontId="6" fillId="5" borderId="17" xfId="0" applyFont="1" applyFill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20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6" fillId="3" borderId="17" xfId="0" applyFont="1" applyFill="1" applyBorder="1" applyAlignment="1">
      <alignment vertical="top" wrapText="1"/>
    </xf>
    <xf numFmtId="0" fontId="6" fillId="3" borderId="18" xfId="0" applyFont="1" applyFill="1" applyBorder="1" applyAlignment="1">
      <alignment vertical="top" wrapText="1"/>
    </xf>
    <xf numFmtId="0" fontId="0" fillId="0" borderId="26" xfId="0" applyBorder="1"/>
    <xf numFmtId="0" fontId="0" fillId="0" borderId="27" xfId="0" applyBorder="1"/>
    <xf numFmtId="0" fontId="6" fillId="3" borderId="28" xfId="0" applyFont="1" applyFill="1" applyBorder="1" applyAlignment="1">
      <alignment vertical="top" wrapText="1"/>
    </xf>
    <xf numFmtId="0" fontId="6" fillId="3" borderId="29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0" fillId="0" borderId="25" xfId="0" applyBorder="1"/>
    <xf numFmtId="0" fontId="0" fillId="0" borderId="33" xfId="0" applyBorder="1"/>
    <xf numFmtId="0" fontId="0" fillId="0" borderId="7" xfId="0" applyBorder="1"/>
    <xf numFmtId="0" fontId="0" fillId="0" borderId="35" xfId="0" applyBorder="1"/>
    <xf numFmtId="0" fontId="6" fillId="3" borderId="38" xfId="0" applyFont="1" applyFill="1" applyBorder="1" applyAlignment="1">
      <alignment vertical="top" wrapText="1"/>
    </xf>
    <xf numFmtId="0" fontId="6" fillId="3" borderId="3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vertical="top" wrapText="1"/>
    </xf>
    <xf numFmtId="0" fontId="6" fillId="3" borderId="27" xfId="0" applyFont="1" applyFill="1" applyBorder="1" applyAlignment="1">
      <alignment vertical="top" wrapText="1"/>
    </xf>
    <xf numFmtId="0" fontId="6" fillId="3" borderId="41" xfId="0" applyFont="1" applyFill="1" applyBorder="1" applyAlignment="1">
      <alignment vertical="top" wrapText="1"/>
    </xf>
    <xf numFmtId="0" fontId="6" fillId="3" borderId="42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7" fillId="7" borderId="24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vertical="top" wrapText="1"/>
    </xf>
    <xf numFmtId="0" fontId="1" fillId="7" borderId="11" xfId="0" applyFont="1" applyFill="1" applyBorder="1"/>
    <xf numFmtId="0" fontId="1" fillId="7" borderId="33" xfId="0" applyFont="1" applyFill="1" applyBorder="1"/>
    <xf numFmtId="0" fontId="1" fillId="7" borderId="35" xfId="0" applyFont="1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vertical="top" wrapText="1"/>
    </xf>
    <xf numFmtId="0" fontId="6" fillId="3" borderId="44" xfId="0" applyFont="1" applyFill="1" applyBorder="1" applyAlignment="1">
      <alignment vertical="top" wrapText="1"/>
    </xf>
    <xf numFmtId="0" fontId="6" fillId="3" borderId="45" xfId="0" applyFont="1" applyFill="1" applyBorder="1" applyAlignment="1">
      <alignment vertical="top" wrapText="1"/>
    </xf>
    <xf numFmtId="0" fontId="0" fillId="0" borderId="46" xfId="0" applyBorder="1"/>
    <xf numFmtId="0" fontId="6" fillId="3" borderId="51" xfId="0" applyFont="1" applyFill="1" applyBorder="1" applyAlignment="1">
      <alignment vertical="top" wrapText="1"/>
    </xf>
    <xf numFmtId="0" fontId="0" fillId="0" borderId="52" xfId="0" applyBorder="1"/>
    <xf numFmtId="0" fontId="6" fillId="3" borderId="47" xfId="0" applyFont="1" applyFill="1" applyBorder="1" applyAlignment="1">
      <alignment vertical="top" wrapText="1"/>
    </xf>
    <xf numFmtId="0" fontId="6" fillId="3" borderId="48" xfId="0" applyFont="1" applyFill="1" applyBorder="1" applyAlignment="1">
      <alignment vertical="top" wrapText="1"/>
    </xf>
    <xf numFmtId="0" fontId="0" fillId="0" borderId="49" xfId="0" applyBorder="1"/>
    <xf numFmtId="0" fontId="6" fillId="3" borderId="53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7" fillId="7" borderId="58" xfId="0" applyFont="1" applyFill="1" applyBorder="1" applyAlignment="1">
      <alignment horizontal="center" vertical="center" wrapText="1"/>
    </xf>
    <xf numFmtId="0" fontId="5" fillId="6" borderId="59" xfId="0" applyFont="1" applyFill="1" applyBorder="1" applyAlignment="1">
      <alignment horizontal="center" vertical="top" wrapText="1"/>
    </xf>
    <xf numFmtId="0" fontId="6" fillId="6" borderId="59" xfId="0" applyFont="1" applyFill="1" applyBorder="1" applyAlignment="1">
      <alignment vertical="top" wrapText="1"/>
    </xf>
    <xf numFmtId="0" fontId="5" fillId="3" borderId="59" xfId="0" applyFont="1" applyFill="1" applyBorder="1" applyAlignment="1">
      <alignment horizontal="center" vertical="top" wrapText="1"/>
    </xf>
    <xf numFmtId="0" fontId="6" fillId="3" borderId="59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vertical="top" wrapText="1"/>
    </xf>
    <xf numFmtId="0" fontId="5" fillId="3" borderId="10" xfId="0" applyFont="1" applyFill="1" applyBorder="1" applyAlignment="1">
      <alignment horizontal="center" vertical="top" wrapText="1"/>
    </xf>
    <xf numFmtId="0" fontId="0" fillId="3" borderId="61" xfId="0" applyFill="1" applyBorder="1"/>
    <xf numFmtId="0" fontId="12" fillId="3" borderId="60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3" fillId="0" borderId="42" xfId="0" applyFont="1" applyBorder="1"/>
    <xf numFmtId="0" fontId="0" fillId="3" borderId="63" xfId="0" applyFill="1" applyBorder="1"/>
    <xf numFmtId="0" fontId="12" fillId="3" borderId="64" xfId="0" applyFont="1" applyFill="1" applyBorder="1" applyAlignment="1">
      <alignment vertical="center" wrapText="1"/>
    </xf>
    <xf numFmtId="0" fontId="10" fillId="0" borderId="0" xfId="0" applyFont="1"/>
    <xf numFmtId="2" fontId="12" fillId="3" borderId="61" xfId="0" applyNumberFormat="1" applyFont="1" applyFill="1" applyBorder="1" applyAlignment="1">
      <alignment vertical="center" wrapText="1"/>
    </xf>
    <xf numFmtId="2" fontId="14" fillId="3" borderId="60" xfId="0" applyNumberFormat="1" applyFont="1" applyFill="1" applyBorder="1" applyAlignment="1">
      <alignment vertical="center" wrapText="1"/>
    </xf>
    <xf numFmtId="0" fontId="9" fillId="0" borderId="1" xfId="0" applyFont="1" applyBorder="1"/>
    <xf numFmtId="0" fontId="9" fillId="0" borderId="25" xfId="0" applyFont="1" applyBorder="1"/>
    <xf numFmtId="0" fontId="11" fillId="3" borderId="41" xfId="0" applyFont="1" applyFill="1" applyBorder="1" applyAlignment="1">
      <alignment vertical="top" wrapText="1"/>
    </xf>
    <xf numFmtId="0" fontId="0" fillId="0" borderId="34" xfId="0" applyBorder="1"/>
    <xf numFmtId="0" fontId="15" fillId="7" borderId="4" xfId="0" applyFont="1" applyFill="1" applyBorder="1"/>
    <xf numFmtId="0" fontId="15" fillId="7" borderId="0" xfId="0" applyFont="1" applyFill="1"/>
    <xf numFmtId="0" fontId="15" fillId="7" borderId="26" xfId="0" applyFont="1" applyFill="1" applyBorder="1"/>
    <xf numFmtId="0" fontId="0" fillId="0" borderId="36" xfId="0" applyBorder="1"/>
    <xf numFmtId="0" fontId="1" fillId="7" borderId="4" xfId="0" applyFont="1" applyFill="1" applyBorder="1"/>
    <xf numFmtId="0" fontId="1" fillId="7" borderId="0" xfId="0" applyFont="1" applyFill="1"/>
    <xf numFmtId="0" fontId="0" fillId="8" borderId="0" xfId="0" applyFill="1"/>
    <xf numFmtId="0" fontId="0" fillId="8" borderId="4" xfId="0" applyFill="1" applyBorder="1"/>
    <xf numFmtId="0" fontId="0" fillId="8" borderId="26" xfId="0" applyFill="1" applyBorder="1"/>
    <xf numFmtId="0" fontId="10" fillId="0" borderId="4" xfId="0" applyFont="1" applyBorder="1"/>
    <xf numFmtId="0" fontId="10" fillId="0" borderId="7" xfId="0" applyFont="1" applyBorder="1"/>
    <xf numFmtId="10" fontId="0" fillId="0" borderId="0" xfId="1" applyNumberFormat="1" applyFont="1" applyBorder="1"/>
    <xf numFmtId="10" fontId="0" fillId="0" borderId="26" xfId="1" applyNumberFormat="1" applyFont="1" applyBorder="1"/>
    <xf numFmtId="10" fontId="10" fillId="0" borderId="0" xfId="1" applyNumberFormat="1" applyFont="1" applyBorder="1"/>
    <xf numFmtId="10" fontId="10" fillId="0" borderId="26" xfId="1" applyNumberFormat="1" applyFont="1" applyBorder="1"/>
    <xf numFmtId="10" fontId="0" fillId="0" borderId="34" xfId="1" applyNumberFormat="1" applyFont="1" applyBorder="1"/>
    <xf numFmtId="10" fontId="0" fillId="0" borderId="27" xfId="1" applyNumberFormat="1" applyFont="1" applyBorder="1"/>
    <xf numFmtId="10" fontId="8" fillId="0" borderId="0" xfId="1" applyNumberFormat="1" applyFont="1" applyBorder="1"/>
    <xf numFmtId="10" fontId="8" fillId="0" borderId="26" xfId="1" applyNumberFormat="1" applyFont="1" applyBorder="1"/>
    <xf numFmtId="0" fontId="10" fillId="0" borderId="1" xfId="0" applyFont="1" applyBorder="1"/>
    <xf numFmtId="10" fontId="10" fillId="0" borderId="24" xfId="1" applyNumberFormat="1" applyFont="1" applyBorder="1"/>
    <xf numFmtId="10" fontId="10" fillId="0" borderId="25" xfId="1" applyNumberFormat="1" applyFont="1" applyBorder="1"/>
    <xf numFmtId="10" fontId="10" fillId="0" borderId="34" xfId="1" applyNumberFormat="1" applyFont="1" applyBorder="1"/>
    <xf numFmtId="10" fontId="10" fillId="0" borderId="27" xfId="1" applyNumberFormat="1" applyFont="1" applyBorder="1"/>
    <xf numFmtId="10" fontId="0" fillId="0" borderId="1" xfId="1" applyNumberFormat="1" applyFont="1" applyBorder="1"/>
    <xf numFmtId="10" fontId="0" fillId="0" borderId="25" xfId="1" applyNumberFormat="1" applyFont="1" applyBorder="1"/>
    <xf numFmtId="10" fontId="0" fillId="0" borderId="4" xfId="1" applyNumberFormat="1" applyFont="1" applyBorder="1"/>
    <xf numFmtId="10" fontId="8" fillId="0" borderId="4" xfId="1" applyNumberFormat="1" applyFont="1" applyBorder="1"/>
    <xf numFmtId="10" fontId="10" fillId="0" borderId="1" xfId="1" applyNumberFormat="1" applyFont="1" applyBorder="1"/>
    <xf numFmtId="10" fontId="10" fillId="0" borderId="4" xfId="1" applyNumberFormat="1" applyFont="1" applyBorder="1"/>
    <xf numFmtId="10" fontId="10" fillId="0" borderId="7" xfId="1" applyNumberFormat="1" applyFont="1" applyBorder="1"/>
    <xf numFmtId="10" fontId="0" fillId="0" borderId="7" xfId="1" applyNumberFormat="1" applyFont="1" applyBorder="1"/>
    <xf numFmtId="0" fontId="1" fillId="7" borderId="24" xfId="0" applyFont="1" applyFill="1" applyBorder="1"/>
    <xf numFmtId="0" fontId="1" fillId="7" borderId="40" xfId="0" applyFont="1" applyFill="1" applyBorder="1"/>
    <xf numFmtId="0" fontId="1" fillId="7" borderId="25" xfId="0" applyFont="1" applyFill="1" applyBorder="1"/>
    <xf numFmtId="10" fontId="0" fillId="0" borderId="24" xfId="1" applyNumberFormat="1" applyFont="1" applyBorder="1"/>
    <xf numFmtId="0" fontId="1" fillId="7" borderId="1" xfId="0" applyFont="1" applyFill="1" applyBorder="1"/>
    <xf numFmtId="0" fontId="16" fillId="0" borderId="0" xfId="0" applyFont="1"/>
    <xf numFmtId="0" fontId="16" fillId="0" borderId="26" xfId="0" applyFont="1" applyBorder="1"/>
    <xf numFmtId="0" fontId="17" fillId="0" borderId="26" xfId="0" applyFont="1" applyBorder="1"/>
    <xf numFmtId="0" fontId="0" fillId="8" borderId="35" xfId="0" applyFill="1" applyBorder="1"/>
    <xf numFmtId="0" fontId="9" fillId="0" borderId="35" xfId="0" applyFont="1" applyBorder="1"/>
    <xf numFmtId="0" fontId="0" fillId="8" borderId="11" xfId="0" applyFill="1" applyBorder="1"/>
    <xf numFmtId="0" fontId="9" fillId="0" borderId="33" xfId="0" applyFont="1" applyBorder="1"/>
    <xf numFmtId="0" fontId="19" fillId="0" borderId="33" xfId="0" applyFont="1" applyBorder="1"/>
    <xf numFmtId="0" fontId="18" fillId="0" borderId="11" xfId="0" applyFont="1" applyBorder="1" applyAlignment="1">
      <alignment wrapText="1"/>
    </xf>
    <xf numFmtId="0" fontId="15" fillId="7" borderId="1" xfId="0" applyFont="1" applyFill="1" applyBorder="1" applyAlignment="1">
      <alignment horizontal="right"/>
    </xf>
    <xf numFmtId="43" fontId="0" fillId="8" borderId="35" xfId="2" applyFont="1" applyFill="1" applyBorder="1"/>
    <xf numFmtId="43" fontId="0" fillId="8" borderId="36" xfId="2" applyFont="1" applyFill="1" applyBorder="1"/>
    <xf numFmtId="43" fontId="0" fillId="8" borderId="33" xfId="2" applyFont="1" applyFill="1" applyBorder="1"/>
    <xf numFmtId="43" fontId="0" fillId="8" borderId="11" xfId="2" applyFont="1" applyFill="1" applyBorder="1"/>
    <xf numFmtId="0" fontId="9" fillId="8" borderId="35" xfId="0" applyFont="1" applyFill="1" applyBorder="1"/>
    <xf numFmtId="0" fontId="0" fillId="8" borderId="36" xfId="0" applyFill="1" applyBorder="1"/>
    <xf numFmtId="0" fontId="0" fillId="8" borderId="33" xfId="0" applyFill="1" applyBorder="1"/>
    <xf numFmtId="0" fontId="0" fillId="0" borderId="24" xfId="0" applyBorder="1"/>
    <xf numFmtId="0" fontId="22" fillId="7" borderId="30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top" wrapText="1"/>
    </xf>
    <xf numFmtId="2" fontId="3" fillId="3" borderId="13" xfId="0" applyNumberFormat="1" applyFont="1" applyFill="1" applyBorder="1" applyAlignment="1">
      <alignment vertical="top" wrapText="1"/>
    </xf>
    <xf numFmtId="2" fontId="3" fillId="3" borderId="10" xfId="0" applyNumberFormat="1" applyFont="1" applyFill="1" applyBorder="1" applyAlignment="1">
      <alignment vertical="top" wrapText="1"/>
    </xf>
    <xf numFmtId="2" fontId="3" fillId="3" borderId="18" xfId="0" applyNumberFormat="1" applyFont="1" applyFill="1" applyBorder="1" applyAlignment="1">
      <alignment vertical="top" wrapText="1"/>
    </xf>
    <xf numFmtId="10" fontId="3" fillId="3" borderId="13" xfId="1" applyNumberFormat="1" applyFont="1" applyFill="1" applyBorder="1" applyAlignment="1">
      <alignment vertical="top" wrapText="1"/>
    </xf>
    <xf numFmtId="10" fontId="2" fillId="3" borderId="13" xfId="1" applyNumberFormat="1" applyFont="1" applyFill="1" applyBorder="1" applyAlignment="1">
      <alignment vertical="top" wrapText="1"/>
    </xf>
    <xf numFmtId="10" fontId="3" fillId="3" borderId="14" xfId="1" applyNumberFormat="1" applyFont="1" applyFill="1" applyBorder="1" applyAlignment="1">
      <alignment vertical="top" wrapText="1"/>
    </xf>
    <xf numFmtId="10" fontId="3" fillId="3" borderId="10" xfId="1" applyNumberFormat="1" applyFont="1" applyFill="1" applyBorder="1" applyAlignment="1">
      <alignment vertical="top" wrapText="1"/>
    </xf>
    <xf numFmtId="10" fontId="2" fillId="3" borderId="10" xfId="1" applyNumberFormat="1" applyFont="1" applyFill="1" applyBorder="1" applyAlignment="1">
      <alignment vertical="top" wrapText="1"/>
    </xf>
    <xf numFmtId="10" fontId="3" fillId="3" borderId="16" xfId="1" applyNumberFormat="1" applyFont="1" applyFill="1" applyBorder="1" applyAlignment="1">
      <alignment vertical="top" wrapText="1"/>
    </xf>
    <xf numFmtId="10" fontId="3" fillId="3" borderId="18" xfId="1" applyNumberFormat="1" applyFont="1" applyFill="1" applyBorder="1" applyAlignment="1">
      <alignment vertical="top" wrapText="1"/>
    </xf>
    <xf numFmtId="10" fontId="2" fillId="3" borderId="18" xfId="1" applyNumberFormat="1" applyFont="1" applyFill="1" applyBorder="1" applyAlignment="1">
      <alignment vertical="top" wrapText="1"/>
    </xf>
    <xf numFmtId="10" fontId="3" fillId="3" borderId="19" xfId="1" applyNumberFormat="1" applyFont="1" applyFill="1" applyBorder="1" applyAlignment="1">
      <alignment vertical="top" wrapText="1"/>
    </xf>
    <xf numFmtId="0" fontId="20" fillId="3" borderId="10" xfId="0" applyFont="1" applyFill="1" applyBorder="1" applyAlignment="1">
      <alignment vertical="top" wrapText="1"/>
    </xf>
    <xf numFmtId="2" fontId="0" fillId="0" borderId="6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5" xfId="0" applyNumberFormat="1" applyBorder="1"/>
    <xf numFmtId="0" fontId="23" fillId="7" borderId="7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vertical="top" wrapText="1"/>
    </xf>
    <xf numFmtId="0" fontId="24" fillId="3" borderId="29" xfId="0" applyFont="1" applyFill="1" applyBorder="1" applyAlignment="1">
      <alignment vertical="top" wrapText="1"/>
    </xf>
    <xf numFmtId="0" fontId="25" fillId="0" borderId="26" xfId="0" applyFont="1" applyBorder="1"/>
    <xf numFmtId="0" fontId="24" fillId="3" borderId="13" xfId="0" applyFont="1" applyFill="1" applyBorder="1" applyAlignment="1">
      <alignment vertical="top" wrapText="1"/>
    </xf>
    <xf numFmtId="0" fontId="24" fillId="3" borderId="38" xfId="0" applyFont="1" applyFill="1" applyBorder="1" applyAlignment="1">
      <alignment vertical="top" wrapText="1"/>
    </xf>
    <xf numFmtId="0" fontId="25" fillId="0" borderId="25" xfId="0" applyFont="1" applyBorder="1"/>
    <xf numFmtId="0" fontId="24" fillId="3" borderId="10" xfId="0" applyFont="1" applyFill="1" applyBorder="1" applyAlignment="1">
      <alignment vertical="top" wrapText="1"/>
    </xf>
    <xf numFmtId="0" fontId="24" fillId="3" borderId="20" xfId="0" applyFont="1" applyFill="1" applyBorder="1" applyAlignment="1">
      <alignment vertical="top" wrapText="1"/>
    </xf>
    <xf numFmtId="0" fontId="24" fillId="3" borderId="18" xfId="0" applyFont="1" applyFill="1" applyBorder="1" applyAlignment="1">
      <alignment vertical="top" wrapText="1"/>
    </xf>
    <xf numFmtId="0" fontId="24" fillId="3" borderId="39" xfId="0" applyFont="1" applyFill="1" applyBorder="1" applyAlignment="1">
      <alignment vertical="top" wrapText="1"/>
    </xf>
    <xf numFmtId="0" fontId="25" fillId="0" borderId="27" xfId="0" applyFont="1" applyBorder="1"/>
    <xf numFmtId="0" fontId="25" fillId="0" borderId="35" xfId="0" applyFont="1" applyBorder="1"/>
    <xf numFmtId="2" fontId="25" fillId="0" borderId="35" xfId="0" applyNumberFormat="1" applyFont="1" applyBorder="1"/>
    <xf numFmtId="0" fontId="25" fillId="0" borderId="0" xfId="0" applyFont="1"/>
    <xf numFmtId="2" fontId="26" fillId="3" borderId="61" xfId="0" applyNumberFormat="1" applyFont="1" applyFill="1" applyBorder="1" applyAlignment="1">
      <alignment vertical="center" wrapText="1"/>
    </xf>
    <xf numFmtId="0" fontId="26" fillId="3" borderId="60" xfId="0" applyFont="1" applyFill="1" applyBorder="1" applyAlignment="1">
      <alignment vertical="center" wrapText="1"/>
    </xf>
    <xf numFmtId="2" fontId="28" fillId="0" borderId="0" xfId="0" applyNumberFormat="1" applyFont="1"/>
    <xf numFmtId="2" fontId="27" fillId="0" borderId="11" xfId="0" applyNumberFormat="1" applyFont="1" applyBorder="1"/>
    <xf numFmtId="2" fontId="27" fillId="0" borderId="35" xfId="0" applyNumberFormat="1" applyFont="1" applyBorder="1"/>
    <xf numFmtId="0" fontId="21" fillId="3" borderId="10" xfId="0" applyFont="1" applyFill="1" applyBorder="1" applyAlignment="1">
      <alignment horizontal="center" vertical="top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40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30" fillId="3" borderId="21" xfId="0" applyFont="1" applyFill="1" applyBorder="1" applyAlignment="1">
      <alignment vertical="top" wrapText="1"/>
    </xf>
    <xf numFmtId="2" fontId="30" fillId="3" borderId="70" xfId="0" applyNumberFormat="1" applyFont="1" applyFill="1" applyBorder="1" applyAlignment="1">
      <alignment vertical="top" wrapText="1"/>
    </xf>
    <xf numFmtId="10" fontId="30" fillId="3" borderId="38" xfId="0" applyNumberFormat="1" applyFont="1" applyFill="1" applyBorder="1" applyAlignment="1">
      <alignment vertical="top" wrapText="1"/>
    </xf>
    <xf numFmtId="10" fontId="30" fillId="3" borderId="13" xfId="0" applyNumberFormat="1" applyFont="1" applyFill="1" applyBorder="1" applyAlignment="1">
      <alignment vertical="top" wrapText="1"/>
    </xf>
    <xf numFmtId="10" fontId="30" fillId="3" borderId="68" xfId="0" applyNumberFormat="1" applyFont="1" applyFill="1" applyBorder="1" applyAlignment="1">
      <alignment vertical="top" wrapText="1"/>
    </xf>
    <xf numFmtId="0" fontId="30" fillId="0" borderId="40" xfId="0" applyFont="1" applyBorder="1"/>
    <xf numFmtId="0" fontId="30" fillId="3" borderId="73" xfId="0" applyFont="1" applyFill="1" applyBorder="1" applyAlignment="1">
      <alignment vertical="top" wrapText="1"/>
    </xf>
    <xf numFmtId="2" fontId="30" fillId="3" borderId="71" xfId="0" applyNumberFormat="1" applyFont="1" applyFill="1" applyBorder="1" applyAlignment="1">
      <alignment vertical="top" wrapText="1"/>
    </xf>
    <xf numFmtId="10" fontId="30" fillId="3" borderId="20" xfId="0" applyNumberFormat="1" applyFont="1" applyFill="1" applyBorder="1" applyAlignment="1">
      <alignment vertical="top" wrapText="1"/>
    </xf>
    <xf numFmtId="10" fontId="30" fillId="3" borderId="10" xfId="0" applyNumberFormat="1" applyFont="1" applyFill="1" applyBorder="1" applyAlignment="1">
      <alignment vertical="top" wrapText="1"/>
    </xf>
    <xf numFmtId="10" fontId="30" fillId="3" borderId="65" xfId="0" applyNumberFormat="1" applyFont="1" applyFill="1" applyBorder="1" applyAlignment="1">
      <alignment vertical="top" wrapText="1"/>
    </xf>
    <xf numFmtId="0" fontId="30" fillId="0" borderId="41" xfId="0" applyFont="1" applyBorder="1"/>
    <xf numFmtId="0" fontId="30" fillId="3" borderId="74" xfId="0" applyFont="1" applyFill="1" applyBorder="1" applyAlignment="1">
      <alignment vertical="top" wrapText="1"/>
    </xf>
    <xf numFmtId="2" fontId="30" fillId="3" borderId="72" xfId="0" applyNumberFormat="1" applyFont="1" applyFill="1" applyBorder="1" applyAlignment="1">
      <alignment vertical="top" wrapText="1"/>
    </xf>
    <xf numFmtId="10" fontId="30" fillId="3" borderId="39" xfId="0" applyNumberFormat="1" applyFont="1" applyFill="1" applyBorder="1" applyAlignment="1">
      <alignment vertical="top" wrapText="1"/>
    </xf>
    <xf numFmtId="10" fontId="30" fillId="3" borderId="18" xfId="0" applyNumberFormat="1" applyFont="1" applyFill="1" applyBorder="1" applyAlignment="1">
      <alignment vertical="top" wrapText="1"/>
    </xf>
    <xf numFmtId="10" fontId="30" fillId="3" borderId="69" xfId="0" applyNumberFormat="1" applyFont="1" applyFill="1" applyBorder="1" applyAlignment="1">
      <alignment vertical="top" wrapText="1"/>
    </xf>
    <xf numFmtId="0" fontId="30" fillId="0" borderId="42" xfId="0" applyFont="1" applyBorder="1"/>
    <xf numFmtId="0" fontId="32" fillId="0" borderId="40" xfId="0" applyFont="1" applyBorder="1"/>
    <xf numFmtId="0" fontId="32" fillId="0" borderId="41" xfId="0" applyFont="1" applyBorder="1"/>
    <xf numFmtId="0" fontId="30" fillId="3" borderId="72" xfId="0" quotePrefix="1" applyFont="1" applyFill="1" applyBorder="1" applyAlignment="1">
      <alignment horizontal="left" vertical="top" wrapText="1"/>
    </xf>
    <xf numFmtId="0" fontId="32" fillId="0" borderId="40" xfId="0" quotePrefix="1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0" fontId="31" fillId="0" borderId="0" xfId="1" applyNumberFormat="1" applyFont="1"/>
    <xf numFmtId="2" fontId="25" fillId="0" borderId="11" xfId="0" applyNumberFormat="1" applyFont="1" applyBorder="1"/>
    <xf numFmtId="2" fontId="0" fillId="0" borderId="33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34" xfId="0" applyNumberFormat="1" applyBorder="1"/>
    <xf numFmtId="2" fontId="0" fillId="0" borderId="42" xfId="0" applyNumberFormat="1" applyBorder="1"/>
    <xf numFmtId="0" fontId="29" fillId="7" borderId="11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3" borderId="23" xfId="0" applyFont="1" applyFill="1" applyBorder="1" applyAlignment="1">
      <alignment horizontal="left" vertical="top" wrapText="1"/>
    </xf>
    <xf numFmtId="0" fontId="30" fillId="3" borderId="75" xfId="0" applyFont="1" applyFill="1" applyBorder="1" applyAlignment="1">
      <alignment horizontal="left" vertical="top" wrapText="1"/>
    </xf>
    <xf numFmtId="0" fontId="30" fillId="3" borderId="76" xfId="0" applyFont="1" applyFill="1" applyBorder="1" applyAlignment="1">
      <alignment horizontal="left" vertical="top" wrapText="1"/>
    </xf>
    <xf numFmtId="0" fontId="32" fillId="3" borderId="70" xfId="0" applyFont="1" applyFill="1" applyBorder="1" applyAlignment="1">
      <alignment horizontal="left" vertical="top" wrapText="1"/>
    </xf>
    <xf numFmtId="0" fontId="32" fillId="0" borderId="42" xfId="0" applyFont="1" applyBorder="1" applyAlignment="1">
      <alignment horizontal="left"/>
    </xf>
    <xf numFmtId="0" fontId="33" fillId="0" borderId="0" xfId="0" applyFont="1"/>
    <xf numFmtId="9" fontId="31" fillId="0" borderId="0" xfId="1" applyFont="1" applyAlignment="1">
      <alignment horizontal="right"/>
    </xf>
    <xf numFmtId="0" fontId="34" fillId="3" borderId="74" xfId="0" applyFont="1" applyFill="1" applyBorder="1" applyAlignment="1">
      <alignment vertical="top" wrapText="1"/>
    </xf>
    <xf numFmtId="2" fontId="34" fillId="3" borderId="72" xfId="0" applyNumberFormat="1" applyFont="1" applyFill="1" applyBorder="1" applyAlignment="1">
      <alignment vertical="top" wrapText="1"/>
    </xf>
    <xf numFmtId="10" fontId="34" fillId="3" borderId="39" xfId="0" applyNumberFormat="1" applyFont="1" applyFill="1" applyBorder="1" applyAlignment="1">
      <alignment vertical="top" wrapText="1"/>
    </xf>
    <xf numFmtId="10" fontId="34" fillId="3" borderId="18" xfId="0" applyNumberFormat="1" applyFont="1" applyFill="1" applyBorder="1" applyAlignment="1">
      <alignment vertical="top" wrapText="1"/>
    </xf>
    <xf numFmtId="10" fontId="34" fillId="3" borderId="69" xfId="0" applyNumberFormat="1" applyFont="1" applyFill="1" applyBorder="1" applyAlignment="1">
      <alignment vertical="top" wrapText="1"/>
    </xf>
    <xf numFmtId="0" fontId="35" fillId="0" borderId="42" xfId="0" applyFont="1" applyBorder="1"/>
    <xf numFmtId="0" fontId="34" fillId="3" borderId="72" xfId="0" quotePrefix="1" applyFont="1" applyFill="1" applyBorder="1" applyAlignment="1">
      <alignment horizontal="left" vertical="top" wrapText="1"/>
    </xf>
    <xf numFmtId="0" fontId="34" fillId="3" borderId="73" xfId="0" applyFont="1" applyFill="1" applyBorder="1" applyAlignment="1">
      <alignment vertical="top" wrapText="1"/>
    </xf>
    <xf numFmtId="2" fontId="34" fillId="3" borderId="71" xfId="0" applyNumberFormat="1" applyFont="1" applyFill="1" applyBorder="1" applyAlignment="1">
      <alignment vertical="top" wrapText="1"/>
    </xf>
    <xf numFmtId="10" fontId="34" fillId="3" borderId="20" xfId="0" applyNumberFormat="1" applyFont="1" applyFill="1" applyBorder="1" applyAlignment="1">
      <alignment vertical="top" wrapText="1"/>
    </xf>
    <xf numFmtId="10" fontId="34" fillId="3" borderId="10" xfId="0" applyNumberFormat="1" applyFont="1" applyFill="1" applyBorder="1" applyAlignment="1">
      <alignment vertical="top" wrapText="1"/>
    </xf>
    <xf numFmtId="10" fontId="34" fillId="3" borderId="65" xfId="0" applyNumberFormat="1" applyFont="1" applyFill="1" applyBorder="1" applyAlignment="1">
      <alignment vertical="top" wrapText="1"/>
    </xf>
    <xf numFmtId="0" fontId="35" fillId="0" borderId="41" xfId="0" applyFont="1" applyBorder="1" applyAlignment="1">
      <alignment horizontal="left"/>
    </xf>
    <xf numFmtId="0" fontId="34" fillId="3" borderId="21" xfId="0" applyFont="1" applyFill="1" applyBorder="1" applyAlignment="1">
      <alignment vertical="top" wrapText="1"/>
    </xf>
    <xf numFmtId="2" fontId="34" fillId="3" borderId="70" xfId="0" applyNumberFormat="1" applyFont="1" applyFill="1" applyBorder="1" applyAlignment="1">
      <alignment vertical="top" wrapText="1"/>
    </xf>
    <xf numFmtId="10" fontId="34" fillId="3" borderId="38" xfId="0" applyNumberFormat="1" applyFont="1" applyFill="1" applyBorder="1" applyAlignment="1">
      <alignment vertical="top" wrapText="1"/>
    </xf>
    <xf numFmtId="10" fontId="36" fillId="0" borderId="0" xfId="1" applyNumberFormat="1" applyFont="1"/>
    <xf numFmtId="10" fontId="34" fillId="3" borderId="68" xfId="0" applyNumberFormat="1" applyFont="1" applyFill="1" applyBorder="1" applyAlignment="1">
      <alignment vertical="top" wrapText="1"/>
    </xf>
    <xf numFmtId="0" fontId="35" fillId="3" borderId="70" xfId="0" applyFont="1" applyFill="1" applyBorder="1" applyAlignment="1">
      <alignment horizontal="left" vertical="top" wrapText="1"/>
    </xf>
    <xf numFmtId="0" fontId="35" fillId="0" borderId="40" xfId="0" quotePrefix="1" applyFont="1" applyBorder="1" applyAlignment="1">
      <alignment horizontal="left"/>
    </xf>
    <xf numFmtId="0" fontId="3" fillId="3" borderId="73" xfId="0" applyFont="1" applyFill="1" applyBorder="1" applyAlignment="1">
      <alignment vertical="top" wrapText="1"/>
    </xf>
    <xf numFmtId="0" fontId="6" fillId="3" borderId="74" xfId="0" applyFont="1" applyFill="1" applyBorder="1" applyAlignment="1">
      <alignment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22" xfId="0" applyFont="1" applyFill="1" applyBorder="1" applyAlignment="1">
      <alignment horizontal="center" vertical="top" wrapText="1"/>
    </xf>
    <xf numFmtId="0" fontId="5" fillId="5" borderId="23" xfId="0" applyFont="1" applyFill="1" applyBorder="1" applyAlignment="1">
      <alignment horizontal="center" vertical="top" wrapText="1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" fillId="7" borderId="24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 wrapText="1"/>
    </xf>
    <xf numFmtId="0" fontId="5" fillId="3" borderId="65" xfId="0" applyFont="1" applyFill="1" applyBorder="1" applyAlignment="1">
      <alignment vertical="top" wrapText="1"/>
    </xf>
    <xf numFmtId="0" fontId="5" fillId="3" borderId="20" xfId="0" applyFont="1" applyFill="1" applyBorder="1" applyAlignment="1">
      <alignment vertical="top" wrapText="1"/>
    </xf>
    <xf numFmtId="0" fontId="7" fillId="7" borderId="3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10" fontId="20" fillId="3" borderId="10" xfId="0" applyNumberFormat="1" applyFont="1" applyFill="1" applyBorder="1" applyAlignment="1">
      <alignment vertical="top" wrapText="1"/>
    </xf>
    <xf numFmtId="10" fontId="20" fillId="3" borderId="77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12" Type="http://schemas.openxmlformats.org/officeDocument/2006/relationships/image" Target="../media/image39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image" Target="../media/image38.png"/><Relationship Id="rId5" Type="http://schemas.openxmlformats.org/officeDocument/2006/relationships/image" Target="../media/image32.png"/><Relationship Id="rId10" Type="http://schemas.openxmlformats.org/officeDocument/2006/relationships/image" Target="../media/image37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12" Type="http://schemas.openxmlformats.org/officeDocument/2006/relationships/image" Target="../media/image51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11" Type="http://schemas.openxmlformats.org/officeDocument/2006/relationships/image" Target="../media/image50.png"/><Relationship Id="rId5" Type="http://schemas.openxmlformats.org/officeDocument/2006/relationships/image" Target="../media/image44.png"/><Relationship Id="rId10" Type="http://schemas.openxmlformats.org/officeDocument/2006/relationships/image" Target="../media/image49.png"/><Relationship Id="rId4" Type="http://schemas.openxmlformats.org/officeDocument/2006/relationships/image" Target="../media/image43.png"/><Relationship Id="rId9" Type="http://schemas.openxmlformats.org/officeDocument/2006/relationships/image" Target="../media/image4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9" Type="http://schemas.openxmlformats.org/officeDocument/2006/relationships/image" Target="../media/image7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120737</xdr:rowOff>
    </xdr:from>
    <xdr:to>
      <xdr:col>4</xdr:col>
      <xdr:colOff>329093</xdr:colOff>
      <xdr:row>27</xdr:row>
      <xdr:rowOff>79173</xdr:rowOff>
    </xdr:to>
    <xdr:pic>
      <xdr:nvPicPr>
        <xdr:cNvPr id="3" name="Picture 2" descr="Diagram">
          <a:extLst>
            <a:ext uri="{FF2B5EF4-FFF2-40B4-BE49-F238E27FC236}">
              <a16:creationId xmlns:a16="http://schemas.microsoft.com/office/drawing/2014/main" id="{6F83BD9E-1BAF-1748-2C36-3E74D1260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1" r="7773"/>
        <a:stretch/>
      </xdr:blipFill>
      <xdr:spPr bwMode="auto">
        <a:xfrm>
          <a:off x="152400" y="2635337"/>
          <a:ext cx="7491893" cy="4233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215153</xdr:colOff>
      <xdr:row>0</xdr:row>
      <xdr:rowOff>0</xdr:rowOff>
    </xdr:from>
    <xdr:to>
      <xdr:col>6</xdr:col>
      <xdr:colOff>422987</xdr:colOff>
      <xdr:row>11</xdr:row>
      <xdr:rowOff>144331</xdr:rowOff>
    </xdr:to>
    <xdr:pic>
      <xdr:nvPicPr>
        <xdr:cNvPr id="5" name="Picture 4" descr="eloszlás diagram class=">
          <a:extLst>
            <a:ext uri="{FF2B5EF4-FFF2-40B4-BE49-F238E27FC236}">
              <a16:creationId xmlns:a16="http://schemas.microsoft.com/office/drawing/2014/main" id="{5DB2BD4C-27ED-AA3D-36BD-6C90ED75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2" y="0"/>
          <a:ext cx="3883363" cy="29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11</xdr:row>
      <xdr:rowOff>134470</xdr:rowOff>
    </xdr:from>
    <xdr:to>
      <xdr:col>6</xdr:col>
      <xdr:colOff>434972</xdr:colOff>
      <xdr:row>23</xdr:row>
      <xdr:rowOff>36754</xdr:rowOff>
    </xdr:to>
    <xdr:pic>
      <xdr:nvPicPr>
        <xdr:cNvPr id="6" name="Picture 5" descr="eloszlás diagram class=">
          <a:extLst>
            <a:ext uri="{FF2B5EF4-FFF2-40B4-BE49-F238E27FC236}">
              <a16:creationId xmlns:a16="http://schemas.microsoft.com/office/drawing/2014/main" id="{75661307-544F-9155-330B-7684C793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2895599"/>
          <a:ext cx="3895347" cy="291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215154</xdr:colOff>
      <xdr:row>22</xdr:row>
      <xdr:rowOff>243475</xdr:rowOff>
    </xdr:from>
    <xdr:to>
      <xdr:col>6</xdr:col>
      <xdr:colOff>528918</xdr:colOff>
      <xdr:row>34</xdr:row>
      <xdr:rowOff>216049</xdr:rowOff>
    </xdr:to>
    <xdr:pic>
      <xdr:nvPicPr>
        <xdr:cNvPr id="7" name="Picture 6" descr="eloszlás diagram class=">
          <a:extLst>
            <a:ext uri="{FF2B5EF4-FFF2-40B4-BE49-F238E27FC236}">
              <a16:creationId xmlns:a16="http://schemas.microsoft.com/office/drawing/2014/main" id="{7196E892-184C-FB1E-AAC8-6A2C08B36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213" y="5765734"/>
          <a:ext cx="3989293" cy="298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928256</xdr:colOff>
      <xdr:row>0</xdr:row>
      <xdr:rowOff>0</xdr:rowOff>
    </xdr:from>
    <xdr:to>
      <xdr:col>8</xdr:col>
      <xdr:colOff>1211141</xdr:colOff>
      <xdr:row>15</xdr:row>
      <xdr:rowOff>182881</xdr:rowOff>
    </xdr:to>
    <xdr:pic>
      <xdr:nvPicPr>
        <xdr:cNvPr id="8" name="Picture 7" descr="ACF és PACF teszt">
          <a:extLst>
            <a:ext uri="{FF2B5EF4-FFF2-40B4-BE49-F238E27FC236}">
              <a16:creationId xmlns:a16="http://schemas.microsoft.com/office/drawing/2014/main" id="{D5213BC3-CE93-04F2-9BFC-0F8521C5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183" y="0"/>
          <a:ext cx="3968194" cy="392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866318</xdr:colOff>
      <xdr:row>14</xdr:row>
      <xdr:rowOff>233081</xdr:rowOff>
    </xdr:from>
    <xdr:to>
      <xdr:col>8</xdr:col>
      <xdr:colOff>1269532</xdr:colOff>
      <xdr:row>31</xdr:row>
      <xdr:rowOff>35368</xdr:rowOff>
    </xdr:to>
    <xdr:pic>
      <xdr:nvPicPr>
        <xdr:cNvPr id="9" name="Picture 8" descr="ACF és PACF teszt">
          <a:extLst>
            <a:ext uri="{FF2B5EF4-FFF2-40B4-BE49-F238E27FC236}">
              <a16:creationId xmlns:a16="http://schemas.microsoft.com/office/drawing/2014/main" id="{4F6A451A-4C18-30BD-B7A7-D3D24E56E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2906" y="3747246"/>
          <a:ext cx="4078744" cy="4069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969818</xdr:colOff>
      <xdr:row>30</xdr:row>
      <xdr:rowOff>235527</xdr:rowOff>
    </xdr:from>
    <xdr:to>
      <xdr:col>8</xdr:col>
      <xdr:colOff>1266714</xdr:colOff>
      <xdr:row>46</xdr:row>
      <xdr:rowOff>182880</xdr:rowOff>
    </xdr:to>
    <xdr:pic>
      <xdr:nvPicPr>
        <xdr:cNvPr id="10" name="Picture 9" descr="ACF és PACF teszt">
          <a:extLst>
            <a:ext uri="{FF2B5EF4-FFF2-40B4-BE49-F238E27FC236}">
              <a16:creationId xmlns:a16="http://schemas.microsoft.com/office/drawing/2014/main" id="{845434A0-FE6B-3127-94F0-25940774A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45" y="7716982"/>
          <a:ext cx="3982205" cy="3937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669101</xdr:colOff>
      <xdr:row>44</xdr:row>
      <xdr:rowOff>228167</xdr:rowOff>
    </xdr:from>
    <xdr:to>
      <xdr:col>12</xdr:col>
      <xdr:colOff>964101</xdr:colOff>
      <xdr:row>61</xdr:row>
      <xdr:rowOff>73787</xdr:rowOff>
    </xdr:to>
    <xdr:pic>
      <xdr:nvPicPr>
        <xdr:cNvPr id="4" name="Picture 3" descr="Becslések grafikonja">
          <a:extLst>
            <a:ext uri="{FF2B5EF4-FFF2-40B4-BE49-F238E27FC236}">
              <a16:creationId xmlns:a16="http://schemas.microsoft.com/office/drawing/2014/main" id="{864B27A5-8412-FE97-6E87-5E8D8EA082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1" t="5756" r="8807"/>
        <a:stretch/>
      </xdr:blipFill>
      <xdr:spPr bwMode="auto">
        <a:xfrm>
          <a:off x="7163419" y="10636394"/>
          <a:ext cx="7118364" cy="3967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14</xdr:row>
      <xdr:rowOff>19482</xdr:rowOff>
    </xdr:from>
    <xdr:to>
      <xdr:col>6</xdr:col>
      <xdr:colOff>956768</xdr:colOff>
      <xdr:row>30</xdr:row>
      <xdr:rowOff>61818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03512C-EDF9-1E63-D164-298F188089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2" t="5301" r="7970"/>
        <a:stretch/>
      </xdr:blipFill>
      <xdr:spPr bwMode="auto">
        <a:xfrm>
          <a:off x="23813" y="3496107"/>
          <a:ext cx="7429069" cy="3852336"/>
        </a:xfrm>
        <a:prstGeom prst="rect">
          <a:avLst/>
        </a:prstGeom>
        <a:noFill/>
        <a:ln w="12700">
          <a:solidFill>
            <a:srgbClr val="C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710046</xdr:colOff>
      <xdr:row>0</xdr:row>
      <xdr:rowOff>184439</xdr:rowOff>
    </xdr:from>
    <xdr:to>
      <xdr:col>15</xdr:col>
      <xdr:colOff>711778</xdr:colOff>
      <xdr:row>18</xdr:row>
      <xdr:rowOff>167019</xdr:rowOff>
    </xdr:to>
    <xdr:pic>
      <xdr:nvPicPr>
        <xdr:cNvPr id="8" name="Picture 7" descr="Becslések grafikonja">
          <a:extLst>
            <a:ext uri="{FF2B5EF4-FFF2-40B4-BE49-F238E27FC236}">
              <a16:creationId xmlns:a16="http://schemas.microsoft.com/office/drawing/2014/main" id="{D512F1D2-6116-31F6-91B5-2CB4016491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7" t="4819" r="8687"/>
        <a:stretch/>
      </xdr:blipFill>
      <xdr:spPr bwMode="auto">
        <a:xfrm>
          <a:off x="13854546" y="184439"/>
          <a:ext cx="7145482" cy="377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196859</xdr:rowOff>
    </xdr:from>
    <xdr:to>
      <xdr:col>6</xdr:col>
      <xdr:colOff>203526</xdr:colOff>
      <xdr:row>63</xdr:row>
      <xdr:rowOff>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FB378-06F6-4024-9DA1-4E23E8842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1198234"/>
          <a:ext cx="6731124" cy="409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443779</xdr:colOff>
      <xdr:row>17</xdr:row>
      <xdr:rowOff>6494</xdr:rowOff>
    </xdr:from>
    <xdr:to>
      <xdr:col>15</xdr:col>
      <xdr:colOff>548802</xdr:colOff>
      <xdr:row>32</xdr:row>
      <xdr:rowOff>201324</xdr:rowOff>
    </xdr:to>
    <xdr:pic>
      <xdr:nvPicPr>
        <xdr:cNvPr id="2" name="Picture 1" descr="Becslések grafikonja">
          <a:extLst>
            <a:ext uri="{FF2B5EF4-FFF2-40B4-BE49-F238E27FC236}">
              <a16:creationId xmlns:a16="http://schemas.microsoft.com/office/drawing/2014/main" id="{1359B48A-89A0-80C8-4EB4-EFE4EB4B1A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7" t="5835" r="8438" b="-783"/>
        <a:stretch/>
      </xdr:blipFill>
      <xdr:spPr bwMode="auto">
        <a:xfrm>
          <a:off x="13588279" y="4197494"/>
          <a:ext cx="7248773" cy="3766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845443</xdr:colOff>
      <xdr:row>16</xdr:row>
      <xdr:rowOff>220638</xdr:rowOff>
    </xdr:from>
    <xdr:to>
      <xdr:col>24</xdr:col>
      <xdr:colOff>69831</xdr:colOff>
      <xdr:row>33</xdr:row>
      <xdr:rowOff>60231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30F082BE-2217-DCC4-3352-FCA951CC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8708" y="3716873"/>
          <a:ext cx="8704565" cy="4030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952498</xdr:colOff>
      <xdr:row>0</xdr:row>
      <xdr:rowOff>0</xdr:rowOff>
    </xdr:from>
    <xdr:to>
      <xdr:col>23</xdr:col>
      <xdr:colOff>1008527</xdr:colOff>
      <xdr:row>17</xdr:row>
      <xdr:rowOff>180265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5CA9D494-0D8C-6C77-F16F-F3C4933A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5763" y="0"/>
          <a:ext cx="8482853" cy="3923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854529</xdr:colOff>
      <xdr:row>40</xdr:row>
      <xdr:rowOff>103414</xdr:rowOff>
    </xdr:from>
    <xdr:to>
      <xdr:col>21</xdr:col>
      <xdr:colOff>379640</xdr:colOff>
      <xdr:row>51</xdr:row>
      <xdr:rowOff>93888</xdr:rowOff>
    </xdr:to>
    <xdr:pic>
      <xdr:nvPicPr>
        <xdr:cNvPr id="9" name="Picture 8" descr="Becslések grafikonja">
          <a:extLst>
            <a:ext uri="{FF2B5EF4-FFF2-40B4-BE49-F238E27FC236}">
              <a16:creationId xmlns:a16="http://schemas.microsoft.com/office/drawing/2014/main" id="{D126BDC0-83AD-7949-0819-350F9295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8350" y="9560378"/>
          <a:ext cx="5811611" cy="2684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136717</xdr:rowOff>
    </xdr:from>
    <xdr:to>
      <xdr:col>8</xdr:col>
      <xdr:colOff>468085</xdr:colOff>
      <xdr:row>42</xdr:row>
      <xdr:rowOff>31307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EC0D24-E7D0-C5B3-8B51-F9D74179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3816088"/>
          <a:ext cx="9089571" cy="415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762992</xdr:colOff>
      <xdr:row>18</xdr:row>
      <xdr:rowOff>85115</xdr:rowOff>
    </xdr:from>
    <xdr:to>
      <xdr:col>18</xdr:col>
      <xdr:colOff>373077</xdr:colOff>
      <xdr:row>41</xdr:row>
      <xdr:rowOff>28884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D07BE5-0404-B560-B53E-6B646492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84478" y="3601201"/>
          <a:ext cx="9243942" cy="420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30480</xdr:colOff>
      <xdr:row>17</xdr:row>
      <xdr:rowOff>17075</xdr:rowOff>
    </xdr:from>
    <xdr:to>
      <xdr:col>26</xdr:col>
      <xdr:colOff>944880</xdr:colOff>
      <xdr:row>40</xdr:row>
      <xdr:rowOff>116135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C52680-C9AF-D738-4E7D-24C78553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375630" y="3255575"/>
          <a:ext cx="9601200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42</xdr:row>
      <xdr:rowOff>167206</xdr:rowOff>
    </xdr:from>
    <xdr:to>
      <xdr:col>6</xdr:col>
      <xdr:colOff>62346</xdr:colOff>
      <xdr:row>66</xdr:row>
      <xdr:rowOff>172921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808BAC-3DDC-9990-EEF9-780B5183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57200" y="7967315"/>
          <a:ext cx="6089073" cy="432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367145</xdr:colOff>
      <xdr:row>42</xdr:row>
      <xdr:rowOff>51781</xdr:rowOff>
    </xdr:from>
    <xdr:to>
      <xdr:col>16</xdr:col>
      <xdr:colOff>108065</xdr:colOff>
      <xdr:row>66</xdr:row>
      <xdr:rowOff>86071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81F6B63-7C89-4795-F964-5D5991C4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874827" y="8347190"/>
          <a:ext cx="5975465" cy="4606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609600</xdr:colOff>
      <xdr:row>41</xdr:row>
      <xdr:rowOff>73342</xdr:rowOff>
    </xdr:from>
    <xdr:to>
      <xdr:col>25</xdr:col>
      <xdr:colOff>209550</xdr:colOff>
      <xdr:row>65</xdr:row>
      <xdr:rowOff>79056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67DE22-A54A-D4F0-0FB1-EA6D8097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0040600" y="7883842"/>
          <a:ext cx="6115050" cy="45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277091</xdr:colOff>
      <xdr:row>67</xdr:row>
      <xdr:rowOff>69274</xdr:rowOff>
    </xdr:from>
    <xdr:to>
      <xdr:col>8</xdr:col>
      <xdr:colOff>327028</xdr:colOff>
      <xdr:row>82</xdr:row>
      <xdr:rowOff>118695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2D127-C948-B896-8E02-80444E54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7091" y="12372110"/>
          <a:ext cx="8695173" cy="2751058"/>
        </a:xfrm>
        <a:prstGeom prst="rect">
          <a:avLst/>
        </a:prstGeom>
      </xdr:spPr>
    </xdr:pic>
    <xdr:clientData/>
  </xdr:twoCellAnchor>
  <xdr:twoCellAnchor editAs="oneCell">
    <xdr:from>
      <xdr:col>5</xdr:col>
      <xdr:colOff>734290</xdr:colOff>
      <xdr:row>53</xdr:row>
      <xdr:rowOff>96982</xdr:rowOff>
    </xdr:from>
    <xdr:to>
      <xdr:col>9</xdr:col>
      <xdr:colOff>336312</xdr:colOff>
      <xdr:row>66</xdr:row>
      <xdr:rowOff>26521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45AD22-FF40-0289-BA02-4985C0D8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37563" y="9878291"/>
          <a:ext cx="3924640" cy="2270957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969817</xdr:colOff>
      <xdr:row>67</xdr:row>
      <xdr:rowOff>41564</xdr:rowOff>
    </xdr:from>
    <xdr:to>
      <xdr:col>18</xdr:col>
      <xdr:colOff>241839</xdr:colOff>
      <xdr:row>82</xdr:row>
      <xdr:rowOff>106227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D4704A-D5BA-BA7B-286B-080C8CC5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15053" y="12344400"/>
          <a:ext cx="8900931" cy="276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724594</xdr:colOff>
      <xdr:row>52</xdr:row>
      <xdr:rowOff>104082</xdr:rowOff>
    </xdr:from>
    <xdr:to>
      <xdr:col>19</xdr:col>
      <xdr:colOff>494271</xdr:colOff>
      <xdr:row>64</xdr:row>
      <xdr:rowOff>73788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F9DF5-90F6-2715-6DC6-31A7F51E3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10412" y="10304491"/>
          <a:ext cx="3995314" cy="2255706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95250</xdr:colOff>
      <xdr:row>67</xdr:row>
      <xdr:rowOff>76200</xdr:rowOff>
    </xdr:from>
    <xdr:to>
      <xdr:col>28</xdr:col>
      <xdr:colOff>225554</xdr:colOff>
      <xdr:row>82</xdr:row>
      <xdr:rowOff>99310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CF8B38-F8EA-C8B6-3EAC-49DD3304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12100" y="12839700"/>
          <a:ext cx="8817104" cy="2880610"/>
        </a:xfrm>
        <a:prstGeom prst="rect">
          <a:avLst/>
        </a:prstGeom>
      </xdr:spPr>
    </xdr:pic>
    <xdr:clientData/>
  </xdr:twoCellAnchor>
  <xdr:twoCellAnchor editAs="oneCell">
    <xdr:from>
      <xdr:col>24</xdr:col>
      <xdr:colOff>1005840</xdr:colOff>
      <xdr:row>51</xdr:row>
      <xdr:rowOff>30480</xdr:rowOff>
    </xdr:from>
    <xdr:to>
      <xdr:col>28</xdr:col>
      <xdr:colOff>670911</xdr:colOff>
      <xdr:row>63</xdr:row>
      <xdr:rowOff>61153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6D2B64-F931-0AE3-97C2-AA3AB5CD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090880" y="9814560"/>
          <a:ext cx="4054191" cy="22252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329622</xdr:colOff>
      <xdr:row>19</xdr:row>
      <xdr:rowOff>138545</xdr:rowOff>
    </xdr:from>
    <xdr:to>
      <xdr:col>11</xdr:col>
      <xdr:colOff>541400</xdr:colOff>
      <xdr:row>37</xdr:row>
      <xdr:rowOff>124692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F161-1CA9-AD58-2F21-AD688AA7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9622" y="3990109"/>
          <a:ext cx="6917378" cy="322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70754</xdr:colOff>
      <xdr:row>20</xdr:row>
      <xdr:rowOff>148009</xdr:rowOff>
    </xdr:from>
    <xdr:to>
      <xdr:col>37</xdr:col>
      <xdr:colOff>247901</xdr:colOff>
      <xdr:row>40</xdr:row>
      <xdr:rowOff>42256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5D869-9952-AD40-1FA8-F066402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310754" y="4179682"/>
          <a:ext cx="7492347" cy="349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568034</xdr:colOff>
      <xdr:row>19</xdr:row>
      <xdr:rowOff>84330</xdr:rowOff>
    </xdr:from>
    <xdr:to>
      <xdr:col>25</xdr:col>
      <xdr:colOff>235526</xdr:colOff>
      <xdr:row>40</xdr:row>
      <xdr:rowOff>75506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ED9512-099C-D652-6BE1-3C8D1391E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4" y="3935894"/>
          <a:ext cx="8201892" cy="377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595744</xdr:colOff>
      <xdr:row>40</xdr:row>
      <xdr:rowOff>13854</xdr:rowOff>
    </xdr:from>
    <xdr:to>
      <xdr:col>9</xdr:col>
      <xdr:colOff>437227</xdr:colOff>
      <xdr:row>56</xdr:row>
      <xdr:rowOff>168332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A854DF-E8F6-2512-9ED4-F72956073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44" y="7647709"/>
          <a:ext cx="4108683" cy="3036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207816</xdr:colOff>
      <xdr:row>40</xdr:row>
      <xdr:rowOff>128152</xdr:rowOff>
    </xdr:from>
    <xdr:to>
      <xdr:col>21</xdr:col>
      <xdr:colOff>83548</xdr:colOff>
      <xdr:row>57</xdr:row>
      <xdr:rowOff>174173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C02276-9618-CE92-E194-9ADC8C80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42216" y="7911438"/>
          <a:ext cx="4142932" cy="3191992"/>
        </a:xfrm>
        <a:prstGeom prst="rect">
          <a:avLst/>
        </a:prstGeom>
      </xdr:spPr>
    </xdr:pic>
    <xdr:clientData/>
  </xdr:twoCellAnchor>
  <xdr:twoCellAnchor editAs="oneCell">
    <xdr:from>
      <xdr:col>27</xdr:col>
      <xdr:colOff>41564</xdr:colOff>
      <xdr:row>40</xdr:row>
      <xdr:rowOff>111466</xdr:rowOff>
    </xdr:from>
    <xdr:to>
      <xdr:col>35</xdr:col>
      <xdr:colOff>96982</xdr:colOff>
      <xdr:row>60</xdr:row>
      <xdr:rowOff>152401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035F1C-E6E1-17CA-405F-81E4D20D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764" y="7745321"/>
          <a:ext cx="4932218" cy="3643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86582</xdr:rowOff>
    </xdr:from>
    <xdr:to>
      <xdr:col>11</xdr:col>
      <xdr:colOff>221673</xdr:colOff>
      <xdr:row>72</xdr:row>
      <xdr:rowOff>11359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134F73-FFC2-FD96-6271-F7C1719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962400"/>
          <a:ext cx="6927273" cy="2446304"/>
        </a:xfrm>
        <a:prstGeom prst="rect">
          <a:avLst/>
        </a:prstGeom>
      </xdr:spPr>
    </xdr:pic>
    <xdr:clientData/>
  </xdr:twoCellAnchor>
  <xdr:twoCellAnchor editAs="oneCell">
    <xdr:from>
      <xdr:col>1</xdr:col>
      <xdr:colOff>387928</xdr:colOff>
      <xdr:row>73</xdr:row>
      <xdr:rowOff>69273</xdr:rowOff>
    </xdr:from>
    <xdr:to>
      <xdr:col>8</xdr:col>
      <xdr:colOff>373056</xdr:colOff>
      <xdr:row>87</xdr:row>
      <xdr:rowOff>1599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A1B629-2E0F-C8D9-49F5-4F9641C8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7528" y="13646728"/>
          <a:ext cx="4252328" cy="245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60</xdr:row>
      <xdr:rowOff>96981</xdr:rowOff>
    </xdr:from>
    <xdr:to>
      <xdr:col>23</xdr:col>
      <xdr:colOff>13045</xdr:colOff>
      <xdr:row>72</xdr:row>
      <xdr:rowOff>136749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12D4FF-AD7D-0F59-5A31-81F5AFCF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1333017"/>
          <a:ext cx="5804245" cy="220107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193965</xdr:colOff>
      <xdr:row>74</xdr:row>
      <xdr:rowOff>173478</xdr:rowOff>
    </xdr:from>
    <xdr:to>
      <xdr:col>20</xdr:col>
      <xdr:colOff>581891</xdr:colOff>
      <xdr:row>87</xdr:row>
      <xdr:rowOff>108974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B7F753-78FC-6D0A-D1DE-2FE0B7E8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28365" y="13931042"/>
          <a:ext cx="4045526" cy="22769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41563</xdr:rowOff>
    </xdr:from>
    <xdr:to>
      <xdr:col>36</xdr:col>
      <xdr:colOff>72305</xdr:colOff>
      <xdr:row>73</xdr:row>
      <xdr:rowOff>69536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0A76A9-C2E4-17C4-3EBA-9114E2B0E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849600" y="11457708"/>
          <a:ext cx="6168305" cy="2189283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</xdr:colOff>
      <xdr:row>75</xdr:row>
      <xdr:rowOff>55418</xdr:rowOff>
    </xdr:from>
    <xdr:to>
      <xdr:col>34</xdr:col>
      <xdr:colOff>309990</xdr:colOff>
      <xdr:row>87</xdr:row>
      <xdr:rowOff>111721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7687D5-857B-0E52-12FD-E82AD17D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96509" y="13993091"/>
          <a:ext cx="3939881" cy="22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1013114</xdr:colOff>
      <xdr:row>20</xdr:row>
      <xdr:rowOff>14571</xdr:rowOff>
    </xdr:from>
    <xdr:to>
      <xdr:col>8</xdr:col>
      <xdr:colOff>579120</xdr:colOff>
      <xdr:row>48</xdr:row>
      <xdr:rowOff>17515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C2395-670F-0B24-9DAF-41B3338B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30" r="12030"/>
        <a:stretch/>
      </xdr:blipFill>
      <xdr:spPr bwMode="auto">
        <a:xfrm>
          <a:off x="1013114" y="3866135"/>
          <a:ext cx="8211242" cy="5045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209550</xdr:colOff>
      <xdr:row>19</xdr:row>
      <xdr:rowOff>14940</xdr:rowOff>
    </xdr:from>
    <xdr:to>
      <xdr:col>29</xdr:col>
      <xdr:colOff>642504</xdr:colOff>
      <xdr:row>45</xdr:row>
      <xdr:rowOff>5888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085499-5904-B80F-0035-AAF6779C3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8423" y="3686395"/>
          <a:ext cx="10158845" cy="46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133350</xdr:rowOff>
    </xdr:from>
    <xdr:to>
      <xdr:col>20</xdr:col>
      <xdr:colOff>742356</xdr:colOff>
      <xdr:row>47</xdr:row>
      <xdr:rowOff>26670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B19BBAE-45C4-E263-CBC9-F5E9DB7A4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752850"/>
          <a:ext cx="10781706" cy="522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221673</xdr:colOff>
      <xdr:row>46</xdr:row>
      <xdr:rowOff>129887</xdr:rowOff>
    </xdr:from>
    <xdr:to>
      <xdr:col>29</xdr:col>
      <xdr:colOff>420563</xdr:colOff>
      <xdr:row>63</xdr:row>
      <xdr:rowOff>110076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E6A0D2-35E5-55EF-11C3-27C28E5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31200" y="8664287"/>
          <a:ext cx="8844127" cy="3042044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66</xdr:row>
      <xdr:rowOff>44722</xdr:rowOff>
    </xdr:from>
    <xdr:to>
      <xdr:col>32</xdr:col>
      <xdr:colOff>438150</xdr:colOff>
      <xdr:row>81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2BE800-6D01-31A2-0D44-E2D12914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70150" y="12617722"/>
          <a:ext cx="5410200" cy="2869928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48</xdr:row>
      <xdr:rowOff>76200</xdr:rowOff>
    </xdr:from>
    <xdr:to>
      <xdr:col>19</xdr:col>
      <xdr:colOff>789433</xdr:colOff>
      <xdr:row>62</xdr:row>
      <xdr:rowOff>160258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D0DB917-74A2-43B4-5FB1-5B6B9365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6100" y="9220200"/>
          <a:ext cx="8809483" cy="2751058"/>
        </a:xfrm>
        <a:prstGeom prst="rect">
          <a:avLst/>
        </a:prstGeom>
      </xdr:spPr>
    </xdr:pic>
    <xdr:clientData/>
  </xdr:twoCellAnchor>
  <xdr:twoCellAnchor editAs="oneCell">
    <xdr:from>
      <xdr:col>17</xdr:col>
      <xdr:colOff>342899</xdr:colOff>
      <xdr:row>65</xdr:row>
      <xdr:rowOff>114300</xdr:rowOff>
    </xdr:from>
    <xdr:to>
      <xdr:col>22</xdr:col>
      <xdr:colOff>294280</xdr:colOff>
      <xdr:row>80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856ED9-0D84-5919-5487-DA10C7BC3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97349" y="12496800"/>
          <a:ext cx="5380631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66</xdr:row>
      <xdr:rowOff>49530</xdr:rowOff>
    </xdr:from>
    <xdr:to>
      <xdr:col>5</xdr:col>
      <xdr:colOff>990600</xdr:colOff>
      <xdr:row>91</xdr:row>
      <xdr:rowOff>49530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7EA4DF-6CA9-763A-22C9-67EC28ADC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622530"/>
          <a:ext cx="61150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518160</xdr:colOff>
      <xdr:row>65</xdr:row>
      <xdr:rowOff>121920</xdr:rowOff>
    </xdr:from>
    <xdr:to>
      <xdr:col>17</xdr:col>
      <xdr:colOff>883920</xdr:colOff>
      <xdr:row>90</xdr:row>
      <xdr:rowOff>121920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C54FF5-822F-C38E-6655-7CF78F610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90960" y="1246632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60960</xdr:colOff>
      <xdr:row>64</xdr:row>
      <xdr:rowOff>121920</xdr:rowOff>
    </xdr:from>
    <xdr:to>
      <xdr:col>27</xdr:col>
      <xdr:colOff>670560</xdr:colOff>
      <xdr:row>89</xdr:row>
      <xdr:rowOff>121920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210DA-B719-9E7F-999B-33FA21BB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50400" y="1228344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50</xdr:row>
      <xdr:rowOff>60960</xdr:rowOff>
    </xdr:from>
    <xdr:to>
      <xdr:col>8</xdr:col>
      <xdr:colOff>762753</xdr:colOff>
      <xdr:row>66</xdr:row>
      <xdr:rowOff>84086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5EE13BF-A112-EC2F-C4AC-12A2251B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9585960"/>
          <a:ext cx="8687553" cy="307112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68</xdr:row>
      <xdr:rowOff>76200</xdr:rowOff>
    </xdr:from>
    <xdr:to>
      <xdr:col>10</xdr:col>
      <xdr:colOff>370</xdr:colOff>
      <xdr:row>80</xdr:row>
      <xdr:rowOff>175467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AE31AA8-F3C1-19B0-39C0-EAF869A8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53200" y="13030200"/>
          <a:ext cx="4267570" cy="2385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270304</xdr:colOff>
      <xdr:row>18</xdr:row>
      <xdr:rowOff>139789</xdr:rowOff>
    </xdr:from>
    <xdr:to>
      <xdr:col>28</xdr:col>
      <xdr:colOff>272534</xdr:colOff>
      <xdr:row>35</xdr:row>
      <xdr:rowOff>110937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EDF83C-957C-8232-AD2B-15D6EBC7D999}"/>
            </a:ext>
          </a:extLst>
        </xdr:cNvPr>
        <xdr:cNvGrpSpPr/>
      </xdr:nvGrpSpPr>
      <xdr:grpSpPr>
        <a:xfrm>
          <a:off x="11823569" y="4196318"/>
          <a:ext cx="5448289" cy="3209648"/>
          <a:chOff x="11920922" y="4245944"/>
          <a:chExt cx="5449544" cy="320964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BB5675F-6214-8EBF-E7C5-3EDFCA997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2362172" y="4245944"/>
            <a:ext cx="4510096" cy="1345470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D3EC030-4D6E-1E04-64DF-45A94E215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20922" y="5522017"/>
            <a:ext cx="2557448" cy="1933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9F183F14-6461-98EA-D5ED-6A504653E4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484162" y="5737009"/>
            <a:ext cx="2886304" cy="133383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283205</xdr:colOff>
      <xdr:row>18</xdr:row>
      <xdr:rowOff>23199</xdr:rowOff>
    </xdr:from>
    <xdr:to>
      <xdr:col>18</xdr:col>
      <xdr:colOff>588325</xdr:colOff>
      <xdr:row>34</xdr:row>
      <xdr:rowOff>111163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AC9C6E6-61FE-D8AF-0CAF-320DA475BED7}"/>
            </a:ext>
          </a:extLst>
        </xdr:cNvPr>
        <xdr:cNvGrpSpPr/>
      </xdr:nvGrpSpPr>
      <xdr:grpSpPr>
        <a:xfrm>
          <a:off x="5785293" y="4079728"/>
          <a:ext cx="5751179" cy="3135964"/>
          <a:chOff x="6132181" y="4916272"/>
          <a:chExt cx="5745242" cy="3135964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276A4CB-AC06-023A-492A-D870A5192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378761" y="4916272"/>
            <a:ext cx="4819295" cy="1358709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A2AD3C2B-1C4E-37B9-F8E3-127EFDD51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8544075" y="6602897"/>
            <a:ext cx="3333348" cy="1441159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5DAFA50-8B01-26C1-F605-BF024DE329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2181" y="6188058"/>
            <a:ext cx="2469451" cy="18641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17</xdr:row>
      <xdr:rowOff>73139</xdr:rowOff>
    </xdr:from>
    <xdr:to>
      <xdr:col>9</xdr:col>
      <xdr:colOff>244211</xdr:colOff>
      <xdr:row>35</xdr:row>
      <xdr:rowOff>97681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A8B82F-C21A-9248-4EB2-5825EFD4DC9F}"/>
            </a:ext>
          </a:extLst>
        </xdr:cNvPr>
        <xdr:cNvGrpSpPr/>
      </xdr:nvGrpSpPr>
      <xdr:grpSpPr>
        <a:xfrm>
          <a:off x="0" y="3939168"/>
          <a:ext cx="5746299" cy="3453542"/>
          <a:chOff x="0" y="4103358"/>
          <a:chExt cx="5747387" cy="3453542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0F7D070-89C6-F286-6061-24FADA85BA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504329"/>
            <a:ext cx="2323353" cy="175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85AD0E2-DBD8-5564-519B-F5903568F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301521" y="4103358"/>
            <a:ext cx="5053645" cy="148775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711B9FBF-51FD-07F3-7585-E017CD108C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191390" y="5951973"/>
            <a:ext cx="3555997" cy="160492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</xdr:row>
      <xdr:rowOff>103909</xdr:rowOff>
    </xdr:from>
    <xdr:to>
      <xdr:col>9</xdr:col>
      <xdr:colOff>476523</xdr:colOff>
      <xdr:row>50</xdr:row>
      <xdr:rowOff>56285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91DC20-D6A8-C2E6-915A-D0DF544B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818"/>
          <a:ext cx="5983705" cy="280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398319</xdr:colOff>
      <xdr:row>35</xdr:row>
      <xdr:rowOff>51954</xdr:rowOff>
    </xdr:from>
    <xdr:to>
      <xdr:col>19</xdr:col>
      <xdr:colOff>241507</xdr:colOff>
      <xdr:row>49</xdr:row>
      <xdr:rowOff>155861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F7D8001-39B1-D143-D20F-F7963E5A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1" y="7394863"/>
          <a:ext cx="5904551" cy="277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155864</xdr:colOff>
      <xdr:row>34</xdr:row>
      <xdr:rowOff>190439</xdr:rowOff>
    </xdr:from>
    <xdr:to>
      <xdr:col>29</xdr:col>
      <xdr:colOff>294409</xdr:colOff>
      <xdr:row>50</xdr:row>
      <xdr:rowOff>51952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B49DE9-F2C5-C84B-2661-FC37051C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409" y="7342848"/>
          <a:ext cx="6199909" cy="290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104775</xdr:rowOff>
    </xdr:from>
    <xdr:to>
      <xdr:col>7</xdr:col>
      <xdr:colOff>460321</xdr:colOff>
      <xdr:row>26</xdr:row>
      <xdr:rowOff>76635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92F61-578A-3F01-33C8-82A9D0870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7675"/>
          <a:ext cx="5022796" cy="149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104774</xdr:rowOff>
    </xdr:from>
    <xdr:to>
      <xdr:col>5</xdr:col>
      <xdr:colOff>483366</xdr:colOff>
      <xdr:row>34</xdr:row>
      <xdr:rowOff>162247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5176D-B611-E579-77B0-953B81621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4"/>
          <a:ext cx="3559941" cy="158147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26</xdr:row>
      <xdr:rowOff>47624</xdr:rowOff>
    </xdr:from>
    <xdr:to>
      <xdr:col>9</xdr:col>
      <xdr:colOff>25400</xdr:colOff>
      <xdr:row>35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D7819E-17C5-AF5B-CDFB-BD2CA76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724524"/>
          <a:ext cx="22733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6163</xdr:colOff>
      <xdr:row>26</xdr:row>
      <xdr:rowOff>88525</xdr:rowOff>
    </xdr:from>
    <xdr:to>
      <xdr:col>17</xdr:col>
      <xdr:colOff>539563</xdr:colOff>
      <xdr:row>35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B0D9D7-12A3-CB4C-7DA0-586250C61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0369" y="5713878"/>
          <a:ext cx="2348753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156884</xdr:colOff>
      <xdr:row>18</xdr:row>
      <xdr:rowOff>169439</xdr:rowOff>
    </xdr:from>
    <xdr:to>
      <xdr:col>17</xdr:col>
      <xdr:colOff>414619</xdr:colOff>
      <xdr:row>26</xdr:row>
      <xdr:rowOff>116392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D2765-4F19-CFF6-B932-FD58BFB79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2" y="4270792"/>
          <a:ext cx="5098676" cy="1470953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224118</xdr:colOff>
      <xdr:row>26</xdr:row>
      <xdr:rowOff>168087</xdr:rowOff>
    </xdr:from>
    <xdr:to>
      <xdr:col>13</xdr:col>
      <xdr:colOff>555103</xdr:colOff>
      <xdr:row>33</xdr:row>
      <xdr:rowOff>61306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AA0D95-9653-19FE-91F5-DA52830F5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736" y="5793440"/>
          <a:ext cx="2751455" cy="1226719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19</xdr:row>
      <xdr:rowOff>165394</xdr:rowOff>
    </xdr:from>
    <xdr:to>
      <xdr:col>27</xdr:col>
      <xdr:colOff>22411</xdr:colOff>
      <xdr:row>27</xdr:row>
      <xdr:rowOff>11686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82AD86-5480-7672-4E45-03E1AB50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1911" y="4457247"/>
          <a:ext cx="5401235" cy="1370292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26</xdr:row>
      <xdr:rowOff>179294</xdr:rowOff>
    </xdr:from>
    <xdr:to>
      <xdr:col>23</xdr:col>
      <xdr:colOff>581192</xdr:colOff>
      <xdr:row>32</xdr:row>
      <xdr:rowOff>98968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A03808-6EFD-3C2A-055A-A8F7ECF4D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84323" y="5804647"/>
          <a:ext cx="3517134" cy="1062674"/>
        </a:xfrm>
        <a:prstGeom prst="rect">
          <a:avLst/>
        </a:prstGeom>
      </xdr:spPr>
    </xdr:pic>
    <xdr:clientData/>
  </xdr:twoCellAnchor>
  <xdr:twoCellAnchor editAs="oneCell">
    <xdr:from>
      <xdr:col>23</xdr:col>
      <xdr:colOff>235322</xdr:colOff>
      <xdr:row>26</xdr:row>
      <xdr:rowOff>78439</xdr:rowOff>
    </xdr:from>
    <xdr:to>
      <xdr:col>27</xdr:col>
      <xdr:colOff>276851</xdr:colOff>
      <xdr:row>36</xdr:row>
      <xdr:rowOff>33616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684432F-B53E-3166-D397-8D31518F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587" y="5703792"/>
          <a:ext cx="2461999" cy="1860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8</xdr:col>
      <xdr:colOff>406313</xdr:colOff>
      <xdr:row>27</xdr:row>
      <xdr:rowOff>135421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A3125-22F7-D5AB-BCF4-FB881A6E6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82353"/>
          <a:ext cx="5549813" cy="1468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112058</xdr:rowOff>
    </xdr:from>
    <xdr:to>
      <xdr:col>5</xdr:col>
      <xdr:colOff>68678</xdr:colOff>
      <xdr:row>34</xdr:row>
      <xdr:rowOff>69784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68EF46-8D05-A6FE-65BC-3CABCC95D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27911"/>
          <a:ext cx="3127884" cy="12912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100853</xdr:rowOff>
    </xdr:from>
    <xdr:to>
      <xdr:col>9</xdr:col>
      <xdr:colOff>168440</xdr:colOff>
      <xdr:row>49</xdr:row>
      <xdr:rowOff>22411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46ECA-17A3-77E4-3C19-D43BE0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206"/>
          <a:ext cx="5917058" cy="2779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134471</xdr:colOff>
      <xdr:row>27</xdr:row>
      <xdr:rowOff>22411</xdr:rowOff>
    </xdr:from>
    <xdr:to>
      <xdr:col>8</xdr:col>
      <xdr:colOff>185886</xdr:colOff>
      <xdr:row>35</xdr:row>
      <xdr:rowOff>112058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A6A1831-68DF-1412-E2A0-CEE30FFD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3677" y="5838264"/>
          <a:ext cx="2135709" cy="1613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190501</xdr:colOff>
      <xdr:row>26</xdr:row>
      <xdr:rowOff>44824</xdr:rowOff>
    </xdr:from>
    <xdr:to>
      <xdr:col>15</xdr:col>
      <xdr:colOff>128210</xdr:colOff>
      <xdr:row>35</xdr:row>
      <xdr:rowOff>112060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10AC5EB-A206-33E0-3CBC-6BE90D96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354" y="5670177"/>
          <a:ext cx="2358180" cy="1781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291353</xdr:colOff>
      <xdr:row>34</xdr:row>
      <xdr:rowOff>120556</xdr:rowOff>
    </xdr:from>
    <xdr:to>
      <xdr:col>20</xdr:col>
      <xdr:colOff>324970</xdr:colOff>
      <xdr:row>49</xdr:row>
      <xdr:rowOff>123265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1E6727-266C-DFF3-EFF1-91B3C50EF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5088" y="7269909"/>
          <a:ext cx="6084794" cy="2860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280146</xdr:colOff>
      <xdr:row>19</xdr:row>
      <xdr:rowOff>6702</xdr:rowOff>
    </xdr:from>
    <xdr:to>
      <xdr:col>20</xdr:col>
      <xdr:colOff>593912</xdr:colOff>
      <xdr:row>27</xdr:row>
      <xdr:rowOff>76939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43A9597-CBF5-20F6-A204-6D3071F1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8999" y="4298555"/>
          <a:ext cx="5759825" cy="1594237"/>
        </a:xfrm>
        <a:prstGeom prst="rect">
          <a:avLst/>
        </a:prstGeom>
      </xdr:spPr>
    </xdr:pic>
    <xdr:clientData/>
  </xdr:twoCellAnchor>
  <xdr:twoCellAnchor editAs="oneCell">
    <xdr:from>
      <xdr:col>15</xdr:col>
      <xdr:colOff>22412</xdr:colOff>
      <xdr:row>27</xdr:row>
      <xdr:rowOff>111227</xdr:rowOff>
    </xdr:from>
    <xdr:to>
      <xdr:col>20</xdr:col>
      <xdr:colOff>481853</xdr:colOff>
      <xdr:row>34</xdr:row>
      <xdr:rowOff>180165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4FD855-CE9B-4714-994E-CEBCE7AB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01736" y="5927080"/>
          <a:ext cx="3485029" cy="1402438"/>
        </a:xfrm>
        <a:prstGeom prst="rect">
          <a:avLst/>
        </a:prstGeom>
      </xdr:spPr>
    </xdr:pic>
    <xdr:clientData/>
  </xdr:twoCellAnchor>
  <xdr:twoCellAnchor editAs="oneCell">
    <xdr:from>
      <xdr:col>26</xdr:col>
      <xdr:colOff>149678</xdr:colOff>
      <xdr:row>28</xdr:row>
      <xdr:rowOff>81642</xdr:rowOff>
    </xdr:from>
    <xdr:to>
      <xdr:col>31</xdr:col>
      <xdr:colOff>487247</xdr:colOff>
      <xdr:row>35</xdr:row>
      <xdr:rowOff>68035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491585-5A9C-5267-DA91-36A34810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55785" y="6191249"/>
          <a:ext cx="3399176" cy="1319893"/>
        </a:xfrm>
        <a:prstGeom prst="rect">
          <a:avLst/>
        </a:prstGeom>
      </xdr:spPr>
    </xdr:pic>
    <xdr:clientData/>
  </xdr:twoCellAnchor>
  <xdr:twoCellAnchor editAs="oneCell">
    <xdr:from>
      <xdr:col>22</xdr:col>
      <xdr:colOff>176894</xdr:colOff>
      <xdr:row>26</xdr:row>
      <xdr:rowOff>54427</xdr:rowOff>
    </xdr:from>
    <xdr:to>
      <xdr:col>26</xdr:col>
      <xdr:colOff>315393</xdr:colOff>
      <xdr:row>36</xdr:row>
      <xdr:rowOff>81640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B5040AD-F9DE-7D43-2A22-9734FD405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3715" y="5783034"/>
          <a:ext cx="2587785" cy="1932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231322</xdr:colOff>
      <xdr:row>17</xdr:row>
      <xdr:rowOff>157543</xdr:rowOff>
    </xdr:from>
    <xdr:to>
      <xdr:col>32</xdr:col>
      <xdr:colOff>136071</xdr:colOff>
      <xdr:row>26</xdr:row>
      <xdr:rowOff>177279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BB627B1-65F1-2D98-8F94-49654DEC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88143" y="4171650"/>
          <a:ext cx="6027964" cy="1734236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95251</xdr:colOff>
      <xdr:row>35</xdr:row>
      <xdr:rowOff>95250</xdr:rowOff>
    </xdr:from>
    <xdr:to>
      <xdr:col>32</xdr:col>
      <xdr:colOff>356363</xdr:colOff>
      <xdr:row>51</xdr:row>
      <xdr:rowOff>13607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161A671-66B0-83F8-9201-0FDA0514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2072" y="7538357"/>
          <a:ext cx="6384327" cy="2966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177-53CC-41EA-B976-1B7FE3A5E1FB}">
  <dimension ref="A1:D13"/>
  <sheetViews>
    <sheetView workbookViewId="0">
      <selection activeCell="J5" sqref="J5"/>
    </sheetView>
  </sheetViews>
  <sheetFormatPr defaultRowHeight="15"/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178">
        <v>4.5999999999999996</v>
      </c>
      <c r="C2" s="178">
        <v>3.9</v>
      </c>
      <c r="D2" s="177">
        <v>2.8</v>
      </c>
    </row>
    <row r="3" spans="1:4">
      <c r="A3" s="4" t="s">
        <v>5</v>
      </c>
      <c r="B3" s="178">
        <v>4.3</v>
      </c>
      <c r="C3" s="178">
        <v>4</v>
      </c>
      <c r="D3" s="177">
        <v>2.9</v>
      </c>
    </row>
    <row r="4" spans="1:4">
      <c r="A4" s="4" t="s">
        <v>6</v>
      </c>
      <c r="B4" s="178">
        <v>4.2</v>
      </c>
      <c r="C4" s="178">
        <v>4.2</v>
      </c>
      <c r="D4" s="177">
        <v>3.1</v>
      </c>
    </row>
    <row r="5" spans="1:4">
      <c r="A5" s="4" t="s">
        <v>7</v>
      </c>
      <c r="B5" s="178">
        <v>4.0999999999999996</v>
      </c>
      <c r="C5" s="178">
        <v>4.4000000000000004</v>
      </c>
      <c r="D5" s="177">
        <v>3.2</v>
      </c>
    </row>
    <row r="6" spans="1:4">
      <c r="A6" s="4" t="s">
        <v>8</v>
      </c>
      <c r="B6" s="178">
        <v>4</v>
      </c>
      <c r="C6" s="178">
        <v>4.4000000000000004</v>
      </c>
      <c r="D6" s="177">
        <v>3.2</v>
      </c>
    </row>
    <row r="7" spans="1:4">
      <c r="A7" s="4" t="s">
        <v>9</v>
      </c>
      <c r="B7" s="178">
        <v>3.8</v>
      </c>
      <c r="C7" s="178">
        <v>4.5</v>
      </c>
      <c r="D7" s="177">
        <v>3.1</v>
      </c>
    </row>
    <row r="8" spans="1:4">
      <c r="A8" s="4" t="s">
        <v>10</v>
      </c>
      <c r="B8" s="178">
        <v>3.8</v>
      </c>
      <c r="C8" s="178">
        <v>4.3</v>
      </c>
      <c r="D8" s="177">
        <v>3.1</v>
      </c>
    </row>
    <row r="9" spans="1:4">
      <c r="A9" s="4" t="s">
        <v>11</v>
      </c>
      <c r="B9" s="178">
        <v>3.8</v>
      </c>
      <c r="C9" s="178">
        <v>4.2</v>
      </c>
      <c r="D9" s="177">
        <v>3</v>
      </c>
    </row>
    <row r="10" spans="1:4">
      <c r="A10" s="4" t="s">
        <v>12</v>
      </c>
      <c r="B10" s="178">
        <v>3.8</v>
      </c>
      <c r="C10" s="178">
        <v>4</v>
      </c>
      <c r="D10" s="177">
        <v>2.7</v>
      </c>
    </row>
    <row r="11" spans="1:4">
      <c r="A11" s="4" t="s">
        <v>13</v>
      </c>
      <c r="B11" s="178">
        <v>3.8</v>
      </c>
      <c r="C11" s="178">
        <v>3.8</v>
      </c>
      <c r="D11" s="177">
        <v>2.7</v>
      </c>
    </row>
    <row r="12" spans="1:4">
      <c r="A12" s="4" t="s">
        <v>14</v>
      </c>
      <c r="B12" s="178">
        <v>4.2</v>
      </c>
      <c r="C12" s="178">
        <v>3.8</v>
      </c>
      <c r="D12" s="177">
        <v>2.7</v>
      </c>
    </row>
    <row r="13" spans="1:4" ht="15.75" thickBot="1">
      <c r="A13" s="5" t="s">
        <v>15</v>
      </c>
      <c r="B13" s="179">
        <v>4.9000000000000004</v>
      </c>
      <c r="C13" s="179">
        <v>3.7</v>
      </c>
      <c r="D13" s="180">
        <v>2.7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36B0-53E7-488D-8817-F3D7793FCE3E}">
  <dimension ref="A1:U17"/>
  <sheetViews>
    <sheetView zoomScaleNormal="100" workbookViewId="0">
      <selection activeCell="J40" sqref="J40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6" t="s">
        <v>273</v>
      </c>
      <c r="C1" s="307"/>
      <c r="D1" s="308"/>
      <c r="E1" s="309" t="s">
        <v>274</v>
      </c>
      <c r="F1" s="309"/>
      <c r="G1" s="310"/>
      <c r="H1" s="309" t="s">
        <v>275</v>
      </c>
      <c r="I1" s="309"/>
      <c r="J1" s="310"/>
      <c r="K1" s="45"/>
      <c r="T1" s="206"/>
      <c r="U1" s="20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206"/>
      <c r="U2" s="206"/>
    </row>
    <row r="3" spans="1:21" ht="18" thickBot="1">
      <c r="B3" s="187">
        <v>4.5999999999999996</v>
      </c>
      <c r="C3" s="188">
        <v>4.5599999999999996</v>
      </c>
      <c r="D3" s="189">
        <f>B3-C3</f>
        <v>4.0000000000000036E-2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1" t="s">
        <v>199</v>
      </c>
      <c r="M3" s="302"/>
      <c r="N3" s="302"/>
      <c r="O3" s="303"/>
      <c r="T3" s="176"/>
      <c r="U3" s="176"/>
    </row>
    <row r="4" spans="1:21" ht="18" thickBot="1">
      <c r="B4" s="187">
        <v>4.3</v>
      </c>
      <c r="C4" s="193">
        <v>4.62</v>
      </c>
      <c r="D4" s="189">
        <f t="shared" ref="D4:D14" si="2">B4-C4</f>
        <v>-0.32000000000000028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2.83</v>
      </c>
      <c r="J4" s="189">
        <f t="shared" si="1"/>
        <v>6.999999999999984E-2</v>
      </c>
      <c r="L4" s="304"/>
      <c r="M4" s="297"/>
      <c r="N4" s="297"/>
      <c r="O4" s="305"/>
      <c r="T4" s="176"/>
      <c r="U4" s="176"/>
    </row>
    <row r="5" spans="1:21" ht="18" thickBot="1">
      <c r="B5" s="187">
        <v>4.2</v>
      </c>
      <c r="C5" s="193">
        <v>4.26</v>
      </c>
      <c r="D5" s="189">
        <f t="shared" si="2"/>
        <v>-5.9999999999999609E-2</v>
      </c>
      <c r="E5" s="193">
        <v>4.2</v>
      </c>
      <c r="F5" s="194">
        <v>4.0199999999999996</v>
      </c>
      <c r="G5" s="189">
        <f t="shared" si="0"/>
        <v>0.1800000000000006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4.2300000000000004</v>
      </c>
      <c r="D6" s="189">
        <f t="shared" si="2"/>
        <v>-0.13000000000000078</v>
      </c>
      <c r="E6" s="193">
        <v>4.4000000000000004</v>
      </c>
      <c r="F6" s="194">
        <v>4.25</v>
      </c>
      <c r="G6" s="189">
        <f t="shared" si="0"/>
        <v>0.15000000000000036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</v>
      </c>
      <c r="N6" s="48">
        <v>0.74</v>
      </c>
      <c r="O6" s="46">
        <v>0.4</v>
      </c>
      <c r="T6" s="176"/>
      <c r="U6" s="176"/>
    </row>
    <row r="7" spans="1:21" ht="18" thickBot="1">
      <c r="B7" s="187">
        <v>4</v>
      </c>
      <c r="C7" s="193">
        <v>4.12</v>
      </c>
      <c r="D7" s="189">
        <f t="shared" si="2"/>
        <v>-0.12000000000000011</v>
      </c>
      <c r="E7" s="193">
        <v>4.4000000000000004</v>
      </c>
      <c r="F7" s="194">
        <v>4.43</v>
      </c>
      <c r="G7" s="189">
        <f t="shared" si="0"/>
        <v>-2.9999999999999361E-2</v>
      </c>
      <c r="H7" s="193">
        <v>3.2</v>
      </c>
      <c r="I7" s="194">
        <v>3.22</v>
      </c>
      <c r="J7" s="189">
        <f t="shared" si="1"/>
        <v>-2.0000000000000018E-2</v>
      </c>
      <c r="L7" s="48">
        <v>2</v>
      </c>
      <c r="M7" s="48">
        <v>0.24</v>
      </c>
      <c r="N7" s="48">
        <v>0.13</v>
      </c>
      <c r="O7" s="50">
        <v>0.69</v>
      </c>
      <c r="T7" s="176"/>
      <c r="U7" s="176"/>
    </row>
    <row r="8" spans="1:21" ht="18" thickBot="1">
      <c r="B8" s="187">
        <v>3.8</v>
      </c>
      <c r="C8" s="193">
        <v>4.0199999999999996</v>
      </c>
      <c r="D8" s="189">
        <f t="shared" si="2"/>
        <v>-0.21999999999999975</v>
      </c>
      <c r="E8" s="193">
        <v>4.5</v>
      </c>
      <c r="F8" s="194">
        <v>4.3499999999999996</v>
      </c>
      <c r="G8" s="189">
        <f t="shared" si="0"/>
        <v>0.15000000000000036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</v>
      </c>
      <c r="O8" s="47">
        <v>0.79</v>
      </c>
      <c r="T8" s="176"/>
      <c r="U8" s="176"/>
    </row>
    <row r="9" spans="1:21" ht="18" thickBot="1">
      <c r="B9" s="187">
        <v>3.8</v>
      </c>
      <c r="C9" s="193">
        <v>3.8</v>
      </c>
      <c r="D9" s="189">
        <f t="shared" si="2"/>
        <v>0</v>
      </c>
      <c r="E9" s="193">
        <v>4.3</v>
      </c>
      <c r="F9" s="194">
        <v>4.5</v>
      </c>
      <c r="G9" s="189">
        <f t="shared" si="0"/>
        <v>-0.20000000000000018</v>
      </c>
      <c r="H9" s="193">
        <v>3.1</v>
      </c>
      <c r="I9" s="194">
        <v>3.07</v>
      </c>
      <c r="J9" s="189">
        <f t="shared" si="1"/>
        <v>3.0000000000000249E-2</v>
      </c>
      <c r="T9" s="176"/>
      <c r="U9" s="176"/>
    </row>
    <row r="10" spans="1:21" ht="18" thickBot="1">
      <c r="A10" s="42">
        <f>AVERAGE(G3:G14)</f>
        <v>1.6666666666668162E-3</v>
      </c>
      <c r="B10" s="187">
        <v>3.8</v>
      </c>
      <c r="C10" s="193">
        <v>3.84</v>
      </c>
      <c r="D10" s="189">
        <f t="shared" si="2"/>
        <v>-4.0000000000000036E-2</v>
      </c>
      <c r="E10" s="193">
        <v>4.2</v>
      </c>
      <c r="F10" s="194">
        <v>4.2</v>
      </c>
      <c r="G10" s="189">
        <f t="shared" si="0"/>
        <v>0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3.82</v>
      </c>
      <c r="D11" s="189">
        <f t="shared" si="2"/>
        <v>-2.0000000000000018E-2</v>
      </c>
      <c r="E11" s="193">
        <v>4</v>
      </c>
      <c r="F11" s="194">
        <v>4.16</v>
      </c>
      <c r="G11" s="189">
        <f t="shared" si="0"/>
        <v>-0.16000000000000014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3.81</v>
      </c>
      <c r="D12" s="189">
        <f t="shared" si="2"/>
        <v>-1.0000000000000231E-2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3.76</v>
      </c>
      <c r="G13" s="189">
        <f t="shared" si="0"/>
        <v>4.0000000000000036E-2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3.84</v>
      </c>
      <c r="G14" s="197">
        <f t="shared" si="0"/>
        <v>-0.13999999999999968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0.46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4.0941666666666672</v>
      </c>
      <c r="D15" s="204">
        <f t="shared" si="3"/>
        <v>1.4166666666666661E-2</v>
      </c>
      <c r="E15" s="198">
        <f t="shared" si="3"/>
        <v>4.0999999999999996</v>
      </c>
      <c r="F15" s="199">
        <f t="shared" si="3"/>
        <v>4.0983333333333327</v>
      </c>
      <c r="G15" s="204">
        <f>AVERAGE(G3:G14)</f>
        <v>1.6666666666668162E-3</v>
      </c>
      <c r="H15" s="199">
        <f t="shared" si="3"/>
        <v>2.9333333333333336</v>
      </c>
      <c r="I15" s="199">
        <f>AVERAGE(I3:I14)</f>
        <v>2.9316666666666671</v>
      </c>
      <c r="J15" s="205">
        <f>AVERAGE(J3:J14)</f>
        <v>1.6666666666666681E-3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>
        <v>0.2</v>
      </c>
      <c r="E17" s="200"/>
      <c r="F17" s="200"/>
      <c r="G17" s="201">
        <v>0.73</v>
      </c>
      <c r="H17" s="200"/>
      <c r="I17" s="200"/>
      <c r="J17" s="202">
        <v>0.78</v>
      </c>
    </row>
  </sheetData>
  <mergeCells count="4">
    <mergeCell ref="B1:D1"/>
    <mergeCell ref="E1:G1"/>
    <mergeCell ref="H1:J1"/>
    <mergeCell ref="L3:O4"/>
  </mergeCells>
  <conditionalFormatting sqref="M6:O8">
    <cfRule type="expression" dxfId="3" priority="1">
      <formula>"&gt;=0.05"</formula>
    </cfRule>
    <cfRule type="expression" dxfId="2" priority="2">
      <formula>"&lt;0.05"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0CE-143D-45D2-B1D3-8010D3B1ED7D}">
  <dimension ref="A1:U17"/>
  <sheetViews>
    <sheetView topLeftCell="A4" zoomScale="70" zoomScaleNormal="70" workbookViewId="0">
      <selection activeCell="AI37" sqref="AI37"/>
    </sheetView>
  </sheetViews>
  <sheetFormatPr defaultRowHeight="15"/>
  <cols>
    <col min="4" max="4" width="9.5703125" bestFit="1" customWidth="1"/>
    <col min="6" max="6" width="13.140625" bestFit="1" customWidth="1"/>
  </cols>
  <sheetData>
    <row r="1" spans="1:21" ht="18" thickBot="1">
      <c r="B1" s="306" t="s">
        <v>276</v>
      </c>
      <c r="C1" s="307"/>
      <c r="D1" s="308"/>
      <c r="E1" s="309" t="s">
        <v>277</v>
      </c>
      <c r="F1" s="309"/>
      <c r="G1" s="310"/>
      <c r="H1" s="309" t="s">
        <v>278</v>
      </c>
      <c r="I1" s="309"/>
      <c r="J1" s="310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4.55</v>
      </c>
      <c r="D3" s="189">
        <f>B3-C3</f>
        <v>4.9999999999999822E-2</v>
      </c>
      <c r="E3" s="190">
        <v>3.9</v>
      </c>
      <c r="F3" s="191">
        <v>3.8</v>
      </c>
      <c r="G3" s="192">
        <f t="shared" ref="G3:G14" si="0">E3-F3</f>
        <v>0.10000000000000009</v>
      </c>
      <c r="H3" s="190">
        <v>2.8</v>
      </c>
      <c r="I3" s="191">
        <v>2.7</v>
      </c>
      <c r="J3" s="192">
        <f t="shared" ref="J3:J14" si="1">H3-I3</f>
        <v>9.9999999999999645E-2</v>
      </c>
      <c r="L3" s="301" t="s">
        <v>199</v>
      </c>
      <c r="M3" s="302"/>
      <c r="N3" s="302"/>
      <c r="O3" s="303"/>
      <c r="T3" s="176"/>
      <c r="U3" s="176"/>
    </row>
    <row r="4" spans="1:21" ht="18" thickBot="1">
      <c r="B4" s="187">
        <v>4.3</v>
      </c>
      <c r="C4" s="193">
        <v>4.5999999999999996</v>
      </c>
      <c r="D4" s="189">
        <f t="shared" ref="D4:D14" si="2">B4-C4</f>
        <v>-0.29999999999999982</v>
      </c>
      <c r="E4" s="193">
        <v>4</v>
      </c>
      <c r="F4" s="194">
        <v>3.93</v>
      </c>
      <c r="G4" s="189">
        <f t="shared" si="0"/>
        <v>6.999999999999984E-2</v>
      </c>
      <c r="H4" s="193">
        <v>2.9</v>
      </c>
      <c r="I4" s="194">
        <v>2.82</v>
      </c>
      <c r="J4" s="189">
        <f t="shared" si="1"/>
        <v>8.0000000000000071E-2</v>
      </c>
      <c r="L4" s="304"/>
      <c r="M4" s="297"/>
      <c r="N4" s="297"/>
      <c r="O4" s="305"/>
      <c r="T4" s="176"/>
      <c r="U4" s="176"/>
    </row>
    <row r="5" spans="1:21" ht="18" thickBot="1">
      <c r="B5" s="187">
        <v>4.2</v>
      </c>
      <c r="C5" s="193">
        <v>4.25</v>
      </c>
      <c r="D5" s="189">
        <f t="shared" si="2"/>
        <v>-4.9999999999999822E-2</v>
      </c>
      <c r="E5" s="193">
        <v>4.2</v>
      </c>
      <c r="F5" s="194">
        <v>4.03</v>
      </c>
      <c r="G5" s="189">
        <f t="shared" si="0"/>
        <v>0.16999999999999993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4.22</v>
      </c>
      <c r="D6" s="189">
        <f t="shared" si="2"/>
        <v>-0.12000000000000011</v>
      </c>
      <c r="E6" s="193">
        <v>4.4000000000000004</v>
      </c>
      <c r="F6" s="194">
        <v>4.26</v>
      </c>
      <c r="G6" s="189">
        <f t="shared" si="0"/>
        <v>0.14000000000000057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0.11</v>
      </c>
      <c r="N6" s="48">
        <v>0.62</v>
      </c>
      <c r="O6" s="46">
        <v>0.4</v>
      </c>
      <c r="T6" s="176"/>
      <c r="U6" s="176"/>
    </row>
    <row r="7" spans="1:21" ht="18" thickBot="1">
      <c r="B7" s="187">
        <v>4</v>
      </c>
      <c r="C7" s="193">
        <v>4.0999999999999996</v>
      </c>
      <c r="D7" s="189">
        <f t="shared" si="2"/>
        <v>-9.9999999999999645E-2</v>
      </c>
      <c r="E7" s="193">
        <v>4.4000000000000004</v>
      </c>
      <c r="F7" s="194">
        <v>4.46</v>
      </c>
      <c r="G7" s="189">
        <f t="shared" si="0"/>
        <v>-5.9999999999999609E-2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0.24</v>
      </c>
      <c r="N7" s="48">
        <v>0.15</v>
      </c>
      <c r="O7" s="50">
        <v>0.69</v>
      </c>
      <c r="T7" s="176"/>
      <c r="U7" s="176"/>
    </row>
    <row r="8" spans="1:21" ht="18" thickBot="1">
      <c r="B8" s="187">
        <v>3.8</v>
      </c>
      <c r="C8" s="193">
        <v>4</v>
      </c>
      <c r="D8" s="189">
        <f t="shared" si="2"/>
        <v>-0.20000000000000018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0.41</v>
      </c>
      <c r="N8" s="49">
        <v>0.25</v>
      </c>
      <c r="O8" s="47">
        <v>0.8</v>
      </c>
      <c r="T8" s="176"/>
      <c r="U8" s="176"/>
    </row>
    <row r="9" spans="1:21" ht="18" thickBot="1">
      <c r="B9" s="187">
        <v>3.8</v>
      </c>
      <c r="C9" s="193">
        <v>3.79</v>
      </c>
      <c r="D9" s="189">
        <f t="shared" si="2"/>
        <v>9.9999999999997868E-3</v>
      </c>
      <c r="E9" s="193">
        <v>4.3</v>
      </c>
      <c r="F9" s="194">
        <v>4.53</v>
      </c>
      <c r="G9" s="189">
        <f t="shared" si="0"/>
        <v>-0.23000000000000043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-8.3333333333333037E-3</v>
      </c>
      <c r="B10" s="187">
        <v>3.8</v>
      </c>
      <c r="C10" s="193">
        <v>3.82</v>
      </c>
      <c r="D10" s="189">
        <f t="shared" si="2"/>
        <v>-2.0000000000000018E-2</v>
      </c>
      <c r="E10" s="193">
        <v>4.2</v>
      </c>
      <c r="F10" s="194">
        <v>4.2300000000000004</v>
      </c>
      <c r="G10" s="189">
        <f t="shared" si="0"/>
        <v>-3.0000000000000249E-2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3.8</v>
      </c>
      <c r="D11" s="189">
        <f t="shared" si="2"/>
        <v>0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2.98</v>
      </c>
      <c r="J11" s="189">
        <f t="shared" si="1"/>
        <v>-0.2799999999999998</v>
      </c>
      <c r="T11" s="176"/>
      <c r="U11" s="176"/>
    </row>
    <row r="12" spans="1:21" ht="18" thickBot="1">
      <c r="B12" s="187">
        <v>3.8</v>
      </c>
      <c r="C12" s="193">
        <v>3.8</v>
      </c>
      <c r="D12" s="189">
        <f t="shared" si="2"/>
        <v>0</v>
      </c>
      <c r="E12" s="193">
        <v>3.8</v>
      </c>
      <c r="F12" s="194">
        <v>3.94</v>
      </c>
      <c r="G12" s="189">
        <f t="shared" si="0"/>
        <v>-0.14000000000000012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8" thickBot="1">
      <c r="B13" s="187">
        <v>4.2</v>
      </c>
      <c r="C13" s="193">
        <v>3.8</v>
      </c>
      <c r="D13" s="189">
        <f t="shared" si="2"/>
        <v>0.40000000000000036</v>
      </c>
      <c r="E13" s="193">
        <v>3.8</v>
      </c>
      <c r="F13" s="194">
        <v>3.74</v>
      </c>
      <c r="G13" s="189">
        <f t="shared" si="0"/>
        <v>5.9999999999999609E-2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  <c r="T13" s="176"/>
      <c r="U13" s="176"/>
    </row>
    <row r="14" spans="1:21" ht="18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3.81</v>
      </c>
      <c r="G14" s="197">
        <f t="shared" si="0"/>
        <v>-0.10999999999999988</v>
      </c>
      <c r="H14" s="195">
        <v>2.7</v>
      </c>
      <c r="I14" s="196">
        <v>2.7</v>
      </c>
      <c r="J14" s="197">
        <f t="shared" si="1"/>
        <v>0</v>
      </c>
      <c r="L14" s="54" t="s">
        <v>2</v>
      </c>
      <c r="M14" s="34">
        <v>0.42</v>
      </c>
      <c r="T14" s="176"/>
      <c r="U14" s="176"/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4.0816666666666661</v>
      </c>
      <c r="D15" s="204">
        <f t="shared" si="3"/>
        <v>2.6666666666666727E-2</v>
      </c>
      <c r="E15" s="198">
        <f t="shared" si="3"/>
        <v>4.0999999999999996</v>
      </c>
      <c r="F15" s="199">
        <f t="shared" si="3"/>
        <v>4.1083333333333343</v>
      </c>
      <c r="G15" s="204">
        <f>AVERAGE(G3:G14)</f>
        <v>-8.3333333333333037E-3</v>
      </c>
      <c r="H15" s="199">
        <f t="shared" si="3"/>
        <v>2.9333333333333336</v>
      </c>
      <c r="I15" s="199">
        <f>AVERAGE(I3:I14)</f>
        <v>2.933333333333334</v>
      </c>
      <c r="J15" s="205">
        <f>AVERAGE(J3:J14)</f>
        <v>3.7007434154171883E-17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52">
        <v>0.19</v>
      </c>
      <c r="E17" s="200"/>
      <c r="F17" s="200"/>
      <c r="G17" s="201">
        <v>0.69</v>
      </c>
      <c r="H17" s="200"/>
      <c r="I17" s="200"/>
      <c r="J17" s="202">
        <v>0.84</v>
      </c>
    </row>
  </sheetData>
  <mergeCells count="4">
    <mergeCell ref="B1:D1"/>
    <mergeCell ref="E1:G1"/>
    <mergeCell ref="H1:J1"/>
    <mergeCell ref="L3:O4"/>
  </mergeCells>
  <conditionalFormatting sqref="M6:O8">
    <cfRule type="expression" dxfId="1" priority="1">
      <formula>"&gt;=0.05"</formula>
    </cfRule>
    <cfRule type="expression" dxfId="0" priority="2">
      <formula>"&lt;0.05"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2327-7AD8-4736-8B4E-8CA911AAE236}">
  <dimension ref="A1:D152"/>
  <sheetViews>
    <sheetView topLeftCell="A137" zoomScale="115" zoomScaleNormal="115" workbookViewId="0">
      <selection activeCell="G145" sqref="G145"/>
    </sheetView>
  </sheetViews>
  <sheetFormatPr defaultRowHeight="15"/>
  <cols>
    <col min="1" max="1" width="15" bestFit="1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112</v>
      </c>
      <c r="B2" s="178">
        <v>12.2</v>
      </c>
      <c r="C2" s="178">
        <v>12.2</v>
      </c>
      <c r="D2" s="177">
        <v>8.3000000000000007</v>
      </c>
    </row>
    <row r="3" spans="1:4">
      <c r="A3" s="4" t="s">
        <v>113</v>
      </c>
      <c r="B3" s="178">
        <v>12.5</v>
      </c>
      <c r="C3" s="178">
        <v>12.5</v>
      </c>
      <c r="D3" s="177">
        <v>8.4</v>
      </c>
    </row>
    <row r="4" spans="1:4">
      <c r="A4" s="4" t="s">
        <v>114</v>
      </c>
      <c r="B4" s="178">
        <v>12.3</v>
      </c>
      <c r="C4" s="178">
        <v>12.3</v>
      </c>
      <c r="D4" s="177">
        <v>8.5</v>
      </c>
    </row>
    <row r="5" spans="1:4">
      <c r="A5" s="4" t="s">
        <v>115</v>
      </c>
      <c r="B5" s="178">
        <v>11.9</v>
      </c>
      <c r="C5" s="178">
        <v>11.9</v>
      </c>
      <c r="D5" s="177">
        <v>8.1999999999999993</v>
      </c>
    </row>
    <row r="6" spans="1:4">
      <c r="A6" s="4" t="s">
        <v>116</v>
      </c>
      <c r="B6" s="178">
        <v>11.1</v>
      </c>
      <c r="C6" s="178">
        <v>11.1</v>
      </c>
      <c r="D6" s="177">
        <v>7.9</v>
      </c>
    </row>
    <row r="7" spans="1:4">
      <c r="A7" s="4" t="s">
        <v>117</v>
      </c>
      <c r="B7" s="178">
        <v>10.9</v>
      </c>
      <c r="C7" s="178">
        <v>10.9</v>
      </c>
      <c r="D7" s="177">
        <v>7.8</v>
      </c>
    </row>
    <row r="8" spans="1:4">
      <c r="A8" s="4" t="s">
        <v>118</v>
      </c>
      <c r="B8" s="178">
        <v>11.4</v>
      </c>
      <c r="C8" s="178">
        <v>11.4</v>
      </c>
      <c r="D8" s="177">
        <v>7.9</v>
      </c>
    </row>
    <row r="9" spans="1:4">
      <c r="A9" s="4" t="s">
        <v>119</v>
      </c>
      <c r="B9" s="178">
        <v>11.2</v>
      </c>
      <c r="C9" s="178">
        <v>11.2</v>
      </c>
      <c r="D9" s="177">
        <v>8.3000000000000007</v>
      </c>
    </row>
    <row r="10" spans="1:4">
      <c r="A10" s="4" t="s">
        <v>120</v>
      </c>
      <c r="B10" s="178">
        <v>10.7</v>
      </c>
      <c r="C10" s="178">
        <v>10.7</v>
      </c>
      <c r="D10" s="177">
        <v>8.3000000000000007</v>
      </c>
    </row>
    <row r="11" spans="1:4">
      <c r="A11" s="4" t="s">
        <v>121</v>
      </c>
      <c r="B11" s="178">
        <v>9.4</v>
      </c>
      <c r="C11" s="178">
        <v>9.4</v>
      </c>
      <c r="D11" s="177">
        <v>8.4</v>
      </c>
    </row>
    <row r="12" spans="1:4">
      <c r="A12" s="4" t="s">
        <v>122</v>
      </c>
      <c r="B12" s="178">
        <v>9.4</v>
      </c>
      <c r="C12" s="178">
        <v>9.4</v>
      </c>
      <c r="D12" s="177">
        <v>8.4</v>
      </c>
    </row>
    <row r="13" spans="1:4">
      <c r="A13" s="4" t="s">
        <v>123</v>
      </c>
      <c r="B13" s="178">
        <v>10</v>
      </c>
      <c r="C13" s="178">
        <v>10</v>
      </c>
      <c r="D13" s="177">
        <v>8</v>
      </c>
    </row>
    <row r="14" spans="1:4">
      <c r="A14" s="4" t="s">
        <v>124</v>
      </c>
      <c r="B14" s="178">
        <v>10.3</v>
      </c>
      <c r="C14" s="178">
        <v>10.3</v>
      </c>
      <c r="D14" s="177">
        <v>7.7</v>
      </c>
    </row>
    <row r="15" spans="1:4">
      <c r="A15" s="4" t="s">
        <v>125</v>
      </c>
      <c r="B15" s="178">
        <v>10</v>
      </c>
      <c r="C15" s="178">
        <v>10</v>
      </c>
      <c r="D15" s="177">
        <v>7.4</v>
      </c>
    </row>
    <row r="16" spans="1:4">
      <c r="A16" s="4" t="s">
        <v>126</v>
      </c>
      <c r="B16" s="178">
        <v>9.5</v>
      </c>
      <c r="C16" s="178">
        <v>9.5</v>
      </c>
      <c r="D16" s="177">
        <v>6.7</v>
      </c>
    </row>
    <row r="17" spans="1:4">
      <c r="A17" s="4" t="s">
        <v>127</v>
      </c>
      <c r="B17" s="178">
        <v>8.3000000000000007</v>
      </c>
      <c r="C17" s="178">
        <v>8.3000000000000007</v>
      </c>
      <c r="D17" s="177">
        <v>6.4</v>
      </c>
    </row>
    <row r="18" spans="1:4">
      <c r="A18" s="4" t="s">
        <v>128</v>
      </c>
      <c r="B18" s="178">
        <v>8.4</v>
      </c>
      <c r="C18" s="178">
        <v>8.4</v>
      </c>
      <c r="D18" s="177">
        <v>6</v>
      </c>
    </row>
    <row r="19" spans="1:4">
      <c r="A19" s="4" t="s">
        <v>129</v>
      </c>
      <c r="B19" s="178">
        <v>8.4</v>
      </c>
      <c r="C19" s="178">
        <v>8.4</v>
      </c>
      <c r="D19" s="177">
        <v>5.9</v>
      </c>
    </row>
    <row r="20" spans="1:4">
      <c r="A20" s="4" t="s">
        <v>130</v>
      </c>
      <c r="B20" s="178">
        <v>7.7</v>
      </c>
      <c r="C20" s="178">
        <v>7.7</v>
      </c>
      <c r="D20" s="177">
        <v>5.8</v>
      </c>
    </row>
    <row r="21" spans="1:4">
      <c r="A21" s="4" t="s">
        <v>131</v>
      </c>
      <c r="B21" s="178">
        <v>8.1999999999999993</v>
      </c>
      <c r="C21" s="178">
        <v>8.1999999999999993</v>
      </c>
      <c r="D21" s="177">
        <v>5.6</v>
      </c>
    </row>
    <row r="22" spans="1:4">
      <c r="A22" s="4" t="s">
        <v>132</v>
      </c>
      <c r="B22" s="178">
        <v>7.9</v>
      </c>
      <c r="C22" s="178">
        <v>7.9</v>
      </c>
      <c r="D22" s="177">
        <v>5.5</v>
      </c>
    </row>
    <row r="23" spans="1:4">
      <c r="A23" s="4" t="s">
        <v>133</v>
      </c>
      <c r="B23" s="178">
        <v>7.8</v>
      </c>
      <c r="C23" s="178">
        <v>7.8</v>
      </c>
      <c r="D23" s="177">
        <v>5.8</v>
      </c>
    </row>
    <row r="24" spans="1:4">
      <c r="A24" s="4" t="s">
        <v>134</v>
      </c>
      <c r="B24" s="178">
        <v>8</v>
      </c>
      <c r="C24" s="178">
        <v>8</v>
      </c>
      <c r="D24" s="177">
        <v>5.9</v>
      </c>
    </row>
    <row r="25" spans="1:4">
      <c r="A25" s="4" t="s">
        <v>135</v>
      </c>
      <c r="B25" s="178">
        <v>8.6</v>
      </c>
      <c r="C25" s="178">
        <v>8.6</v>
      </c>
      <c r="D25" s="177">
        <v>6</v>
      </c>
    </row>
    <row r="26" spans="1:4">
      <c r="A26" s="4" t="s">
        <v>136</v>
      </c>
      <c r="B26" s="178">
        <v>7.5</v>
      </c>
      <c r="C26" s="178">
        <v>7.5</v>
      </c>
      <c r="D26" s="177">
        <v>6.8</v>
      </c>
    </row>
    <row r="27" spans="1:4">
      <c r="A27" s="4" t="s">
        <v>137</v>
      </c>
      <c r="B27" s="178">
        <v>8.5</v>
      </c>
      <c r="C27" s="178">
        <v>8.5</v>
      </c>
      <c r="D27" s="177">
        <v>6.7</v>
      </c>
    </row>
    <row r="28" spans="1:4">
      <c r="A28" s="4" t="s">
        <v>138</v>
      </c>
      <c r="B28" s="178">
        <v>8.5</v>
      </c>
      <c r="C28" s="178">
        <v>8.5</v>
      </c>
      <c r="D28" s="177">
        <v>6.1</v>
      </c>
    </row>
    <row r="29" spans="1:4">
      <c r="A29" s="4" t="s">
        <v>139</v>
      </c>
      <c r="B29" s="178">
        <v>8</v>
      </c>
      <c r="C29" s="178">
        <v>8</v>
      </c>
      <c r="D29" s="177">
        <v>5.7</v>
      </c>
    </row>
    <row r="30" spans="1:4">
      <c r="A30" s="4" t="s">
        <v>140</v>
      </c>
      <c r="B30" s="178">
        <v>7.9</v>
      </c>
      <c r="C30" s="178">
        <v>7.9</v>
      </c>
      <c r="D30" s="177">
        <v>5.3</v>
      </c>
    </row>
    <row r="31" spans="1:4">
      <c r="A31" s="4" t="s">
        <v>141</v>
      </c>
      <c r="B31" s="178">
        <v>7.7</v>
      </c>
      <c r="C31" s="178">
        <v>7.7</v>
      </c>
      <c r="D31" s="177">
        <v>5.2</v>
      </c>
    </row>
    <row r="32" spans="1:4">
      <c r="A32" s="4" t="s">
        <v>142</v>
      </c>
      <c r="B32" s="178">
        <v>8</v>
      </c>
      <c r="C32" s="178">
        <v>8</v>
      </c>
      <c r="D32" s="177">
        <v>5.2</v>
      </c>
    </row>
    <row r="33" spans="1:4">
      <c r="A33" s="4" t="s">
        <v>143</v>
      </c>
      <c r="B33" s="178">
        <v>7.9</v>
      </c>
      <c r="C33" s="178">
        <v>7.9</v>
      </c>
      <c r="D33" s="177">
        <v>5.4</v>
      </c>
    </row>
    <row r="34" spans="1:4">
      <c r="A34" s="4" t="s">
        <v>144</v>
      </c>
      <c r="B34" s="178">
        <v>7.5</v>
      </c>
      <c r="C34" s="178">
        <v>7.5</v>
      </c>
      <c r="D34" s="177">
        <v>5.5</v>
      </c>
    </row>
    <row r="35" spans="1:4">
      <c r="A35" s="4" t="s">
        <v>145</v>
      </c>
      <c r="B35" s="178">
        <v>7.3</v>
      </c>
      <c r="C35" s="178">
        <v>7.3</v>
      </c>
      <c r="D35" s="177">
        <v>5.9</v>
      </c>
    </row>
    <row r="36" spans="1:4">
      <c r="A36" s="4" t="s">
        <v>146</v>
      </c>
      <c r="B36" s="178">
        <v>7.8</v>
      </c>
      <c r="C36" s="178">
        <v>7.8</v>
      </c>
      <c r="D36" s="177">
        <v>6.1</v>
      </c>
    </row>
    <row r="37" spans="1:4">
      <c r="A37" s="4" t="s">
        <v>147</v>
      </c>
      <c r="B37" s="178">
        <v>7.6</v>
      </c>
      <c r="C37" s="178">
        <v>7.6</v>
      </c>
      <c r="D37" s="177">
        <v>6</v>
      </c>
    </row>
    <row r="38" spans="1:4">
      <c r="A38" s="4" t="s">
        <v>148</v>
      </c>
      <c r="B38" s="178">
        <v>8</v>
      </c>
      <c r="C38" s="178">
        <v>8</v>
      </c>
      <c r="D38" s="177">
        <v>6.3</v>
      </c>
    </row>
    <row r="39" spans="1:4">
      <c r="A39" s="4" t="s">
        <v>149</v>
      </c>
      <c r="B39" s="178">
        <v>7.8</v>
      </c>
      <c r="C39" s="178">
        <v>7.8</v>
      </c>
      <c r="D39" s="177">
        <v>6.2</v>
      </c>
    </row>
    <row r="40" spans="1:4">
      <c r="A40" s="4" t="s">
        <v>150</v>
      </c>
      <c r="B40" s="178">
        <v>7.5</v>
      </c>
      <c r="C40" s="178">
        <v>7.5</v>
      </c>
      <c r="D40" s="177">
        <v>5.8</v>
      </c>
    </row>
    <row r="41" spans="1:4">
      <c r="A41" s="4" t="s">
        <v>151</v>
      </c>
      <c r="B41" s="178">
        <v>6.9</v>
      </c>
      <c r="C41" s="178">
        <v>6.9</v>
      </c>
      <c r="D41" s="177">
        <v>5.5</v>
      </c>
    </row>
    <row r="42" spans="1:4">
      <c r="A42" s="4" t="s">
        <v>152</v>
      </c>
      <c r="B42" s="178">
        <v>6.7</v>
      </c>
      <c r="C42" s="178">
        <v>6.7</v>
      </c>
      <c r="D42" s="177">
        <v>5.3</v>
      </c>
    </row>
    <row r="43" spans="1:4">
      <c r="A43" s="4" t="s">
        <v>153</v>
      </c>
      <c r="B43" s="178">
        <v>6.5</v>
      </c>
      <c r="C43" s="178">
        <v>6.5</v>
      </c>
      <c r="D43" s="177">
        <v>5.3</v>
      </c>
    </row>
    <row r="44" spans="1:4">
      <c r="A44" s="4" t="s">
        <v>154</v>
      </c>
      <c r="B44" s="178">
        <v>7.2</v>
      </c>
      <c r="C44" s="178">
        <v>7.2</v>
      </c>
      <c r="D44" s="177">
        <v>5.0999999999999996</v>
      </c>
    </row>
    <row r="45" spans="1:4">
      <c r="A45" s="4" t="s">
        <v>155</v>
      </c>
      <c r="B45" s="178">
        <v>7</v>
      </c>
      <c r="C45" s="178">
        <v>7</v>
      </c>
      <c r="D45" s="177">
        <v>5.2</v>
      </c>
    </row>
    <row r="46" spans="1:4">
      <c r="A46" s="4" t="s">
        <v>156</v>
      </c>
      <c r="B46" s="178">
        <v>7</v>
      </c>
      <c r="C46" s="178">
        <v>7</v>
      </c>
      <c r="D46" s="177">
        <v>4.5999999999999996</v>
      </c>
    </row>
    <row r="47" spans="1:4">
      <c r="A47" s="4" t="s">
        <v>157</v>
      </c>
      <c r="B47" s="178">
        <v>6.9</v>
      </c>
      <c r="C47" s="178">
        <v>6.9</v>
      </c>
      <c r="D47" s="177">
        <v>5.7</v>
      </c>
    </row>
    <row r="48" spans="1:4">
      <c r="A48" s="4" t="s">
        <v>158</v>
      </c>
      <c r="B48" s="178">
        <v>7</v>
      </c>
      <c r="C48" s="178">
        <v>7</v>
      </c>
      <c r="D48" s="177">
        <v>5.9</v>
      </c>
    </row>
    <row r="49" spans="1:4">
      <c r="A49" s="4" t="s">
        <v>159</v>
      </c>
      <c r="B49" s="178">
        <v>7.4</v>
      </c>
      <c r="C49" s="178">
        <v>7.4</v>
      </c>
      <c r="D49" s="177">
        <v>5.5</v>
      </c>
    </row>
    <row r="50" spans="1:4">
      <c r="A50" s="4" t="s">
        <v>160</v>
      </c>
      <c r="B50" s="178">
        <v>7.8</v>
      </c>
      <c r="C50" s="178">
        <v>7.8</v>
      </c>
      <c r="D50" s="177">
        <v>5.4</v>
      </c>
    </row>
    <row r="51" spans="1:4">
      <c r="A51" s="4" t="s">
        <v>161</v>
      </c>
      <c r="B51" s="178">
        <v>7.7</v>
      </c>
      <c r="C51" s="178">
        <v>7.7</v>
      </c>
      <c r="D51" s="177">
        <v>6</v>
      </c>
    </row>
    <row r="52" spans="1:4">
      <c r="A52" s="4" t="s">
        <v>162</v>
      </c>
      <c r="B52" s="178">
        <v>7</v>
      </c>
      <c r="C52" s="178">
        <v>7</v>
      </c>
      <c r="D52" s="177">
        <v>6</v>
      </c>
    </row>
    <row r="53" spans="1:4">
      <c r="A53" s="4" t="s">
        <v>163</v>
      </c>
      <c r="B53" s="178">
        <v>6.5</v>
      </c>
      <c r="C53" s="178">
        <v>6.5</v>
      </c>
      <c r="D53" s="177">
        <v>5.6</v>
      </c>
    </row>
    <row r="54" spans="1:4">
      <c r="A54" s="4" t="s">
        <v>164</v>
      </c>
      <c r="B54" s="178">
        <v>6.1</v>
      </c>
      <c r="C54" s="178">
        <v>6.1</v>
      </c>
      <c r="D54" s="177">
        <v>5.4</v>
      </c>
    </row>
    <row r="55" spans="1:4">
      <c r="A55" s="4" t="s">
        <v>165</v>
      </c>
      <c r="B55" s="178">
        <v>6.2</v>
      </c>
      <c r="C55" s="178">
        <v>6.2</v>
      </c>
      <c r="D55" s="177">
        <v>5.4</v>
      </c>
    </row>
    <row r="56" spans="1:4">
      <c r="A56" s="4" t="s">
        <v>166</v>
      </c>
      <c r="B56" s="178">
        <v>6.7</v>
      </c>
      <c r="C56" s="178">
        <v>6.7</v>
      </c>
      <c r="D56" s="177">
        <v>5.4</v>
      </c>
    </row>
    <row r="57" spans="1:4">
      <c r="A57" s="4" t="s">
        <v>167</v>
      </c>
      <c r="B57" s="178">
        <v>6.6</v>
      </c>
      <c r="C57" s="178">
        <v>6.6</v>
      </c>
      <c r="D57" s="177">
        <v>5.4</v>
      </c>
    </row>
    <row r="58" spans="1:4">
      <c r="A58" s="4" t="s">
        <v>168</v>
      </c>
      <c r="B58" s="178">
        <v>6.5</v>
      </c>
      <c r="C58" s="178">
        <v>6.5</v>
      </c>
      <c r="D58" s="177">
        <v>5.5</v>
      </c>
    </row>
    <row r="59" spans="1:4">
      <c r="A59" s="4" t="s">
        <v>169</v>
      </c>
      <c r="B59" s="178">
        <v>6</v>
      </c>
      <c r="C59" s="178">
        <v>6</v>
      </c>
      <c r="D59" s="177">
        <v>5.8</v>
      </c>
    </row>
    <row r="60" spans="1:4">
      <c r="A60" s="4" t="s">
        <v>170</v>
      </c>
      <c r="B60" s="178">
        <v>6.2</v>
      </c>
      <c r="C60" s="178">
        <v>6.2</v>
      </c>
      <c r="D60" s="177">
        <v>5.9</v>
      </c>
    </row>
    <row r="61" spans="1:4">
      <c r="A61" s="4" t="s">
        <v>171</v>
      </c>
      <c r="B61" s="178">
        <v>6.5</v>
      </c>
      <c r="C61" s="178">
        <v>6.5</v>
      </c>
      <c r="D61" s="177">
        <v>5.8</v>
      </c>
    </row>
    <row r="62" spans="1:4">
      <c r="A62" s="4" t="s">
        <v>172</v>
      </c>
      <c r="B62" s="178">
        <v>6.8</v>
      </c>
      <c r="C62" s="178">
        <v>6.8</v>
      </c>
      <c r="D62" s="177">
        <v>6.3</v>
      </c>
    </row>
    <row r="63" spans="1:4">
      <c r="A63" s="4" t="s">
        <v>173</v>
      </c>
      <c r="B63" s="178">
        <v>6.5</v>
      </c>
      <c r="C63" s="178">
        <v>6.5</v>
      </c>
      <c r="D63" s="177">
        <v>6.8</v>
      </c>
    </row>
    <row r="64" spans="1:4">
      <c r="A64" s="4" t="s">
        <v>174</v>
      </c>
      <c r="B64" s="178">
        <v>6.5</v>
      </c>
      <c r="C64" s="178">
        <v>6.5</v>
      </c>
      <c r="D64" s="177">
        <v>7</v>
      </c>
    </row>
    <row r="65" spans="1:4">
      <c r="A65" s="4" t="s">
        <v>175</v>
      </c>
      <c r="B65" s="178">
        <v>6.1</v>
      </c>
      <c r="C65" s="178">
        <v>6.1</v>
      </c>
      <c r="D65" s="177">
        <v>6.9</v>
      </c>
    </row>
    <row r="66" spans="1:4">
      <c r="A66" s="4" t="s">
        <v>176</v>
      </c>
      <c r="B66" s="178">
        <v>5.6</v>
      </c>
      <c r="C66" s="178">
        <v>5.6</v>
      </c>
      <c r="D66" s="177">
        <v>6.2</v>
      </c>
    </row>
    <row r="67" spans="1:4">
      <c r="A67" s="4" t="s">
        <v>177</v>
      </c>
      <c r="B67" s="178">
        <v>6</v>
      </c>
      <c r="C67" s="178">
        <v>6</v>
      </c>
      <c r="D67" s="177">
        <v>6</v>
      </c>
    </row>
    <row r="68" spans="1:4">
      <c r="A68" s="4" t="s">
        <v>178</v>
      </c>
      <c r="B68" s="178">
        <v>6.6</v>
      </c>
      <c r="C68" s="178">
        <v>6.6</v>
      </c>
      <c r="D68" s="177">
        <v>5.6</v>
      </c>
    </row>
    <row r="69" spans="1:4">
      <c r="A69" s="4" t="s">
        <v>179</v>
      </c>
      <c r="B69" s="178">
        <v>6.4</v>
      </c>
      <c r="C69" s="178">
        <v>6.4</v>
      </c>
      <c r="D69" s="177">
        <v>5.0999999999999996</v>
      </c>
    </row>
    <row r="70" spans="1:4">
      <c r="A70" s="4" t="s">
        <v>180</v>
      </c>
      <c r="B70" s="178">
        <v>6.2</v>
      </c>
      <c r="C70" s="178">
        <v>6.2</v>
      </c>
      <c r="D70" s="177">
        <v>4.7</v>
      </c>
    </row>
    <row r="71" spans="1:4">
      <c r="A71" s="4" t="s">
        <v>181</v>
      </c>
      <c r="B71" s="178">
        <v>5.6</v>
      </c>
      <c r="C71" s="178">
        <v>5.6</v>
      </c>
      <c r="D71" s="177">
        <v>4.8</v>
      </c>
    </row>
    <row r="72" spans="1:4">
      <c r="A72" s="4" t="s">
        <v>182</v>
      </c>
      <c r="B72" s="178">
        <v>5.4</v>
      </c>
      <c r="C72" s="178">
        <v>5.4</v>
      </c>
      <c r="D72" s="177">
        <v>4.7</v>
      </c>
    </row>
    <row r="73" spans="1:4">
      <c r="A73" s="4" t="s">
        <v>183</v>
      </c>
      <c r="B73" s="178">
        <v>5.7</v>
      </c>
      <c r="C73" s="178">
        <v>5.7</v>
      </c>
      <c r="D73" s="177">
        <v>4.8</v>
      </c>
    </row>
    <row r="74" spans="1:4">
      <c r="A74" s="4" t="s">
        <v>16</v>
      </c>
      <c r="B74" s="178">
        <v>5.5</v>
      </c>
      <c r="C74" s="178">
        <v>5.5</v>
      </c>
      <c r="D74" s="177">
        <v>4.5999999999999996</v>
      </c>
    </row>
    <row r="75" spans="1:4">
      <c r="A75" s="4" t="s">
        <v>17</v>
      </c>
      <c r="B75" s="178">
        <v>5.5</v>
      </c>
      <c r="C75" s="178">
        <v>5.5</v>
      </c>
      <c r="D75" s="177">
        <v>4.8</v>
      </c>
    </row>
    <row r="76" spans="1:4">
      <c r="A76" s="4" t="s">
        <v>18</v>
      </c>
      <c r="B76" s="178">
        <v>5.3</v>
      </c>
      <c r="C76" s="178">
        <v>5.3</v>
      </c>
      <c r="D76" s="177">
        <v>4.5</v>
      </c>
    </row>
    <row r="77" spans="1:4">
      <c r="A77" s="4" t="s">
        <v>19</v>
      </c>
      <c r="B77" s="178">
        <v>4.8</v>
      </c>
      <c r="C77" s="178">
        <v>4.8</v>
      </c>
      <c r="D77" s="177">
        <v>4.5999999999999996</v>
      </c>
    </row>
    <row r="78" spans="1:4">
      <c r="A78" s="4" t="s">
        <v>20</v>
      </c>
      <c r="B78" s="178">
        <v>4.5</v>
      </c>
      <c r="C78" s="178">
        <v>4.5</v>
      </c>
      <c r="D78" s="177">
        <v>4.8</v>
      </c>
    </row>
    <row r="79" spans="1:4">
      <c r="A79" s="4" t="s">
        <v>21</v>
      </c>
      <c r="B79" s="178">
        <v>4.7</v>
      </c>
      <c r="C79" s="178">
        <v>4.7</v>
      </c>
      <c r="D79" s="177">
        <v>4.8</v>
      </c>
    </row>
    <row r="80" spans="1:4">
      <c r="A80" s="4" t="s">
        <v>22</v>
      </c>
      <c r="B80" s="178">
        <v>5.0999999999999996</v>
      </c>
      <c r="C80" s="178">
        <v>5.0999999999999996</v>
      </c>
      <c r="D80" s="177">
        <v>4.8</v>
      </c>
    </row>
    <row r="81" spans="1:4">
      <c r="A81" s="4" t="s">
        <v>23</v>
      </c>
      <c r="B81" s="178">
        <v>5.2</v>
      </c>
      <c r="C81" s="178">
        <v>5.2</v>
      </c>
      <c r="D81" s="177">
        <v>4.8</v>
      </c>
    </row>
    <row r="82" spans="1:4">
      <c r="A82" s="4" t="s">
        <v>24</v>
      </c>
      <c r="B82" s="178">
        <v>5</v>
      </c>
      <c r="C82" s="178">
        <v>5</v>
      </c>
      <c r="D82" s="177">
        <v>4.7</v>
      </c>
    </row>
    <row r="83" spans="1:4">
      <c r="A83" s="4" t="s">
        <v>25</v>
      </c>
      <c r="B83" s="178">
        <v>4.8</v>
      </c>
      <c r="C83" s="178">
        <v>4.8</v>
      </c>
      <c r="D83" s="177">
        <v>4.5999999999999996</v>
      </c>
    </row>
    <row r="84" spans="1:4">
      <c r="A84" s="4" t="s">
        <v>26</v>
      </c>
      <c r="B84" s="178">
        <v>5</v>
      </c>
      <c r="C84" s="178">
        <v>5</v>
      </c>
      <c r="D84" s="177">
        <v>4.7</v>
      </c>
    </row>
    <row r="85" spans="1:4">
      <c r="A85" s="4" t="s">
        <v>27</v>
      </c>
      <c r="B85" s="178">
        <v>5.2</v>
      </c>
      <c r="C85" s="178">
        <v>5.2</v>
      </c>
      <c r="D85" s="177">
        <v>4.7</v>
      </c>
    </row>
    <row r="86" spans="1:4">
      <c r="A86" s="4" t="s">
        <v>28</v>
      </c>
      <c r="B86" s="178">
        <v>5.2</v>
      </c>
      <c r="C86" s="178">
        <v>5.2</v>
      </c>
      <c r="D86" s="177">
        <v>4.7</v>
      </c>
    </row>
    <row r="87" spans="1:4">
      <c r="A87" s="4" t="s">
        <v>29</v>
      </c>
      <c r="B87" s="178">
        <v>5</v>
      </c>
      <c r="C87" s="178">
        <v>5</v>
      </c>
      <c r="D87" s="177">
        <v>4.7</v>
      </c>
    </row>
    <row r="88" spans="1:4">
      <c r="A88" s="4" t="s">
        <v>30</v>
      </c>
      <c r="B88" s="178">
        <v>4.5</v>
      </c>
      <c r="C88" s="178">
        <v>4.5</v>
      </c>
      <c r="D88" s="177">
        <v>4.7</v>
      </c>
    </row>
    <row r="89" spans="1:4">
      <c r="A89" s="4" t="s">
        <v>31</v>
      </c>
      <c r="B89" s="178">
        <v>4.3</v>
      </c>
      <c r="C89" s="178">
        <v>4.3</v>
      </c>
      <c r="D89" s="177">
        <v>4.7</v>
      </c>
    </row>
    <row r="90" spans="1:4">
      <c r="A90" s="4" t="s">
        <v>32</v>
      </c>
      <c r="B90" s="178">
        <v>4.2</v>
      </c>
      <c r="C90" s="178">
        <v>4.2</v>
      </c>
      <c r="D90" s="177">
        <v>4.5</v>
      </c>
    </row>
    <row r="91" spans="1:4">
      <c r="A91" s="4" t="s">
        <v>33</v>
      </c>
      <c r="B91" s="178">
        <v>3.8</v>
      </c>
      <c r="C91" s="178">
        <v>3.8</v>
      </c>
      <c r="D91" s="177">
        <v>4.5</v>
      </c>
    </row>
    <row r="92" spans="1:4">
      <c r="A92" s="4" t="s">
        <v>34</v>
      </c>
      <c r="B92" s="178">
        <v>4.3</v>
      </c>
      <c r="C92" s="178">
        <v>4.3</v>
      </c>
      <c r="D92" s="177">
        <v>4.4000000000000004</v>
      </c>
    </row>
    <row r="93" spans="1:4">
      <c r="A93" s="4" t="s">
        <v>35</v>
      </c>
      <c r="B93" s="178">
        <v>4.5</v>
      </c>
      <c r="C93" s="178">
        <v>4.5</v>
      </c>
      <c r="D93" s="177">
        <v>4.2</v>
      </c>
    </row>
    <row r="94" spans="1:4">
      <c r="A94" s="4" t="s">
        <v>36</v>
      </c>
      <c r="B94" s="178">
        <v>4.3</v>
      </c>
      <c r="C94" s="178">
        <v>4.3</v>
      </c>
      <c r="D94" s="177">
        <v>4.2</v>
      </c>
    </row>
    <row r="95" spans="1:4">
      <c r="A95" s="4" t="s">
        <v>37</v>
      </c>
      <c r="B95" s="178">
        <v>4.2</v>
      </c>
      <c r="C95" s="178">
        <v>4.2</v>
      </c>
      <c r="D95" s="177">
        <v>4</v>
      </c>
    </row>
    <row r="96" spans="1:4">
      <c r="A96" s="4" t="s">
        <v>38</v>
      </c>
      <c r="B96" s="178">
        <v>4.2</v>
      </c>
      <c r="C96" s="178">
        <v>4.2</v>
      </c>
      <c r="D96" s="177">
        <v>4</v>
      </c>
    </row>
    <row r="97" spans="1:4">
      <c r="A97" s="4" t="s">
        <v>39</v>
      </c>
      <c r="B97" s="178">
        <v>4.2</v>
      </c>
      <c r="C97" s="178">
        <v>4.2</v>
      </c>
      <c r="D97" s="177">
        <v>4</v>
      </c>
    </row>
    <row r="98" spans="1:4">
      <c r="A98" s="4" t="s">
        <v>40</v>
      </c>
      <c r="B98" s="178">
        <v>4.2</v>
      </c>
      <c r="C98" s="178">
        <v>4.2</v>
      </c>
      <c r="D98" s="177">
        <v>3.9</v>
      </c>
    </row>
    <row r="99" spans="1:4">
      <c r="A99" s="4" t="s">
        <v>41</v>
      </c>
      <c r="B99" s="178">
        <v>4</v>
      </c>
      <c r="C99" s="178">
        <v>4</v>
      </c>
      <c r="D99" s="177">
        <v>3.9</v>
      </c>
    </row>
    <row r="100" spans="1:4">
      <c r="A100" s="4" t="s">
        <v>42</v>
      </c>
      <c r="B100" s="178">
        <v>3.9</v>
      </c>
      <c r="C100" s="178">
        <v>3.9</v>
      </c>
      <c r="D100" s="177">
        <v>3.8</v>
      </c>
    </row>
    <row r="101" spans="1:4">
      <c r="A101" s="4" t="s">
        <v>43</v>
      </c>
      <c r="B101" s="178">
        <v>3.6</v>
      </c>
      <c r="C101" s="178">
        <v>3.6</v>
      </c>
      <c r="D101" s="177">
        <v>3.7</v>
      </c>
    </row>
    <row r="102" spans="1:4">
      <c r="A102" s="4" t="s">
        <v>44</v>
      </c>
      <c r="B102" s="178">
        <v>3.4</v>
      </c>
      <c r="C102" s="178">
        <v>3.4</v>
      </c>
      <c r="D102" s="177">
        <v>3.7</v>
      </c>
    </row>
    <row r="103" spans="1:4">
      <c r="A103" s="4" t="s">
        <v>45</v>
      </c>
      <c r="B103" s="178">
        <v>3.6</v>
      </c>
      <c r="C103" s="178">
        <v>3.6</v>
      </c>
      <c r="D103" s="177">
        <v>3.6</v>
      </c>
    </row>
    <row r="104" spans="1:4">
      <c r="A104" s="4" t="s">
        <v>46</v>
      </c>
      <c r="B104" s="178">
        <v>3.7</v>
      </c>
      <c r="C104" s="178">
        <v>3.7</v>
      </c>
      <c r="D104" s="177">
        <v>3.3</v>
      </c>
    </row>
    <row r="105" spans="1:4">
      <c r="A105" s="4" t="s">
        <v>47</v>
      </c>
      <c r="B105" s="178">
        <v>3.6</v>
      </c>
      <c r="C105" s="178">
        <v>3.6</v>
      </c>
      <c r="D105" s="177">
        <v>3.2</v>
      </c>
    </row>
    <row r="106" spans="1:4">
      <c r="A106" s="4" t="s">
        <v>48</v>
      </c>
      <c r="B106" s="178">
        <v>3.5</v>
      </c>
      <c r="C106" s="178">
        <v>3.5</v>
      </c>
      <c r="D106" s="177">
        <v>3</v>
      </c>
    </row>
    <row r="107" spans="1:4">
      <c r="A107" s="4" t="s">
        <v>49</v>
      </c>
      <c r="B107" s="178">
        <v>3.5</v>
      </c>
      <c r="C107" s="178">
        <v>3.5</v>
      </c>
      <c r="D107" s="177">
        <v>3</v>
      </c>
    </row>
    <row r="108" spans="1:4">
      <c r="A108" s="4" t="s">
        <v>50</v>
      </c>
      <c r="B108" s="178">
        <v>3.6</v>
      </c>
      <c r="C108" s="178">
        <v>3.6</v>
      </c>
      <c r="D108" s="177">
        <v>3</v>
      </c>
    </row>
    <row r="109" spans="1:4">
      <c r="A109" s="4" t="s">
        <v>51</v>
      </c>
      <c r="B109" s="178">
        <v>3.6</v>
      </c>
      <c r="C109" s="178">
        <v>3.6</v>
      </c>
      <c r="D109" s="177">
        <v>3</v>
      </c>
    </row>
    <row r="110" spans="1:4">
      <c r="A110" s="4" t="s">
        <v>52</v>
      </c>
      <c r="B110" s="178">
        <v>3.7</v>
      </c>
      <c r="C110" s="178">
        <v>3.7</v>
      </c>
      <c r="D110" s="177">
        <v>3</v>
      </c>
    </row>
    <row r="111" spans="1:4">
      <c r="A111" s="4" t="s">
        <v>53</v>
      </c>
      <c r="B111" s="178">
        <v>3.6</v>
      </c>
      <c r="C111" s="178">
        <v>3.6</v>
      </c>
      <c r="D111" s="177">
        <v>2.9</v>
      </c>
    </row>
    <row r="112" spans="1:4">
      <c r="A112" s="4" t="s">
        <v>54</v>
      </c>
      <c r="B112" s="178">
        <v>3.5</v>
      </c>
      <c r="C112" s="178">
        <v>3.5</v>
      </c>
      <c r="D112" s="177">
        <v>2.8</v>
      </c>
    </row>
    <row r="113" spans="1:4">
      <c r="A113" s="4" t="s">
        <v>55</v>
      </c>
      <c r="B113" s="178">
        <v>3.1</v>
      </c>
      <c r="C113" s="178">
        <v>3.1</v>
      </c>
      <c r="D113" s="177">
        <v>2.6</v>
      </c>
    </row>
    <row r="114" spans="1:4">
      <c r="A114" s="4" t="s">
        <v>56</v>
      </c>
      <c r="B114" s="178">
        <v>3</v>
      </c>
      <c r="C114" s="178">
        <v>3</v>
      </c>
      <c r="D114" s="177">
        <v>2.6</v>
      </c>
    </row>
    <row r="115" spans="1:4">
      <c r="A115" s="4" t="s">
        <v>57</v>
      </c>
      <c r="B115" s="178">
        <v>3.1</v>
      </c>
      <c r="C115" s="178">
        <v>3.1</v>
      </c>
      <c r="D115" s="177">
        <v>2.6</v>
      </c>
    </row>
    <row r="116" spans="1:4">
      <c r="A116" s="4" t="s">
        <v>58</v>
      </c>
      <c r="B116" s="178">
        <v>3.2</v>
      </c>
      <c r="C116" s="178">
        <v>3.2</v>
      </c>
      <c r="D116" s="177">
        <v>2.5</v>
      </c>
    </row>
    <row r="117" spans="1:4">
      <c r="A117" s="4" t="s">
        <v>59</v>
      </c>
      <c r="B117" s="178">
        <v>3.2</v>
      </c>
      <c r="C117" s="178">
        <v>3.2</v>
      </c>
      <c r="D117" s="177">
        <v>2.6</v>
      </c>
    </row>
    <row r="118" spans="1:4">
      <c r="A118" s="4" t="s">
        <v>60</v>
      </c>
      <c r="B118" s="178">
        <v>3.3</v>
      </c>
      <c r="C118" s="178">
        <v>3.3</v>
      </c>
      <c r="D118" s="177">
        <v>2.6</v>
      </c>
    </row>
    <row r="119" spans="1:4">
      <c r="A119" s="4" t="s">
        <v>61</v>
      </c>
      <c r="B119" s="178">
        <v>3.3</v>
      </c>
      <c r="C119" s="178">
        <v>3.3</v>
      </c>
      <c r="D119" s="177">
        <v>2.7</v>
      </c>
    </row>
    <row r="120" spans="1:4">
      <c r="A120" s="4" t="s">
        <v>62</v>
      </c>
      <c r="B120" s="178">
        <v>3.3</v>
      </c>
      <c r="C120" s="178">
        <v>3.3</v>
      </c>
      <c r="D120" s="177">
        <v>2.7</v>
      </c>
    </row>
    <row r="121" spans="1:4">
      <c r="A121" s="4" t="s">
        <v>63</v>
      </c>
      <c r="B121" s="178">
        <v>3.3</v>
      </c>
      <c r="C121" s="178">
        <v>3.3</v>
      </c>
      <c r="D121" s="177">
        <v>2.7</v>
      </c>
    </row>
    <row r="122" spans="1:4">
      <c r="A122" s="4" t="s">
        <v>64</v>
      </c>
      <c r="B122" s="178">
        <v>3.1</v>
      </c>
      <c r="C122" s="178">
        <v>3.1</v>
      </c>
      <c r="D122" s="177">
        <v>2.8</v>
      </c>
    </row>
    <row r="123" spans="1:4">
      <c r="A123" s="4" t="s">
        <v>65</v>
      </c>
      <c r="B123" s="178">
        <v>3.1</v>
      </c>
      <c r="C123" s="178">
        <v>3.1</v>
      </c>
      <c r="D123" s="177">
        <v>2.7</v>
      </c>
    </row>
    <row r="124" spans="1:4">
      <c r="A124" s="4" t="s">
        <v>66</v>
      </c>
      <c r="B124" s="178">
        <v>3.1</v>
      </c>
      <c r="C124" s="178">
        <v>3.1</v>
      </c>
      <c r="D124" s="177">
        <v>2.6</v>
      </c>
    </row>
    <row r="125" spans="1:4">
      <c r="A125" s="4" t="s">
        <v>67</v>
      </c>
      <c r="B125" s="178">
        <v>3.4</v>
      </c>
      <c r="C125" s="178">
        <v>3.4</v>
      </c>
      <c r="D125" s="177">
        <v>2.5</v>
      </c>
    </row>
    <row r="126" spans="1:4">
      <c r="A126" s="4" t="s">
        <v>68</v>
      </c>
      <c r="B126" s="178">
        <v>3.7</v>
      </c>
      <c r="C126" s="178">
        <v>3.7</v>
      </c>
      <c r="D126" s="177">
        <v>2.2999999999999998</v>
      </c>
    </row>
    <row r="127" spans="1:4">
      <c r="A127" s="4" t="s">
        <v>69</v>
      </c>
      <c r="B127" s="178">
        <v>3.8</v>
      </c>
      <c r="C127" s="178">
        <v>3.8</v>
      </c>
      <c r="D127" s="177">
        <v>2.2999999999999998</v>
      </c>
    </row>
    <row r="128" spans="1:4">
      <c r="A128" s="4" t="s">
        <v>70</v>
      </c>
      <c r="B128" s="178">
        <v>4.5</v>
      </c>
      <c r="C128" s="178">
        <v>4.5</v>
      </c>
      <c r="D128" s="177">
        <v>2.6</v>
      </c>
    </row>
    <row r="129" spans="1:4">
      <c r="A129" s="4" t="s">
        <v>71</v>
      </c>
      <c r="B129" s="178">
        <v>4.9000000000000004</v>
      </c>
      <c r="C129" s="178">
        <v>4.9000000000000004</v>
      </c>
      <c r="D129" s="177">
        <v>2.6</v>
      </c>
    </row>
    <row r="130" spans="1:4">
      <c r="A130" s="4" t="s">
        <v>72</v>
      </c>
      <c r="B130" s="178">
        <v>5</v>
      </c>
      <c r="C130" s="178">
        <v>5</v>
      </c>
      <c r="D130" s="177">
        <v>2.5</v>
      </c>
    </row>
    <row r="131" spans="1:4">
      <c r="A131" s="4" t="s">
        <v>73</v>
      </c>
      <c r="B131" s="178">
        <v>5.0999999999999996</v>
      </c>
      <c r="C131" s="178">
        <v>5.0999999999999996</v>
      </c>
      <c r="D131" s="177">
        <v>2.5</v>
      </c>
    </row>
    <row r="132" spans="1:4">
      <c r="A132" s="4" t="s">
        <v>74</v>
      </c>
      <c r="B132" s="178">
        <v>5.2</v>
      </c>
      <c r="C132" s="178">
        <v>5.2</v>
      </c>
      <c r="D132" s="177">
        <v>2.6</v>
      </c>
    </row>
    <row r="133" spans="1:4">
      <c r="A133" s="4" t="s">
        <v>75</v>
      </c>
      <c r="B133" s="178">
        <v>5.0999999999999996</v>
      </c>
      <c r="C133" s="178">
        <v>5.0999999999999996</v>
      </c>
      <c r="D133" s="177">
        <v>2.7</v>
      </c>
    </row>
    <row r="134" spans="1:4">
      <c r="A134" s="4" t="s">
        <v>76</v>
      </c>
      <c r="B134" s="178">
        <v>5.0999999999999996</v>
      </c>
      <c r="C134" s="178">
        <v>5.0999999999999996</v>
      </c>
      <c r="D134" s="177">
        <v>2.7</v>
      </c>
    </row>
    <row r="135" spans="1:4">
      <c r="A135" s="4" t="s">
        <v>77</v>
      </c>
      <c r="B135" s="178">
        <v>5</v>
      </c>
      <c r="C135" s="178">
        <v>5</v>
      </c>
      <c r="D135" s="177">
        <v>2.7</v>
      </c>
    </row>
    <row r="136" spans="1:4">
      <c r="A136" s="4" t="s">
        <v>78</v>
      </c>
      <c r="B136" s="178">
        <v>4.9000000000000004</v>
      </c>
      <c r="C136" s="178">
        <v>4.9000000000000004</v>
      </c>
      <c r="D136" s="177">
        <v>2.8</v>
      </c>
    </row>
    <row r="137" spans="1:4">
      <c r="A137" s="4" t="s">
        <v>79</v>
      </c>
      <c r="B137" s="178">
        <v>4.8</v>
      </c>
      <c r="C137" s="178">
        <v>4.8</v>
      </c>
      <c r="D137" s="177">
        <v>2.8</v>
      </c>
    </row>
    <row r="138" spans="1:4">
      <c r="A138" s="4" t="s">
        <v>80</v>
      </c>
      <c r="B138" s="178">
        <v>4.7</v>
      </c>
      <c r="C138" s="178">
        <v>4.7</v>
      </c>
      <c r="D138" s="177">
        <v>2.8</v>
      </c>
    </row>
    <row r="139" spans="1:4">
      <c r="A139" s="4" t="s">
        <v>81</v>
      </c>
      <c r="B139" s="178">
        <v>4.7</v>
      </c>
      <c r="C139" s="178">
        <v>4.7</v>
      </c>
      <c r="D139" s="177">
        <v>2.6</v>
      </c>
    </row>
    <row r="140" spans="1:4">
      <c r="A140" s="4" t="s">
        <v>82</v>
      </c>
      <c r="B140" s="178">
        <v>4.3</v>
      </c>
      <c r="C140" s="178">
        <v>4.3</v>
      </c>
      <c r="D140" s="177">
        <v>2.6</v>
      </c>
    </row>
    <row r="141" spans="1:4">
      <c r="A141" s="4" t="s">
        <v>83</v>
      </c>
      <c r="B141" s="178">
        <v>4.2</v>
      </c>
      <c r="C141" s="178">
        <v>4.2</v>
      </c>
      <c r="D141" s="177">
        <v>2.5</v>
      </c>
    </row>
    <row r="142" spans="1:4">
      <c r="A142" s="4" t="s">
        <v>84</v>
      </c>
      <c r="B142" s="178">
        <v>4.0999999999999996</v>
      </c>
      <c r="C142" s="178">
        <v>4.0999999999999996</v>
      </c>
      <c r="D142" s="177">
        <v>2.4</v>
      </c>
    </row>
    <row r="143" spans="1:4">
      <c r="A143" s="4" t="s">
        <v>85</v>
      </c>
      <c r="B143" s="178">
        <v>3.8</v>
      </c>
      <c r="C143" s="178">
        <v>3.8</v>
      </c>
      <c r="D143" s="177">
        <v>2.4</v>
      </c>
    </row>
    <row r="144" spans="1:4">
      <c r="A144" s="4" t="s">
        <v>86</v>
      </c>
      <c r="B144" s="178">
        <v>3.7</v>
      </c>
      <c r="C144" s="178">
        <v>3.7</v>
      </c>
      <c r="D144" s="177">
        <v>2.2999999999999998</v>
      </c>
    </row>
    <row r="145" spans="1:4">
      <c r="A145" s="4" t="s">
        <v>87</v>
      </c>
      <c r="B145" s="178">
        <v>4.2</v>
      </c>
      <c r="C145" s="178">
        <v>4.2</v>
      </c>
      <c r="D145" s="177">
        <v>2.5</v>
      </c>
    </row>
    <row r="146" spans="1:4">
      <c r="A146" s="4" t="s">
        <v>88</v>
      </c>
      <c r="B146" s="178">
        <v>4.3</v>
      </c>
      <c r="C146" s="178">
        <v>4.3</v>
      </c>
      <c r="D146" s="177">
        <v>2.5</v>
      </c>
    </row>
    <row r="147" spans="1:4">
      <c r="A147" s="4" t="s">
        <v>89</v>
      </c>
      <c r="B147" s="178">
        <v>4.7</v>
      </c>
      <c r="C147" s="178">
        <v>4.7</v>
      </c>
      <c r="D147" s="177">
        <v>2.6</v>
      </c>
    </row>
    <row r="148" spans="1:4">
      <c r="A148" s="4" t="s">
        <v>90</v>
      </c>
      <c r="B148" s="178">
        <v>4.9000000000000004</v>
      </c>
      <c r="C148" s="178">
        <v>4.9000000000000004</v>
      </c>
      <c r="D148" s="177">
        <v>2.6</v>
      </c>
    </row>
    <row r="149" spans="1:4">
      <c r="A149" s="4" t="s">
        <v>91</v>
      </c>
      <c r="B149" s="178">
        <v>4.9000000000000004</v>
      </c>
      <c r="C149" s="178">
        <v>4.9000000000000004</v>
      </c>
      <c r="D149" s="177">
        <v>2.7</v>
      </c>
    </row>
    <row r="150" spans="1:4">
      <c r="A150" s="4" t="s">
        <v>92</v>
      </c>
      <c r="B150" s="178">
        <v>4.7</v>
      </c>
      <c r="C150" s="178">
        <v>4.7</v>
      </c>
      <c r="D150" s="177">
        <v>2.6</v>
      </c>
    </row>
    <row r="151" spans="1:4">
      <c r="A151" s="4" t="s">
        <v>93</v>
      </c>
      <c r="B151" s="178">
        <v>4.4000000000000004</v>
      </c>
      <c r="C151" s="178">
        <v>4.4000000000000004</v>
      </c>
      <c r="D151" s="177">
        <v>2.7</v>
      </c>
    </row>
    <row r="152" spans="1:4">
      <c r="A152" s="4" t="s">
        <v>94</v>
      </c>
      <c r="B152" s="178">
        <v>4.5</v>
      </c>
      <c r="C152" s="178">
        <v>4.5</v>
      </c>
      <c r="D152" s="177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DF5-AA5B-4AE5-85E0-4F57B5D094D9}">
  <dimension ref="A1:D35"/>
  <sheetViews>
    <sheetView topLeftCell="A20" zoomScale="36" zoomScaleNormal="100" workbookViewId="0">
      <selection activeCell="D8" sqref="D8"/>
    </sheetView>
  </sheetViews>
  <sheetFormatPr defaultColWidth="26.7109375" defaultRowHeight="19.899999999999999" customHeight="1"/>
  <sheetData>
    <row r="1" spans="1:4" ht="19.899999999999999" customHeight="1" thickBot="1">
      <c r="A1" s="8" t="s">
        <v>95</v>
      </c>
      <c r="B1" s="9" t="s">
        <v>1</v>
      </c>
      <c r="C1" s="9" t="s">
        <v>2</v>
      </c>
      <c r="D1" s="10" t="s">
        <v>3</v>
      </c>
    </row>
    <row r="2" spans="1:4" ht="19.899999999999999" customHeight="1" thickBot="1">
      <c r="A2" s="11" t="s">
        <v>96</v>
      </c>
      <c r="B2" s="6">
        <v>5.9799999999999999E-2</v>
      </c>
      <c r="C2" s="6">
        <v>5.4300000000000001E-2</v>
      </c>
      <c r="D2" s="12">
        <v>4.6899999999999997E-2</v>
      </c>
    </row>
    <row r="3" spans="1:4" ht="19.899999999999999" customHeight="1" thickBot="1">
      <c r="A3" s="11" t="s">
        <v>97</v>
      </c>
      <c r="B3" s="6">
        <v>2.2599999999999999E-2</v>
      </c>
      <c r="C3" s="6">
        <v>1.6500000000000001E-2</v>
      </c>
      <c r="D3" s="12">
        <v>1.7299999999999999E-2</v>
      </c>
    </row>
    <row r="4" spans="1:4" ht="19.899999999999999" customHeight="1" thickBot="1">
      <c r="A4" s="11" t="s">
        <v>98</v>
      </c>
      <c r="B4" s="6">
        <v>5.1299999999999998E-2</v>
      </c>
      <c r="C4" s="6">
        <v>2.7099999999999999E-2</v>
      </c>
      <c r="D4" s="12">
        <v>3.0099999999999998E-2</v>
      </c>
    </row>
    <row r="5" spans="1:4" ht="19.899999999999999" customHeight="1" thickBot="1">
      <c r="A5" s="11" t="s">
        <v>99</v>
      </c>
      <c r="B5" s="6">
        <v>5.1999999999999998E-2</v>
      </c>
      <c r="C5" s="6">
        <v>5.1999999999999998E-2</v>
      </c>
      <c r="D5" s="12">
        <v>4.7E-2</v>
      </c>
    </row>
    <row r="6" spans="1:4" ht="19.899999999999999" customHeight="1" thickBot="1">
      <c r="A6" s="11" t="s">
        <v>100</v>
      </c>
      <c r="B6" s="7" t="s">
        <v>106</v>
      </c>
      <c r="C6" s="7" t="s">
        <v>108</v>
      </c>
      <c r="D6" s="13" t="s">
        <v>110</v>
      </c>
    </row>
    <row r="7" spans="1:4" ht="19.899999999999999" customHeight="1" thickBot="1">
      <c r="A7" s="11" t="s">
        <v>101</v>
      </c>
      <c r="B7" s="7" t="s">
        <v>107</v>
      </c>
      <c r="C7" s="7" t="s">
        <v>109</v>
      </c>
      <c r="D7" s="13" t="s">
        <v>111</v>
      </c>
    </row>
    <row r="8" spans="1:4" ht="19.899999999999999" customHeight="1" thickBot="1">
      <c r="A8" s="11" t="s">
        <v>102</v>
      </c>
      <c r="B8" s="6">
        <v>6.2899999999999998E-2</v>
      </c>
      <c r="C8" s="6">
        <v>5.9400000000000001E-2</v>
      </c>
      <c r="D8" s="12">
        <v>4.9099999999999998E-2</v>
      </c>
    </row>
    <row r="9" spans="1:4" ht="19.899999999999999" customHeight="1" thickBot="1">
      <c r="A9" s="11" t="s">
        <v>103</v>
      </c>
      <c r="B9" s="6">
        <v>5.9499999999999997E-2</v>
      </c>
      <c r="C9" s="6">
        <v>5.3100000000000001E-2</v>
      </c>
      <c r="D9" s="12">
        <v>4.7500000000000001E-2</v>
      </c>
    </row>
    <row r="10" spans="1:4" ht="19.899999999999999" customHeight="1" thickBot="1">
      <c r="A10" s="11" t="s">
        <v>104</v>
      </c>
      <c r="B10" s="6">
        <v>5.8900000000000001E-2</v>
      </c>
      <c r="C10" s="6">
        <v>5.1299999999999998E-2</v>
      </c>
      <c r="D10" s="12">
        <v>4.5100000000000001E-2</v>
      </c>
    </row>
    <row r="11" spans="1:4" ht="19.899999999999999" customHeight="1" thickBot="1">
      <c r="A11" s="14" t="s">
        <v>105</v>
      </c>
      <c r="B11" s="15">
        <v>5.7599999999999998E-2</v>
      </c>
      <c r="C11" s="15">
        <v>5.3100000000000001E-2</v>
      </c>
      <c r="D11" s="16">
        <v>4.5900000000000003E-2</v>
      </c>
    </row>
    <row r="29" spans="1:3" ht="19.899999999999999" customHeight="1" thickBot="1"/>
    <row r="30" spans="1:3" ht="19.899999999999999" customHeight="1" thickBot="1">
      <c r="A30" s="276" t="s">
        <v>184</v>
      </c>
      <c r="B30" s="277"/>
      <c r="C30" s="278"/>
    </row>
    <row r="31" spans="1:3" ht="19.899999999999999" customHeight="1" thickBot="1">
      <c r="A31" s="20" t="s">
        <v>185</v>
      </c>
      <c r="B31" s="17" t="s">
        <v>186</v>
      </c>
      <c r="C31" s="21" t="s">
        <v>187</v>
      </c>
    </row>
    <row r="32" spans="1:3" ht="19.899999999999999" customHeight="1" thickBot="1">
      <c r="A32" s="22" t="s">
        <v>1</v>
      </c>
      <c r="B32" s="18">
        <v>1</v>
      </c>
      <c r="C32" s="23">
        <v>0</v>
      </c>
    </row>
    <row r="33" spans="1:3" ht="19.899999999999999" customHeight="1" thickBot="1">
      <c r="A33" s="24" t="s">
        <v>2</v>
      </c>
      <c r="B33" s="19">
        <v>1</v>
      </c>
      <c r="C33" s="25">
        <v>0</v>
      </c>
    </row>
    <row r="34" spans="1:3" ht="19.899999999999999" customHeight="1" thickBot="1">
      <c r="A34" s="26" t="s">
        <v>3</v>
      </c>
      <c r="B34" s="27">
        <v>0.99</v>
      </c>
      <c r="C34" s="28">
        <v>0</v>
      </c>
    </row>
    <row r="35" spans="1:3" ht="19.899999999999999" customHeight="1">
      <c r="A35" t="s">
        <v>188</v>
      </c>
    </row>
  </sheetData>
  <mergeCells count="1"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93AE-2E50-418D-93EB-C99F35A216AE}">
  <dimension ref="A1:W39"/>
  <sheetViews>
    <sheetView showGridLines="0" topLeftCell="B1" zoomScale="83" zoomScaleNormal="153" workbookViewId="0">
      <selection activeCell="P32" sqref="P32"/>
    </sheetView>
  </sheetViews>
  <sheetFormatPr defaultRowHeight="15"/>
  <cols>
    <col min="1" max="1" width="23.7109375" bestFit="1" customWidth="1"/>
    <col min="2" max="2" width="6.28515625" customWidth="1"/>
    <col min="3" max="4" width="6.5703125" bestFit="1" customWidth="1"/>
    <col min="5" max="5" width="7.28515625" bestFit="1" customWidth="1"/>
    <col min="6" max="6" width="6.5703125" bestFit="1" customWidth="1"/>
    <col min="7" max="8" width="7.28515625" bestFit="1" customWidth="1"/>
    <col min="9" max="10" width="6.5703125" bestFit="1" customWidth="1"/>
    <col min="11" max="11" width="5.7109375" bestFit="1" customWidth="1"/>
    <col min="12" max="12" width="5" bestFit="1" customWidth="1"/>
    <col min="13" max="13" width="5.42578125" bestFit="1" customWidth="1"/>
    <col min="14" max="14" width="2.42578125" customWidth="1"/>
    <col min="15" max="15" width="13.5703125" bestFit="1" customWidth="1"/>
    <col min="22" max="22" width="4.7109375" bestFit="1" customWidth="1"/>
    <col min="23" max="23" width="5.7109375" bestFit="1" customWidth="1"/>
  </cols>
  <sheetData>
    <row r="1" spans="1:23" ht="15.75" thickBot="1">
      <c r="A1" s="151" t="s">
        <v>201</v>
      </c>
      <c r="B1" s="290" t="s">
        <v>1</v>
      </c>
      <c r="C1" s="288"/>
      <c r="D1" s="288"/>
      <c r="E1" s="289"/>
      <c r="F1" s="290" t="s">
        <v>2</v>
      </c>
      <c r="G1" s="288"/>
      <c r="H1" s="288"/>
      <c r="I1" s="289"/>
      <c r="J1" s="288" t="s">
        <v>3</v>
      </c>
      <c r="K1" s="288"/>
      <c r="L1" s="288"/>
      <c r="M1" s="289"/>
    </row>
    <row r="2" spans="1:23" ht="15.75" thickBot="1">
      <c r="A2" s="105" t="s">
        <v>237</v>
      </c>
      <c r="B2" s="109" t="s">
        <v>238</v>
      </c>
      <c r="C2" s="106" t="s">
        <v>222</v>
      </c>
      <c r="D2" s="106" t="s">
        <v>223</v>
      </c>
      <c r="E2" s="107" t="s">
        <v>224</v>
      </c>
      <c r="F2" s="109" t="s">
        <v>238</v>
      </c>
      <c r="G2" s="106" t="s">
        <v>222</v>
      </c>
      <c r="H2" s="106" t="s">
        <v>223</v>
      </c>
      <c r="I2" s="107" t="s">
        <v>224</v>
      </c>
      <c r="J2" s="110" t="s">
        <v>238</v>
      </c>
      <c r="K2" s="106" t="s">
        <v>222</v>
      </c>
      <c r="L2" s="106" t="s">
        <v>223</v>
      </c>
      <c r="M2" s="107" t="s">
        <v>224</v>
      </c>
      <c r="O2" s="62">
        <v>0</v>
      </c>
      <c r="P2" s="137" t="s">
        <v>191</v>
      </c>
      <c r="Q2" s="138" t="s">
        <v>192</v>
      </c>
      <c r="R2" s="139" t="s">
        <v>193</v>
      </c>
    </row>
    <row r="3" spans="1:23">
      <c r="A3" s="112" t="s">
        <v>225</v>
      </c>
      <c r="B3" s="112">
        <v>4.5999999999999996</v>
      </c>
      <c r="C3" s="111">
        <v>4.53</v>
      </c>
      <c r="D3" s="111">
        <v>4.5599999999999996</v>
      </c>
      <c r="E3" s="113">
        <v>4.7300000000000004</v>
      </c>
      <c r="F3" s="112">
        <v>3.9</v>
      </c>
      <c r="G3" s="111">
        <v>3.84</v>
      </c>
      <c r="H3" s="111">
        <v>3.88</v>
      </c>
      <c r="I3" s="113">
        <v>3.79</v>
      </c>
      <c r="J3" s="111">
        <v>2.8</v>
      </c>
      <c r="K3" s="111">
        <v>2.72</v>
      </c>
      <c r="L3" s="111">
        <v>2.71</v>
      </c>
      <c r="M3" s="113">
        <v>2.69</v>
      </c>
      <c r="O3" s="54" t="s">
        <v>208</v>
      </c>
      <c r="P3" s="129">
        <v>6.1600000000000002E-2</v>
      </c>
      <c r="Q3" s="140">
        <v>6.0699999999999997E-2</v>
      </c>
      <c r="R3" s="130">
        <v>3.9600000000000003E-2</v>
      </c>
    </row>
    <row r="4" spans="1:23">
      <c r="A4" s="54" t="s">
        <v>226</v>
      </c>
      <c r="B4" s="54">
        <v>4.3</v>
      </c>
      <c r="C4">
        <v>4.63</v>
      </c>
      <c r="D4">
        <v>4.59</v>
      </c>
      <c r="E4" s="34">
        <v>4.63</v>
      </c>
      <c r="F4" s="54">
        <v>4</v>
      </c>
      <c r="G4">
        <v>3.97</v>
      </c>
      <c r="H4">
        <v>3.98</v>
      </c>
      <c r="I4" s="34">
        <v>3.92</v>
      </c>
      <c r="J4">
        <v>2.9</v>
      </c>
      <c r="K4">
        <v>2.84</v>
      </c>
      <c r="L4">
        <v>2.79</v>
      </c>
      <c r="M4" s="34">
        <v>2.75</v>
      </c>
      <c r="O4" s="54" t="s">
        <v>210</v>
      </c>
      <c r="P4" s="131">
        <v>1.7100000000000001E-2</v>
      </c>
      <c r="Q4" s="116">
        <v>3.1600000000000003E-2</v>
      </c>
      <c r="R4" s="117">
        <v>2.6800000000000001E-2</v>
      </c>
    </row>
    <row r="5" spans="1:23" ht="15.75" thickBot="1">
      <c r="A5" s="112" t="s">
        <v>227</v>
      </c>
      <c r="B5" s="112">
        <v>4.2</v>
      </c>
      <c r="C5" s="111">
        <v>4.29</v>
      </c>
      <c r="D5" s="111">
        <v>4.2</v>
      </c>
      <c r="E5" s="113">
        <v>4.3099999999999996</v>
      </c>
      <c r="F5" s="112">
        <v>4.2</v>
      </c>
      <c r="G5" s="111">
        <v>4.07</v>
      </c>
      <c r="H5" s="111">
        <v>4.09</v>
      </c>
      <c r="I5" s="113">
        <v>3.99</v>
      </c>
      <c r="J5" s="111">
        <v>3.1</v>
      </c>
      <c r="K5" s="111">
        <v>2.94</v>
      </c>
      <c r="L5" s="111">
        <v>2.9</v>
      </c>
      <c r="M5" s="113">
        <v>2.83</v>
      </c>
      <c r="O5" s="54" t="s">
        <v>211</v>
      </c>
      <c r="P5" s="132">
        <v>1.2800000000000001E-2</v>
      </c>
      <c r="Q5" s="122">
        <v>3.8300000000000001E-2</v>
      </c>
      <c r="R5" s="123">
        <v>2.8000000000000001E-2</v>
      </c>
    </row>
    <row r="6" spans="1:23">
      <c r="A6" s="54" t="s">
        <v>228</v>
      </c>
      <c r="B6" s="54">
        <v>4.0999999999999996</v>
      </c>
      <c r="C6">
        <v>4.21</v>
      </c>
      <c r="D6">
        <v>4.1399999999999997</v>
      </c>
      <c r="E6" s="34">
        <v>4.22</v>
      </c>
      <c r="F6" s="54">
        <v>4.4000000000000004</v>
      </c>
      <c r="G6">
        <v>4.3</v>
      </c>
      <c r="H6">
        <v>4.24</v>
      </c>
      <c r="I6" s="34">
        <v>4.22</v>
      </c>
      <c r="J6">
        <v>3.2</v>
      </c>
      <c r="K6">
        <v>3.17</v>
      </c>
      <c r="L6">
        <v>3.08</v>
      </c>
      <c r="M6" s="34">
        <v>3</v>
      </c>
      <c r="O6" s="124" t="s">
        <v>243</v>
      </c>
      <c r="P6" s="133">
        <v>3.5099999999999999E-2</v>
      </c>
      <c r="Q6" s="125">
        <v>4.5600000000000002E-2</v>
      </c>
      <c r="R6" s="126">
        <v>3.2500000000000001E-2</v>
      </c>
    </row>
    <row r="7" spans="1:23">
      <c r="A7" s="112" t="s">
        <v>229</v>
      </c>
      <c r="B7" s="112">
        <v>4</v>
      </c>
      <c r="C7" s="111">
        <v>4.1100000000000003</v>
      </c>
      <c r="D7" s="111">
        <v>4</v>
      </c>
      <c r="E7" s="113">
        <v>4.0999999999999996</v>
      </c>
      <c r="F7" s="112">
        <v>4.4000000000000004</v>
      </c>
      <c r="G7" s="111">
        <v>4.5</v>
      </c>
      <c r="H7" s="111">
        <v>4.3899999999999997</v>
      </c>
      <c r="I7" s="113">
        <v>4.46</v>
      </c>
      <c r="J7" s="111">
        <v>3.2</v>
      </c>
      <c r="K7" s="111">
        <v>3.24</v>
      </c>
      <c r="L7" s="111">
        <v>3.17</v>
      </c>
      <c r="M7" s="113">
        <v>3.13</v>
      </c>
      <c r="O7" s="114" t="s">
        <v>242</v>
      </c>
      <c r="P7" s="134">
        <v>1.01E-2</v>
      </c>
      <c r="Q7" s="118">
        <v>2.4500000000000001E-2</v>
      </c>
      <c r="R7" s="119">
        <v>2.01E-2</v>
      </c>
    </row>
    <row r="8" spans="1:23" ht="15.75" thickBot="1">
      <c r="A8" s="54" t="s">
        <v>230</v>
      </c>
      <c r="B8" s="54">
        <v>3.8</v>
      </c>
      <c r="C8">
        <v>4.01</v>
      </c>
      <c r="D8">
        <v>3.94</v>
      </c>
      <c r="E8" s="34">
        <v>3.99</v>
      </c>
      <c r="F8" s="54">
        <v>4.5</v>
      </c>
      <c r="G8">
        <v>4.43</v>
      </c>
      <c r="H8">
        <v>4.3600000000000003</v>
      </c>
      <c r="I8" s="34">
        <v>4.45</v>
      </c>
      <c r="J8">
        <v>3.1</v>
      </c>
      <c r="K8">
        <v>3.22</v>
      </c>
      <c r="L8">
        <v>3.11</v>
      </c>
      <c r="M8" s="34">
        <v>3.17</v>
      </c>
      <c r="O8" s="115" t="s">
        <v>241</v>
      </c>
      <c r="P8" s="135">
        <v>1.0999999999999999E-2</v>
      </c>
      <c r="Q8" s="127">
        <v>3.6400000000000002E-2</v>
      </c>
      <c r="R8" s="128">
        <v>2.8500000000000001E-2</v>
      </c>
    </row>
    <row r="9" spans="1:23">
      <c r="A9" s="112" t="s">
        <v>231</v>
      </c>
      <c r="B9" s="112">
        <v>3.8</v>
      </c>
      <c r="C9" s="111">
        <v>3.8</v>
      </c>
      <c r="D9" s="111">
        <v>3.74</v>
      </c>
      <c r="E9" s="113">
        <v>3.71</v>
      </c>
      <c r="F9" s="112">
        <v>4.3</v>
      </c>
      <c r="G9" s="111">
        <v>4.5599999999999996</v>
      </c>
      <c r="H9" s="111">
        <v>4.38</v>
      </c>
      <c r="I9" s="113">
        <v>4.51</v>
      </c>
      <c r="J9" s="111">
        <v>3.1</v>
      </c>
      <c r="K9" s="111">
        <v>3.09</v>
      </c>
      <c r="L9" s="111">
        <v>2.97</v>
      </c>
      <c r="M9" s="113">
        <v>3.05</v>
      </c>
      <c r="O9" s="54" t="s">
        <v>217</v>
      </c>
      <c r="P9" s="131">
        <v>5.5300000000000002E-2</v>
      </c>
      <c r="Q9" s="116">
        <v>5.7200000000000001E-2</v>
      </c>
      <c r="R9" s="117">
        <v>4.1599999999999998E-2</v>
      </c>
    </row>
    <row r="10" spans="1:23">
      <c r="A10" s="54" t="s">
        <v>232</v>
      </c>
      <c r="B10" s="54">
        <v>3.8</v>
      </c>
      <c r="C10">
        <v>3.82</v>
      </c>
      <c r="D10">
        <v>3.92</v>
      </c>
      <c r="E10" s="34">
        <v>3.76</v>
      </c>
      <c r="F10" s="54">
        <v>4.2</v>
      </c>
      <c r="G10">
        <v>4.26</v>
      </c>
      <c r="H10">
        <v>4.2300000000000004</v>
      </c>
      <c r="I10" s="34">
        <v>4.2699999999999996</v>
      </c>
      <c r="J10">
        <v>3</v>
      </c>
      <c r="K10">
        <v>3.12</v>
      </c>
      <c r="L10">
        <v>2.96</v>
      </c>
      <c r="M10" s="34">
        <v>3.07</v>
      </c>
      <c r="O10" s="54" t="s">
        <v>218</v>
      </c>
      <c r="P10" s="131">
        <v>1.78E-2</v>
      </c>
      <c r="Q10" s="116">
        <v>3.2500000000000001E-2</v>
      </c>
      <c r="R10" s="117">
        <v>2.87E-2</v>
      </c>
    </row>
    <row r="11" spans="1:23" ht="15.75" thickBot="1">
      <c r="A11" s="112" t="s">
        <v>233</v>
      </c>
      <c r="B11" s="112">
        <v>3.8</v>
      </c>
      <c r="C11" s="111">
        <v>3.82</v>
      </c>
      <c r="D11" s="111">
        <v>3.9</v>
      </c>
      <c r="E11" s="113">
        <v>3.75</v>
      </c>
      <c r="F11" s="112">
        <v>4</v>
      </c>
      <c r="G11" s="111">
        <v>4.2</v>
      </c>
      <c r="H11" s="111">
        <v>4.0999999999999996</v>
      </c>
      <c r="I11" s="113">
        <v>4.08</v>
      </c>
      <c r="J11" s="111">
        <v>2.7</v>
      </c>
      <c r="K11" s="111">
        <v>2.99</v>
      </c>
      <c r="L11" s="111">
        <v>2.89</v>
      </c>
      <c r="M11" s="113">
        <v>2.99</v>
      </c>
      <c r="O11" s="41" t="s">
        <v>219</v>
      </c>
      <c r="P11" s="136">
        <v>1.8800000000000001E-2</v>
      </c>
      <c r="Q11" s="120">
        <v>4.6699999999999998E-2</v>
      </c>
      <c r="R11" s="121">
        <v>3.5000000000000003E-2</v>
      </c>
    </row>
    <row r="12" spans="1:23" ht="15.75" thickBot="1">
      <c r="A12" s="54" t="s">
        <v>234</v>
      </c>
      <c r="B12" s="54">
        <v>3.8</v>
      </c>
      <c r="C12">
        <v>3.82</v>
      </c>
      <c r="D12">
        <v>3.9</v>
      </c>
      <c r="E12" s="34">
        <v>3.75</v>
      </c>
      <c r="F12" s="54">
        <v>3.8</v>
      </c>
      <c r="G12">
        <v>3.97</v>
      </c>
      <c r="H12">
        <v>3.99</v>
      </c>
      <c r="I12" s="34">
        <v>3.95</v>
      </c>
      <c r="J12">
        <v>2.7</v>
      </c>
      <c r="K12">
        <v>2.64</v>
      </c>
      <c r="L12">
        <v>2.66</v>
      </c>
      <c r="M12" s="34">
        <v>2.67</v>
      </c>
    </row>
    <row r="13" spans="1:23" ht="15.75" thickBot="1">
      <c r="A13" s="112" t="s">
        <v>235</v>
      </c>
      <c r="B13" s="112">
        <v>4.2</v>
      </c>
      <c r="C13" s="111">
        <v>3.82</v>
      </c>
      <c r="D13" s="111">
        <v>3.9</v>
      </c>
      <c r="E13" s="113">
        <v>3.75</v>
      </c>
      <c r="F13" s="112">
        <v>3.8</v>
      </c>
      <c r="G13" s="111">
        <v>3.77</v>
      </c>
      <c r="H13" s="111">
        <v>3.76</v>
      </c>
      <c r="I13" s="113">
        <v>3.82</v>
      </c>
      <c r="J13" s="111">
        <v>2.7</v>
      </c>
      <c r="K13" s="111">
        <v>2.72</v>
      </c>
      <c r="L13" s="111">
        <v>2.69</v>
      </c>
      <c r="M13" s="113">
        <v>2.68</v>
      </c>
      <c r="T13" s="282" t="s">
        <v>246</v>
      </c>
      <c r="U13" s="283"/>
      <c r="V13" s="283"/>
      <c r="W13" s="284"/>
    </row>
    <row r="14" spans="1:23" ht="15.75" thickBot="1">
      <c r="A14" s="41" t="s">
        <v>236</v>
      </c>
      <c r="B14" s="41">
        <v>4.9000000000000004</v>
      </c>
      <c r="C14" s="104">
        <v>4.26</v>
      </c>
      <c r="D14" s="104">
        <v>4.47</v>
      </c>
      <c r="E14" s="35">
        <v>4.4000000000000004</v>
      </c>
      <c r="F14" s="41">
        <v>3.7</v>
      </c>
      <c r="G14" s="104">
        <v>3.84</v>
      </c>
      <c r="H14" s="104">
        <v>3.79</v>
      </c>
      <c r="I14" s="35">
        <v>3.84</v>
      </c>
      <c r="J14" s="104">
        <v>2.7</v>
      </c>
      <c r="K14" s="104">
        <v>2.72</v>
      </c>
      <c r="L14" s="104">
        <v>2.68</v>
      </c>
      <c r="M14" s="35">
        <v>2.7</v>
      </c>
      <c r="O14" s="279" t="s">
        <v>244</v>
      </c>
      <c r="P14" s="280"/>
      <c r="Q14" s="280"/>
      <c r="R14" s="281"/>
      <c r="T14" s="285"/>
      <c r="U14" s="286"/>
      <c r="V14" s="286"/>
      <c r="W14" s="287"/>
    </row>
    <row r="15" spans="1:23">
      <c r="A15" s="54" t="s">
        <v>239</v>
      </c>
      <c r="B15" s="53">
        <f>AVERAGE(B3:B14)</f>
        <v>4.1083333333333325</v>
      </c>
      <c r="C15" s="159">
        <f t="shared" ref="C15:M15" si="0">AVERAGE(C3:C14)</f>
        <v>4.0933333333333328</v>
      </c>
      <c r="D15" s="159">
        <f t="shared" si="0"/>
        <v>4.1049999999999995</v>
      </c>
      <c r="E15" s="39">
        <f t="shared" si="0"/>
        <v>4.0916666666666659</v>
      </c>
      <c r="F15" s="53">
        <f t="shared" si="0"/>
        <v>4.0999999999999996</v>
      </c>
      <c r="G15" s="159">
        <f t="shared" si="0"/>
        <v>4.142500000000001</v>
      </c>
      <c r="H15" s="159">
        <f t="shared" si="0"/>
        <v>4.0991666666666662</v>
      </c>
      <c r="I15" s="39">
        <f t="shared" si="0"/>
        <v>4.1083333333333334</v>
      </c>
      <c r="J15" s="53">
        <f t="shared" si="0"/>
        <v>2.9333333333333336</v>
      </c>
      <c r="K15" s="159">
        <f t="shared" si="0"/>
        <v>2.9508333333333332</v>
      </c>
      <c r="L15" s="159">
        <f t="shared" si="0"/>
        <v>2.8841666666666672</v>
      </c>
      <c r="M15" s="39">
        <f t="shared" si="0"/>
        <v>2.894166666666667</v>
      </c>
      <c r="O15" s="141" t="s">
        <v>201</v>
      </c>
      <c r="P15" s="137" t="s">
        <v>222</v>
      </c>
      <c r="Q15" s="137" t="s">
        <v>223</v>
      </c>
      <c r="R15" s="139" t="s">
        <v>224</v>
      </c>
      <c r="T15" s="141" t="s">
        <v>201</v>
      </c>
      <c r="U15" s="137" t="s">
        <v>222</v>
      </c>
      <c r="V15" s="137" t="s">
        <v>223</v>
      </c>
      <c r="W15" s="139" t="s">
        <v>224</v>
      </c>
    </row>
    <row r="16" spans="1:23" ht="15.75" thickBot="1">
      <c r="A16" s="41" t="s">
        <v>240</v>
      </c>
      <c r="B16" s="41">
        <f>_xlfn.STDEV.P(B3:B14)</f>
        <v>0.3426814199158682</v>
      </c>
      <c r="C16" s="104">
        <f t="shared" ref="C16:M16" si="1">_xlfn.STDEV.P(C3:C14)</f>
        <v>0.28149402993471984</v>
      </c>
      <c r="D16" s="104">
        <f t="shared" si="1"/>
        <v>0.27651100038395088</v>
      </c>
      <c r="E16" s="35">
        <f t="shared" si="1"/>
        <v>0.35032921025166536</v>
      </c>
      <c r="F16" s="41">
        <f t="shared" si="1"/>
        <v>0.25819888974716121</v>
      </c>
      <c r="G16" s="104">
        <f t="shared" si="1"/>
        <v>0.26032431695867359</v>
      </c>
      <c r="H16" s="104">
        <f t="shared" si="1"/>
        <v>0.21472689372523626</v>
      </c>
      <c r="I16" s="35">
        <f t="shared" si="1"/>
        <v>0.25366754270545178</v>
      </c>
      <c r="J16" s="41">
        <f t="shared" si="1"/>
        <v>0.19720265943665388</v>
      </c>
      <c r="K16" s="104">
        <f t="shared" si="1"/>
        <v>0.20866473641279737</v>
      </c>
      <c r="L16" s="104">
        <f t="shared" si="1"/>
        <v>0.17158371782375567</v>
      </c>
      <c r="M16" s="35">
        <f t="shared" si="1"/>
        <v>0.18432120213246098</v>
      </c>
      <c r="O16" s="54" t="s">
        <v>1</v>
      </c>
      <c r="P16" s="142">
        <v>0.03</v>
      </c>
      <c r="Q16">
        <v>0.02</v>
      </c>
      <c r="R16" s="34">
        <v>0.01</v>
      </c>
      <c r="T16" s="54" t="s">
        <v>1</v>
      </c>
      <c r="U16">
        <v>0.12</v>
      </c>
      <c r="V16">
        <v>0.36</v>
      </c>
      <c r="W16" s="143">
        <v>0.03</v>
      </c>
    </row>
    <row r="17" spans="1:23">
      <c r="O17" s="54" t="s">
        <v>2</v>
      </c>
      <c r="P17">
        <v>0.39</v>
      </c>
      <c r="Q17">
        <v>0.7</v>
      </c>
      <c r="R17" s="34">
        <v>0.63</v>
      </c>
      <c r="T17" s="54" t="s">
        <v>2</v>
      </c>
      <c r="U17">
        <v>0.18</v>
      </c>
      <c r="V17">
        <v>0.15</v>
      </c>
      <c r="W17" s="144">
        <v>0.05</v>
      </c>
    </row>
    <row r="18" spans="1:23" ht="15.75" thickBot="1">
      <c r="A18" t="s">
        <v>247</v>
      </c>
      <c r="O18" s="41" t="s">
        <v>3</v>
      </c>
      <c r="P18" s="104">
        <v>0.67</v>
      </c>
      <c r="Q18" s="104">
        <v>0.75</v>
      </c>
      <c r="R18" s="35">
        <v>0.85</v>
      </c>
      <c r="T18" s="41" t="s">
        <v>3</v>
      </c>
      <c r="U18" s="104">
        <v>0.43</v>
      </c>
      <c r="V18" s="104">
        <v>0.37</v>
      </c>
      <c r="W18" s="35">
        <v>0.06</v>
      </c>
    </row>
    <row r="19" spans="1:23" ht="15.75" thickBot="1">
      <c r="A19" s="151" t="s">
        <v>201</v>
      </c>
      <c r="B19" s="290" t="s">
        <v>1</v>
      </c>
      <c r="C19" s="288"/>
      <c r="D19" s="289"/>
      <c r="E19" s="290" t="s">
        <v>2</v>
      </c>
      <c r="F19" s="288"/>
      <c r="G19" s="289"/>
      <c r="H19" s="288" t="s">
        <v>3</v>
      </c>
      <c r="I19" s="288"/>
      <c r="J19" s="289"/>
    </row>
    <row r="20" spans="1:23" ht="15.75" thickBot="1">
      <c r="A20" s="105" t="s">
        <v>237</v>
      </c>
      <c r="B20" s="105" t="s">
        <v>222</v>
      </c>
      <c r="C20" s="106" t="s">
        <v>223</v>
      </c>
      <c r="D20" s="107" t="s">
        <v>224</v>
      </c>
      <c r="E20" s="105" t="s">
        <v>222</v>
      </c>
      <c r="F20" s="106" t="s">
        <v>223</v>
      </c>
      <c r="G20" s="107" t="s">
        <v>224</v>
      </c>
      <c r="H20" s="106" t="s">
        <v>222</v>
      </c>
      <c r="I20" s="106" t="s">
        <v>223</v>
      </c>
      <c r="J20" s="107" t="s">
        <v>224</v>
      </c>
      <c r="O20" s="279" t="s">
        <v>245</v>
      </c>
      <c r="P20" s="280"/>
      <c r="Q20" s="280"/>
      <c r="R20" s="281"/>
    </row>
    <row r="21" spans="1:23">
      <c r="A21" s="112" t="s">
        <v>225</v>
      </c>
      <c r="B21" s="112">
        <v>6.9999999999999396E-2</v>
      </c>
      <c r="C21" s="111">
        <v>4.0000000000000036E-2</v>
      </c>
      <c r="D21" s="113">
        <v>-0.13000000000000078</v>
      </c>
      <c r="E21" s="112">
        <v>6.0000000000000053E-2</v>
      </c>
      <c r="F21" s="111">
        <v>2.0000000000000018E-2</v>
      </c>
      <c r="G21" s="113">
        <v>0.10999999999999988</v>
      </c>
      <c r="H21" s="111">
        <v>7.9999999999999627E-2</v>
      </c>
      <c r="I21" s="111">
        <v>8.9999999999999858E-2</v>
      </c>
      <c r="J21" s="113">
        <v>0.10999999999999988</v>
      </c>
      <c r="O21" s="141" t="s">
        <v>201</v>
      </c>
      <c r="P21" s="137" t="s">
        <v>222</v>
      </c>
      <c r="Q21" s="137" t="s">
        <v>223</v>
      </c>
      <c r="R21" s="139" t="s">
        <v>224</v>
      </c>
    </row>
    <row r="22" spans="1:23">
      <c r="A22" s="54" t="s">
        <v>226</v>
      </c>
      <c r="B22" s="54">
        <v>-0.33000000000000007</v>
      </c>
      <c r="C22">
        <v>-0.29000000000000004</v>
      </c>
      <c r="D22" s="34">
        <v>-0.33000000000000007</v>
      </c>
      <c r="E22" s="54">
        <v>2.9999999999999805E-2</v>
      </c>
      <c r="F22">
        <v>2.0000000000000018E-2</v>
      </c>
      <c r="G22" s="34">
        <v>8.0000000000000071E-2</v>
      </c>
      <c r="H22">
        <v>6.0000000000000053E-2</v>
      </c>
      <c r="I22">
        <v>0.10999999999999988</v>
      </c>
      <c r="J22" s="34">
        <v>0.14999999999999991</v>
      </c>
      <c r="O22" s="54" t="s">
        <v>1</v>
      </c>
      <c r="P22" s="142">
        <v>0.03</v>
      </c>
      <c r="Q22">
        <v>0.45</v>
      </c>
      <c r="R22" s="34">
        <v>0.56000000000000005</v>
      </c>
    </row>
    <row r="23" spans="1:23">
      <c r="A23" s="112" t="s">
        <v>227</v>
      </c>
      <c r="B23" s="112">
        <v>-8.9999999999999858E-2</v>
      </c>
      <c r="C23" s="111">
        <v>0</v>
      </c>
      <c r="D23" s="113">
        <v>-0.10999999999999943</v>
      </c>
      <c r="E23" s="112">
        <v>0.12999999999999989</v>
      </c>
      <c r="F23" s="111">
        <v>0.11000000000000032</v>
      </c>
      <c r="G23" s="113">
        <v>0.20999999999999996</v>
      </c>
      <c r="H23" s="111">
        <v>0.16000000000000014</v>
      </c>
      <c r="I23" s="111">
        <v>0.20000000000000018</v>
      </c>
      <c r="J23" s="113">
        <v>0.27</v>
      </c>
      <c r="O23" s="54" t="s">
        <v>2</v>
      </c>
      <c r="P23">
        <v>0.57999999999999996</v>
      </c>
      <c r="Q23">
        <v>0.98</v>
      </c>
      <c r="R23" s="34">
        <v>0.92</v>
      </c>
    </row>
    <row r="24" spans="1:23" ht="15.75" thickBot="1">
      <c r="A24" s="54" t="s">
        <v>228</v>
      </c>
      <c r="B24" s="54">
        <v>-0.11000000000000032</v>
      </c>
      <c r="C24">
        <v>-4.0000000000000036E-2</v>
      </c>
      <c r="D24" s="34">
        <v>-0.12000000000000011</v>
      </c>
      <c r="E24" s="54">
        <v>0.10000000000000053</v>
      </c>
      <c r="F24">
        <v>0.16000000000000014</v>
      </c>
      <c r="G24" s="34">
        <v>0.1800000000000006</v>
      </c>
      <c r="H24">
        <v>3.0000000000000249E-2</v>
      </c>
      <c r="I24">
        <v>0.12000000000000011</v>
      </c>
      <c r="J24" s="34">
        <v>0.20000000000000018</v>
      </c>
      <c r="O24" s="41" t="s">
        <v>3</v>
      </c>
      <c r="P24" s="104">
        <v>0.8</v>
      </c>
      <c r="Q24" s="104">
        <v>0.7</v>
      </c>
      <c r="R24" s="35">
        <v>0.94</v>
      </c>
    </row>
    <row r="25" spans="1:23">
      <c r="A25" s="112" t="s">
        <v>229</v>
      </c>
      <c r="B25" s="112">
        <v>-0.11000000000000032</v>
      </c>
      <c r="C25" s="111">
        <v>0</v>
      </c>
      <c r="D25" s="113">
        <v>-9.9999999999999645E-2</v>
      </c>
      <c r="E25" s="112">
        <v>-9.9999999999999645E-2</v>
      </c>
      <c r="F25" s="111">
        <v>1.0000000000000675E-2</v>
      </c>
      <c r="G25" s="113">
        <v>-5.9999999999999609E-2</v>
      </c>
      <c r="H25" s="111">
        <v>-4.0000000000000036E-2</v>
      </c>
      <c r="I25" s="111">
        <v>3.0000000000000249E-2</v>
      </c>
      <c r="J25" s="113">
        <v>7.0000000000000284E-2</v>
      </c>
    </row>
    <row r="26" spans="1:23">
      <c r="A26" s="54" t="s">
        <v>230</v>
      </c>
      <c r="B26" s="54">
        <v>-4.01</v>
      </c>
      <c r="C26">
        <v>-0.14000000000000012</v>
      </c>
      <c r="D26" s="34">
        <v>-0.19000000000000039</v>
      </c>
      <c r="E26" s="54">
        <v>7.0000000000000284E-2</v>
      </c>
      <c r="F26">
        <v>0.13999999999999968</v>
      </c>
      <c r="G26" s="34">
        <v>4.9999999999999822E-2</v>
      </c>
      <c r="H26">
        <v>-0.12000000000000011</v>
      </c>
      <c r="I26">
        <v>-9.9999999999997868E-3</v>
      </c>
      <c r="J26" s="34">
        <v>-6.999999999999984E-2</v>
      </c>
    </row>
    <row r="27" spans="1:23">
      <c r="A27" s="112" t="s">
        <v>231</v>
      </c>
      <c r="B27" s="112">
        <v>0</v>
      </c>
      <c r="C27" s="111">
        <v>5.9999999999999609E-2</v>
      </c>
      <c r="D27" s="113">
        <v>8.9999999999999858E-2</v>
      </c>
      <c r="E27" s="112">
        <v>-0.25999999999999979</v>
      </c>
      <c r="F27" s="111">
        <v>-8.0000000000000071E-2</v>
      </c>
      <c r="G27" s="113">
        <v>-0.20999999999999996</v>
      </c>
      <c r="H27" s="111">
        <v>1.0000000000000231E-2</v>
      </c>
      <c r="I27" s="111">
        <v>0.12999999999999989</v>
      </c>
      <c r="J27" s="113">
        <v>5.0000000000000266E-2</v>
      </c>
    </row>
    <row r="28" spans="1:23">
      <c r="A28" s="54" t="s">
        <v>232</v>
      </c>
      <c r="B28" s="54">
        <v>-2.0000000000000018E-2</v>
      </c>
      <c r="C28">
        <v>-0.12000000000000011</v>
      </c>
      <c r="D28" s="34">
        <v>4.0000000000000036E-2</v>
      </c>
      <c r="E28" s="54">
        <v>-5.9999999999999609E-2</v>
      </c>
      <c r="F28">
        <v>-3.0000000000000249E-2</v>
      </c>
      <c r="G28" s="34">
        <v>-6.9999999999999396E-2</v>
      </c>
      <c r="H28">
        <v>-0.12000000000000011</v>
      </c>
      <c r="I28">
        <v>4.0000000000000036E-2</v>
      </c>
      <c r="J28" s="34">
        <v>-6.999999999999984E-2</v>
      </c>
    </row>
    <row r="29" spans="1:23">
      <c r="A29" s="112" t="s">
        <v>233</v>
      </c>
      <c r="B29" s="112">
        <v>-2.0000000000000018E-2</v>
      </c>
      <c r="C29" s="111">
        <v>-0.10000000000000009</v>
      </c>
      <c r="D29" s="113">
        <v>4.9999999999999822E-2</v>
      </c>
      <c r="E29" s="112">
        <v>-0.20000000000000018</v>
      </c>
      <c r="F29" s="111">
        <v>-9.9999999999999645E-2</v>
      </c>
      <c r="G29" s="113">
        <v>-8.0000000000000071E-2</v>
      </c>
      <c r="H29" s="111">
        <v>-0.29000000000000004</v>
      </c>
      <c r="I29" s="111">
        <v>-0.18999999999999995</v>
      </c>
      <c r="J29" s="113">
        <v>-0.29000000000000004</v>
      </c>
    </row>
    <row r="30" spans="1:23">
      <c r="A30" s="54" t="s">
        <v>234</v>
      </c>
      <c r="B30" s="54">
        <v>-2.0000000000000018E-2</v>
      </c>
      <c r="C30">
        <v>-0.10000000000000009</v>
      </c>
      <c r="D30" s="34">
        <v>4.9999999999999822E-2</v>
      </c>
      <c r="E30" s="54">
        <v>-0.17000000000000037</v>
      </c>
      <c r="F30">
        <v>-0.19000000000000039</v>
      </c>
      <c r="G30" s="34">
        <v>-0.15000000000000036</v>
      </c>
      <c r="H30">
        <v>6.0000000000000053E-2</v>
      </c>
      <c r="I30">
        <v>4.0000000000000036E-2</v>
      </c>
      <c r="J30" s="34">
        <v>3.0000000000000249E-2</v>
      </c>
    </row>
    <row r="31" spans="1:23">
      <c r="A31" s="112" t="s">
        <v>235</v>
      </c>
      <c r="B31" s="112">
        <v>0.38000000000000034</v>
      </c>
      <c r="C31" s="111">
        <v>0.30000000000000027</v>
      </c>
      <c r="D31" s="113">
        <v>0.45000000000000018</v>
      </c>
      <c r="E31" s="112">
        <v>2.9999999999999805E-2</v>
      </c>
      <c r="F31" s="111">
        <v>4.0000000000000036E-2</v>
      </c>
      <c r="G31" s="113">
        <v>-2.0000000000000018E-2</v>
      </c>
      <c r="H31" s="111">
        <v>-2.0000000000000018E-2</v>
      </c>
      <c r="I31" s="111">
        <v>1.0000000000000231E-2</v>
      </c>
      <c r="J31" s="113">
        <v>2.0000000000000018E-2</v>
      </c>
    </row>
    <row r="32" spans="1:23" ht="15.75" thickBot="1">
      <c r="A32" s="41" t="s">
        <v>236</v>
      </c>
      <c r="B32" s="41">
        <v>0.64000000000000057</v>
      </c>
      <c r="C32" s="104">
        <v>0.4300000000000006</v>
      </c>
      <c r="D32" s="35">
        <v>0.5</v>
      </c>
      <c r="E32" s="41">
        <v>-0.13999999999999968</v>
      </c>
      <c r="F32" s="104">
        <v>-8.9999999999999858E-2</v>
      </c>
      <c r="G32" s="35">
        <v>-0.13999999999999968</v>
      </c>
      <c r="H32" s="104">
        <v>-2.0000000000000018E-2</v>
      </c>
      <c r="I32" s="104">
        <v>2.0000000000000018E-2</v>
      </c>
      <c r="J32" s="35">
        <v>0</v>
      </c>
    </row>
    <row r="33" spans="1:10" ht="15.75" thickBot="1"/>
    <row r="34" spans="1:10" ht="15.75" thickBot="1">
      <c r="A34" s="151" t="s">
        <v>201</v>
      </c>
      <c r="B34" s="290" t="s">
        <v>1</v>
      </c>
      <c r="C34" s="288"/>
      <c r="D34" s="289"/>
      <c r="E34" s="290" t="s">
        <v>2</v>
      </c>
      <c r="F34" s="288"/>
      <c r="G34" s="289"/>
      <c r="H34" s="288" t="s">
        <v>3</v>
      </c>
      <c r="I34" s="288"/>
      <c r="J34" s="289"/>
    </row>
    <row r="35" spans="1:10" ht="15.75" thickBot="1">
      <c r="A35" s="151"/>
      <c r="B35" s="105" t="s">
        <v>222</v>
      </c>
      <c r="C35" s="106" t="s">
        <v>223</v>
      </c>
      <c r="D35" s="107" t="s">
        <v>224</v>
      </c>
      <c r="E35" s="105" t="s">
        <v>222</v>
      </c>
      <c r="F35" s="106" t="s">
        <v>223</v>
      </c>
      <c r="G35" s="107" t="s">
        <v>224</v>
      </c>
      <c r="H35" s="106" t="s">
        <v>222</v>
      </c>
      <c r="I35" s="106" t="s">
        <v>223</v>
      </c>
      <c r="J35" s="107" t="s">
        <v>224</v>
      </c>
    </row>
    <row r="36" spans="1:10" ht="15.75" thickBot="1">
      <c r="A36" s="145" t="s">
        <v>196</v>
      </c>
      <c r="B36" s="152">
        <f t="shared" ref="B36:J36" si="2">AVERAGE(B21:B32)</f>
        <v>-0.30166666666666658</v>
      </c>
      <c r="C36" s="153">
        <f t="shared" si="2"/>
        <v>3.3333333333333361E-3</v>
      </c>
      <c r="D36" s="154">
        <f t="shared" si="2"/>
        <v>1.6666666666666607E-2</v>
      </c>
      <c r="E36" s="152">
        <f t="shared" si="2"/>
        <v>-4.2499999999999906E-2</v>
      </c>
      <c r="F36" s="155">
        <f t="shared" si="2"/>
        <v>8.3333333333338955E-4</v>
      </c>
      <c r="G36" s="154">
        <f t="shared" si="2"/>
        <v>-8.3333333333332291E-3</v>
      </c>
      <c r="H36" s="153">
        <f t="shared" si="2"/>
        <v>-1.7499999999999998E-2</v>
      </c>
      <c r="I36" s="153">
        <f t="shared" si="2"/>
        <v>4.9166666666666727E-2</v>
      </c>
      <c r="J36" s="154">
        <f t="shared" si="2"/>
        <v>3.9166666666666759E-2</v>
      </c>
    </row>
    <row r="37" spans="1:10" ht="15.75" thickBot="1">
      <c r="A37" s="52" t="s">
        <v>248</v>
      </c>
      <c r="B37" s="146">
        <f>P22</f>
        <v>0.03</v>
      </c>
      <c r="C37" s="108">
        <f>Q22</f>
        <v>0.45</v>
      </c>
      <c r="D37" s="108">
        <f>R22</f>
        <v>0.56000000000000005</v>
      </c>
      <c r="E37" s="42">
        <f>P23</f>
        <v>0.57999999999999996</v>
      </c>
      <c r="F37" s="52">
        <f>Q23</f>
        <v>0.98</v>
      </c>
      <c r="G37" s="40">
        <f>R23</f>
        <v>0.92</v>
      </c>
      <c r="H37" s="108">
        <f>P24</f>
        <v>0.8</v>
      </c>
      <c r="I37" s="108">
        <f>Q24</f>
        <v>0.7</v>
      </c>
      <c r="J37" s="40">
        <f>R24</f>
        <v>0.94</v>
      </c>
    </row>
    <row r="38" spans="1:10" ht="15.75" thickBot="1">
      <c r="A38" s="147" t="s">
        <v>249</v>
      </c>
      <c r="B38" s="156">
        <f>P16</f>
        <v>0.03</v>
      </c>
      <c r="C38" s="157">
        <f>Q16</f>
        <v>0.02</v>
      </c>
      <c r="D38" s="158">
        <f>R16</f>
        <v>0.01</v>
      </c>
      <c r="E38" s="145">
        <f>P17</f>
        <v>0.39</v>
      </c>
      <c r="F38" s="147">
        <f>Q17</f>
        <v>0.7</v>
      </c>
      <c r="G38" s="158">
        <f>R17</f>
        <v>0.63</v>
      </c>
      <c r="H38" s="157">
        <f>P18</f>
        <v>0.67</v>
      </c>
      <c r="I38" s="157">
        <f>Q18</f>
        <v>0.75</v>
      </c>
      <c r="J38" s="158">
        <f>R18</f>
        <v>0.85</v>
      </c>
    </row>
    <row r="39" spans="1:10" ht="15.75" thickBot="1">
      <c r="A39" s="150" t="s">
        <v>250</v>
      </c>
      <c r="B39" s="42">
        <f>U16</f>
        <v>0.12</v>
      </c>
      <c r="C39" s="108">
        <f>V16</f>
        <v>0.36</v>
      </c>
      <c r="D39" s="148">
        <f>W16</f>
        <v>0.03</v>
      </c>
      <c r="E39" s="42">
        <f>U17</f>
        <v>0.18</v>
      </c>
      <c r="F39" s="52">
        <f>V17</f>
        <v>0.15</v>
      </c>
      <c r="G39" s="149">
        <f>W17</f>
        <v>0.05</v>
      </c>
      <c r="H39" s="108">
        <f>U18</f>
        <v>0.43</v>
      </c>
      <c r="I39" s="108">
        <f>V18</f>
        <v>0.37</v>
      </c>
      <c r="J39" s="40">
        <f>W18</f>
        <v>0.06</v>
      </c>
    </row>
  </sheetData>
  <mergeCells count="12">
    <mergeCell ref="F1:I1"/>
    <mergeCell ref="B1:E1"/>
    <mergeCell ref="J1:M1"/>
    <mergeCell ref="B34:D34"/>
    <mergeCell ref="E34:G34"/>
    <mergeCell ref="H34:J34"/>
    <mergeCell ref="B19:D19"/>
    <mergeCell ref="O14:R14"/>
    <mergeCell ref="O20:R20"/>
    <mergeCell ref="T13:W14"/>
    <mergeCell ref="H19:J19"/>
    <mergeCell ref="E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5011-058D-463A-A749-721308B63011}">
  <dimension ref="A1:V41"/>
  <sheetViews>
    <sheetView tabSelected="1" topLeftCell="A19" zoomScale="55" zoomScaleNormal="55" workbookViewId="0">
      <selection activeCell="K46" sqref="K46"/>
    </sheetView>
  </sheetViews>
  <sheetFormatPr defaultColWidth="15.7109375" defaultRowHeight="19.899999999999999" customHeight="1"/>
  <cols>
    <col min="1" max="1" width="26.28515625" customWidth="1"/>
    <col min="2" max="2" width="38.85546875" bestFit="1" customWidth="1"/>
    <col min="3" max="4" width="8.42578125" bestFit="1" customWidth="1"/>
    <col min="5" max="5" width="8.42578125" style="98" bestFit="1" customWidth="1"/>
    <col min="6" max="6" width="7.28515625" bestFit="1" customWidth="1"/>
    <col min="7" max="7" width="28.5703125" bestFit="1" customWidth="1"/>
    <col min="8" max="8" width="13.140625" bestFit="1" customWidth="1"/>
    <col min="9" max="9" width="12.85546875" bestFit="1" customWidth="1"/>
  </cols>
  <sheetData>
    <row r="1" spans="1:8" ht="19.899999999999999" customHeight="1" thickBot="1">
      <c r="A1" s="207" t="s">
        <v>189</v>
      </c>
      <c r="B1" s="243" t="s">
        <v>190</v>
      </c>
      <c r="C1" s="208" t="s">
        <v>280</v>
      </c>
      <c r="D1" s="209" t="s">
        <v>191</v>
      </c>
      <c r="E1" s="210" t="s">
        <v>192</v>
      </c>
      <c r="F1" s="211" t="s">
        <v>193</v>
      </c>
      <c r="G1" s="208" t="s">
        <v>212</v>
      </c>
      <c r="H1" s="212" t="s">
        <v>256</v>
      </c>
    </row>
    <row r="2" spans="1:8" ht="15.75" thickBot="1">
      <c r="A2" s="213" t="s">
        <v>208</v>
      </c>
      <c r="B2" s="214">
        <v>123.7</v>
      </c>
      <c r="C2" s="214">
        <v>135.77000000000001</v>
      </c>
      <c r="D2" s="215">
        <v>6.1600000000000002E-2</v>
      </c>
      <c r="E2" s="216">
        <v>6.0699999999999997E-2</v>
      </c>
      <c r="F2" s="217">
        <v>3.9600000000000003E-2</v>
      </c>
      <c r="G2" s="218" t="s">
        <v>213</v>
      </c>
      <c r="H2" s="244">
        <v>135.63999999999999</v>
      </c>
    </row>
    <row r="3" spans="1:8" ht="15.75" thickBot="1">
      <c r="A3" s="219" t="s">
        <v>210</v>
      </c>
      <c r="B3" s="220">
        <v>114.95</v>
      </c>
      <c r="C3" s="220">
        <v>127</v>
      </c>
      <c r="D3" s="221">
        <v>1.7100000000000001E-2</v>
      </c>
      <c r="E3" s="222">
        <v>3.1600000000000003E-2</v>
      </c>
      <c r="F3" s="223">
        <v>2.6800000000000001E-2</v>
      </c>
      <c r="G3" s="224" t="s">
        <v>214</v>
      </c>
      <c r="H3" s="245">
        <v>125.12</v>
      </c>
    </row>
    <row r="4" spans="1:8" ht="15.75" thickBot="1">
      <c r="A4" s="225" t="s">
        <v>211</v>
      </c>
      <c r="B4" s="226">
        <v>3.54</v>
      </c>
      <c r="C4" s="226">
        <v>15.61</v>
      </c>
      <c r="D4" s="227">
        <v>1.2800000000000001E-2</v>
      </c>
      <c r="E4" s="228">
        <v>3.8300000000000001E-2</v>
      </c>
      <c r="F4" s="229">
        <v>2.8000000000000001E-2</v>
      </c>
      <c r="G4" s="230" t="s">
        <v>215</v>
      </c>
      <c r="H4" s="246">
        <v>6.77</v>
      </c>
    </row>
    <row r="5" spans="1:8" ht="16.5" thickBot="1">
      <c r="A5" s="213" t="s">
        <v>251</v>
      </c>
      <c r="B5" s="214">
        <v>92.59</v>
      </c>
      <c r="C5" s="214">
        <v>107.64</v>
      </c>
      <c r="D5" s="215">
        <v>7.1300000000000002E-2</v>
      </c>
      <c r="E5" s="253" t="s">
        <v>279</v>
      </c>
      <c r="F5" s="217">
        <v>4.6899999999999997E-2</v>
      </c>
      <c r="G5" s="231" t="s">
        <v>252</v>
      </c>
      <c r="H5" s="247">
        <v>107.45</v>
      </c>
    </row>
    <row r="6" spans="1:8" ht="16.5" thickBot="1">
      <c r="A6" s="219" t="s">
        <v>253</v>
      </c>
      <c r="B6" s="220">
        <v>103.58</v>
      </c>
      <c r="C6" s="220">
        <v>118.64</v>
      </c>
      <c r="D6" s="221">
        <v>1.9800000000000002E-2</v>
      </c>
      <c r="E6" s="222">
        <v>3.4299999999999997E-2</v>
      </c>
      <c r="F6" s="223">
        <v>3.04E-2</v>
      </c>
      <c r="G6" s="232" t="s">
        <v>254</v>
      </c>
      <c r="H6" s="248">
        <v>116.62</v>
      </c>
    </row>
    <row r="7" spans="1:8" ht="15.75" thickBot="1">
      <c r="A7" s="225" t="s">
        <v>255</v>
      </c>
      <c r="B7" s="226">
        <v>1.35</v>
      </c>
      <c r="C7" s="226">
        <v>16.399999999999999</v>
      </c>
      <c r="D7" s="227">
        <v>1.26E-2</v>
      </c>
      <c r="E7" s="228">
        <v>3.8300000000000001E-2</v>
      </c>
      <c r="F7" s="229">
        <v>2.86E-2</v>
      </c>
      <c r="G7" s="233" t="s">
        <v>260</v>
      </c>
      <c r="H7" s="249">
        <v>7.64</v>
      </c>
    </row>
    <row r="8" spans="1:8" ht="16.5" thickBot="1">
      <c r="A8" s="213" t="s">
        <v>261</v>
      </c>
      <c r="B8" s="214">
        <v>114.93</v>
      </c>
      <c r="C8" s="214">
        <v>126.97</v>
      </c>
      <c r="D8" s="215">
        <v>6.4000000000000001E-2</v>
      </c>
      <c r="E8" s="236">
        <v>6.1800000000000001E-2</v>
      </c>
      <c r="F8" s="217">
        <v>3.9800000000000002E-2</v>
      </c>
      <c r="G8" s="234" t="s">
        <v>265</v>
      </c>
      <c r="H8" s="250">
        <v>126.74</v>
      </c>
    </row>
    <row r="9" spans="1:8" ht="16.5" thickBot="1">
      <c r="A9" s="261" t="s">
        <v>262</v>
      </c>
      <c r="B9" s="262">
        <v>106.3</v>
      </c>
      <c r="C9" s="262">
        <v>118.34</v>
      </c>
      <c r="D9" s="263">
        <v>1.66E-2</v>
      </c>
      <c r="E9" s="264">
        <v>3.1399999999999997E-2</v>
      </c>
      <c r="F9" s="265">
        <v>2.76E-2</v>
      </c>
      <c r="G9" s="266" t="s">
        <v>263</v>
      </c>
      <c r="H9" s="266">
        <v>116.12</v>
      </c>
    </row>
    <row r="10" spans="1:8" ht="16.5" thickBot="1">
      <c r="A10" s="225" t="s">
        <v>264</v>
      </c>
      <c r="B10" s="226">
        <v>-0.49</v>
      </c>
      <c r="C10" s="226">
        <v>11.56</v>
      </c>
      <c r="D10" s="227">
        <v>1.2699999999999999E-2</v>
      </c>
      <c r="E10" s="228">
        <v>3.8399999999999997E-2</v>
      </c>
      <c r="F10" s="229">
        <v>2.8500000000000001E-2</v>
      </c>
      <c r="G10" s="233" t="s">
        <v>266</v>
      </c>
      <c r="H10" s="251">
        <v>2.73</v>
      </c>
    </row>
    <row r="11" spans="1:8" ht="16.5" thickBot="1">
      <c r="A11" s="267" t="s">
        <v>267</v>
      </c>
      <c r="B11" s="268">
        <v>114.81</v>
      </c>
      <c r="C11" s="268">
        <v>123.85</v>
      </c>
      <c r="D11" s="269">
        <v>6.2199999999999998E-2</v>
      </c>
      <c r="E11" s="270">
        <v>6.1100000000000002E-2</v>
      </c>
      <c r="F11" s="271">
        <v>3.8399999999999997E-2</v>
      </c>
      <c r="G11" s="272" t="s">
        <v>268</v>
      </c>
      <c r="H11" s="273">
        <v>123.47</v>
      </c>
    </row>
    <row r="12" spans="1:8" ht="16.5" thickBot="1">
      <c r="A12" s="219" t="s">
        <v>269</v>
      </c>
      <c r="B12" s="220">
        <v>109.28</v>
      </c>
      <c r="C12" s="220">
        <v>118.31</v>
      </c>
      <c r="D12" s="221">
        <v>1.66E-2</v>
      </c>
      <c r="E12" s="222">
        <v>3.1300000000000001E-2</v>
      </c>
      <c r="F12" s="223">
        <v>2.81E-2</v>
      </c>
      <c r="G12" s="232" t="s">
        <v>270</v>
      </c>
      <c r="H12" s="235">
        <v>116.41</v>
      </c>
    </row>
    <row r="13" spans="1:8" ht="16.5" thickBot="1">
      <c r="A13" s="254" t="s">
        <v>271</v>
      </c>
      <c r="B13" s="255">
        <v>-2.4700000000000002</v>
      </c>
      <c r="C13" s="255">
        <v>6.56</v>
      </c>
      <c r="D13" s="256">
        <v>1.26E-2</v>
      </c>
      <c r="E13" s="257">
        <v>3.8300000000000001E-2</v>
      </c>
      <c r="F13" s="258">
        <v>2.8400000000000002E-2</v>
      </c>
      <c r="G13" s="259" t="s">
        <v>272</v>
      </c>
      <c r="H13" s="260">
        <v>-2.34</v>
      </c>
    </row>
    <row r="34" spans="1:22" ht="19.899999999999999" customHeight="1" thickBot="1"/>
    <row r="35" spans="1:22" ht="30.75" customHeight="1" thickBot="1">
      <c r="A35" s="160" t="s">
        <v>189</v>
      </c>
      <c r="B35" s="161" t="s">
        <v>216</v>
      </c>
      <c r="C35" s="161" t="s">
        <v>191</v>
      </c>
      <c r="D35" s="161" t="s">
        <v>192</v>
      </c>
      <c r="E35" s="162" t="s">
        <v>193</v>
      </c>
    </row>
    <row r="36" spans="1:22" ht="19.899999999999999" customHeight="1" thickBot="1">
      <c r="A36" s="163" t="s">
        <v>203</v>
      </c>
      <c r="B36" s="164">
        <v>0.98</v>
      </c>
      <c r="C36" s="167">
        <v>3.5099999999999999E-2</v>
      </c>
      <c r="D36" s="168">
        <v>4.5600000000000002E-2</v>
      </c>
      <c r="E36" s="169">
        <v>3.2500000000000001E-2</v>
      </c>
    </row>
    <row r="37" spans="1:22" ht="19.899999999999999" customHeight="1" thickBot="1">
      <c r="A37" s="11" t="s">
        <v>204</v>
      </c>
      <c r="B37" s="165">
        <v>0.98</v>
      </c>
      <c r="C37" s="170">
        <v>1.01E-2</v>
      </c>
      <c r="D37" s="171">
        <v>2.4500000000000001E-2</v>
      </c>
      <c r="E37" s="172">
        <v>2.01E-2</v>
      </c>
      <c r="P37" s="206" t="s">
        <v>189</v>
      </c>
      <c r="Q37" s="206" t="s">
        <v>216</v>
      </c>
      <c r="R37" s="206" t="s">
        <v>281</v>
      </c>
      <c r="S37" s="206" t="s">
        <v>191</v>
      </c>
      <c r="T37" s="206" t="s">
        <v>192</v>
      </c>
      <c r="U37" s="206" t="s">
        <v>193</v>
      </c>
    </row>
    <row r="38" spans="1:22" ht="19.899999999999999" customHeight="1" thickBot="1">
      <c r="A38" s="14" t="s">
        <v>205</v>
      </c>
      <c r="B38" s="166">
        <v>1</v>
      </c>
      <c r="C38" s="173">
        <v>1.0999999999999999E-2</v>
      </c>
      <c r="D38" s="174">
        <v>3.6400000000000002E-2</v>
      </c>
      <c r="E38" s="175">
        <v>2.8500000000000001E-2</v>
      </c>
      <c r="P38" s="176" t="s">
        <v>282</v>
      </c>
      <c r="Q38" s="176">
        <v>0.98</v>
      </c>
      <c r="R38" s="176">
        <v>0.68</v>
      </c>
      <c r="S38" s="311">
        <v>3.8100000000000002E-2</v>
      </c>
      <c r="T38" s="311">
        <v>4.7600000000000003E-2</v>
      </c>
      <c r="U38" s="311">
        <v>3.2099999999999997E-2</v>
      </c>
      <c r="V38" s="312">
        <v>0.42</v>
      </c>
    </row>
    <row r="39" spans="1:22" ht="19.899999999999999" customHeight="1" thickBot="1">
      <c r="A39" s="274" t="s">
        <v>217</v>
      </c>
      <c r="B39" s="164"/>
      <c r="C39" s="167">
        <v>5.5300000000000002E-2</v>
      </c>
      <c r="D39" s="168">
        <v>5.7200000000000001E-2</v>
      </c>
      <c r="E39" s="169">
        <v>4.1599999999999998E-2</v>
      </c>
      <c r="P39" s="176" t="s">
        <v>283</v>
      </c>
      <c r="Q39" s="176">
        <v>0.95</v>
      </c>
      <c r="R39" s="176">
        <v>0.75</v>
      </c>
      <c r="S39" s="311">
        <v>1.6500000000000001E-2</v>
      </c>
      <c r="T39" s="311">
        <v>3.1300000000000001E-2</v>
      </c>
      <c r="U39" s="311">
        <v>2.6800000000000001E-2</v>
      </c>
      <c r="V39" s="312">
        <v>0.98</v>
      </c>
    </row>
    <row r="40" spans="1:22" ht="19.899999999999999" customHeight="1" thickBot="1">
      <c r="A40" s="274" t="s">
        <v>218</v>
      </c>
      <c r="B40" s="165"/>
      <c r="C40" s="170">
        <v>1.78E-2</v>
      </c>
      <c r="D40" s="171">
        <v>3.2500000000000001E-2</v>
      </c>
      <c r="E40" s="172">
        <v>2.87E-2</v>
      </c>
      <c r="P40" s="176" t="s">
        <v>284</v>
      </c>
      <c r="Q40" s="176">
        <v>0.98</v>
      </c>
      <c r="R40" s="176">
        <v>0.7</v>
      </c>
      <c r="S40" s="311">
        <v>1.15E-2</v>
      </c>
      <c r="T40" s="311">
        <v>3.6999999999999998E-2</v>
      </c>
      <c r="U40" s="311">
        <v>2.9600000000000001E-2</v>
      </c>
      <c r="V40" s="312">
        <v>0.11</v>
      </c>
    </row>
    <row r="41" spans="1:22" ht="19.899999999999999" customHeight="1" thickBot="1">
      <c r="A41" s="275" t="s">
        <v>219</v>
      </c>
      <c r="B41" s="166"/>
      <c r="C41" s="173">
        <v>1.8800000000000001E-2</v>
      </c>
      <c r="D41" s="174">
        <v>4.6699999999999998E-2</v>
      </c>
      <c r="E41" s="175">
        <v>3.5000000000000003E-2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180D-F88B-4A26-9A14-CAA2DCEBA3C7}">
  <dimension ref="A1:W108"/>
  <sheetViews>
    <sheetView topLeftCell="A40" zoomScale="40" zoomScaleNormal="40" workbookViewId="0">
      <selection activeCell="G88" sqref="G88"/>
    </sheetView>
  </sheetViews>
  <sheetFormatPr defaultColWidth="15.7109375" defaultRowHeight="15"/>
  <cols>
    <col min="12" max="12" width="12" customWidth="1"/>
    <col min="13" max="13" width="19.7109375" customWidth="1"/>
    <col min="14" max="14" width="7.5703125" bestFit="1" customWidth="1"/>
    <col min="15" max="15" width="6.7109375" customWidth="1"/>
  </cols>
  <sheetData>
    <row r="1" spans="1:23" ht="15.75" thickBot="1">
      <c r="B1" s="291" t="s">
        <v>1</v>
      </c>
      <c r="C1" s="292"/>
      <c r="D1" s="292"/>
      <c r="E1" s="293" t="s">
        <v>2</v>
      </c>
      <c r="F1" s="294"/>
      <c r="G1" s="295"/>
      <c r="H1" s="293" t="s">
        <v>3</v>
      </c>
      <c r="I1" s="294"/>
      <c r="J1" s="295"/>
      <c r="K1" s="45"/>
      <c r="Q1" s="91"/>
      <c r="R1" s="91"/>
      <c r="S1" s="29"/>
      <c r="T1" s="29"/>
      <c r="V1" s="29"/>
      <c r="W1" s="29"/>
    </row>
    <row r="2" spans="1:23" ht="15.7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  <c r="V2" s="29"/>
      <c r="W2" s="29"/>
    </row>
    <row r="3" spans="1:23" ht="15.75" thickBot="1">
      <c r="B3" s="70">
        <v>4.5999999999999996</v>
      </c>
      <c r="C3" s="71">
        <v>4.5599999999999996</v>
      </c>
      <c r="D3" s="80">
        <f t="shared" ref="D3:D14" si="0">B3-C3</f>
        <v>4.0000000000000036E-2</v>
      </c>
      <c r="E3" s="70">
        <v>3.9</v>
      </c>
      <c r="F3" s="71">
        <v>3.88</v>
      </c>
      <c r="G3" s="72">
        <f>E3-F3</f>
        <v>2.0000000000000018E-2</v>
      </c>
      <c r="H3" s="70">
        <v>2.8</v>
      </c>
      <c r="I3" s="71">
        <v>2.71</v>
      </c>
      <c r="J3" s="72">
        <f t="shared" ref="J3:J14" si="1">H3-I3</f>
        <v>8.9999999999999858E-2</v>
      </c>
      <c r="L3" s="296" t="s">
        <v>199</v>
      </c>
      <c r="M3" s="296"/>
      <c r="N3" s="296"/>
      <c r="O3" s="296"/>
      <c r="Q3" s="29"/>
      <c r="R3" s="29"/>
      <c r="S3" s="29"/>
      <c r="T3" s="29"/>
      <c r="V3" s="29"/>
      <c r="W3" s="29"/>
    </row>
    <row r="4" spans="1:23" ht="15.75" thickBot="1">
      <c r="B4" s="73">
        <v>4.3</v>
      </c>
      <c r="C4" s="69">
        <v>4.59</v>
      </c>
      <c r="D4" s="81">
        <f t="shared" si="0"/>
        <v>-0.29000000000000004</v>
      </c>
      <c r="E4" s="73">
        <v>4</v>
      </c>
      <c r="F4" s="69">
        <v>3.98</v>
      </c>
      <c r="G4" s="74">
        <f t="shared" ref="G4:G14" si="2">E4-F4</f>
        <v>2.0000000000000018E-2</v>
      </c>
      <c r="H4" s="73">
        <v>2.9</v>
      </c>
      <c r="I4" s="69">
        <v>2.79</v>
      </c>
      <c r="J4" s="74">
        <f t="shared" si="1"/>
        <v>0.10999999999999988</v>
      </c>
      <c r="L4" s="297"/>
      <c r="M4" s="297"/>
      <c r="N4" s="297"/>
      <c r="O4" s="297"/>
      <c r="Q4" s="29"/>
      <c r="R4" s="29"/>
      <c r="S4" s="29"/>
      <c r="T4" s="29"/>
      <c r="V4" s="29"/>
      <c r="W4" s="29"/>
    </row>
    <row r="5" spans="1:23" ht="15.75" thickBot="1">
      <c r="B5" s="73">
        <v>4.2</v>
      </c>
      <c r="C5" s="69">
        <v>4.2</v>
      </c>
      <c r="D5" s="81">
        <f t="shared" si="0"/>
        <v>0</v>
      </c>
      <c r="E5" s="73">
        <v>4.2</v>
      </c>
      <c r="F5" s="69">
        <v>4.09</v>
      </c>
      <c r="G5" s="74">
        <f t="shared" si="2"/>
        <v>0.11000000000000032</v>
      </c>
      <c r="H5" s="73">
        <v>3.1</v>
      </c>
      <c r="I5" s="69">
        <v>2.9</v>
      </c>
      <c r="J5" s="74">
        <f t="shared" si="1"/>
        <v>0.20000000000000018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V5" s="29"/>
      <c r="W5" s="29"/>
    </row>
    <row r="6" spans="1:23" ht="15.75" thickBot="1">
      <c r="B6" s="73">
        <v>4.0999999999999996</v>
      </c>
      <c r="C6" s="69">
        <v>4.1399999999999997</v>
      </c>
      <c r="D6" s="81">
        <f t="shared" si="0"/>
        <v>-4.0000000000000036E-2</v>
      </c>
      <c r="E6" s="73">
        <v>4.4000000000000004</v>
      </c>
      <c r="F6" s="69">
        <v>4.24</v>
      </c>
      <c r="G6" s="74">
        <f t="shared" si="2"/>
        <v>0.16000000000000014</v>
      </c>
      <c r="H6" s="73">
        <v>3.2</v>
      </c>
      <c r="I6" s="69">
        <v>3.08</v>
      </c>
      <c r="J6" s="74">
        <f t="shared" si="1"/>
        <v>0.12000000000000011</v>
      </c>
      <c r="K6" s="34"/>
      <c r="L6" s="48">
        <v>1</v>
      </c>
      <c r="M6" s="48">
        <v>0.36</v>
      </c>
      <c r="N6" s="48">
        <v>0.39</v>
      </c>
      <c r="O6" s="46">
        <v>0.37</v>
      </c>
      <c r="Q6" s="29"/>
      <c r="R6" s="29"/>
      <c r="S6" s="29"/>
      <c r="T6" s="29"/>
      <c r="V6" s="29"/>
      <c r="W6" s="29"/>
    </row>
    <row r="7" spans="1:23" ht="15.75" thickBot="1">
      <c r="B7" s="73">
        <v>4</v>
      </c>
      <c r="C7" s="69">
        <v>4</v>
      </c>
      <c r="D7" s="81">
        <f t="shared" si="0"/>
        <v>0</v>
      </c>
      <c r="E7" s="73">
        <v>4.4000000000000004</v>
      </c>
      <c r="F7" s="69">
        <v>4.3899999999999997</v>
      </c>
      <c r="G7" s="74">
        <f t="shared" si="2"/>
        <v>1.0000000000000675E-2</v>
      </c>
      <c r="H7" s="73">
        <v>3.2</v>
      </c>
      <c r="I7" s="69">
        <v>3.17</v>
      </c>
      <c r="J7" s="74">
        <f t="shared" si="1"/>
        <v>3.0000000000000249E-2</v>
      </c>
      <c r="K7" s="34"/>
      <c r="L7" s="48">
        <v>2</v>
      </c>
      <c r="M7" s="48">
        <v>0.63</v>
      </c>
      <c r="N7" s="48">
        <v>0.15</v>
      </c>
      <c r="O7" s="50">
        <v>0.65</v>
      </c>
      <c r="Q7" s="29"/>
      <c r="R7" s="29"/>
      <c r="S7" s="29"/>
      <c r="T7" s="29"/>
      <c r="V7" s="29"/>
      <c r="W7" s="29"/>
    </row>
    <row r="8" spans="1:23" ht="15.75" thickBot="1">
      <c r="B8" s="73">
        <v>3.8</v>
      </c>
      <c r="C8" s="69">
        <v>3.94</v>
      </c>
      <c r="D8" s="81">
        <f t="shared" si="0"/>
        <v>-0.14000000000000012</v>
      </c>
      <c r="E8" s="73">
        <v>4.5</v>
      </c>
      <c r="F8" s="69">
        <v>4.3600000000000003</v>
      </c>
      <c r="G8" s="74">
        <f t="shared" si="2"/>
        <v>0.13999999999999968</v>
      </c>
      <c r="H8" s="73">
        <v>3.1</v>
      </c>
      <c r="I8" s="69">
        <v>3.11</v>
      </c>
      <c r="J8" s="74">
        <f t="shared" si="1"/>
        <v>-9.9999999999997868E-3</v>
      </c>
      <c r="K8" s="34"/>
      <c r="L8" s="49">
        <v>3</v>
      </c>
      <c r="M8" s="49">
        <v>0.68</v>
      </c>
      <c r="N8" s="49">
        <v>0.26</v>
      </c>
      <c r="O8" s="47">
        <v>0.68</v>
      </c>
      <c r="Q8" s="29"/>
      <c r="R8" s="29"/>
      <c r="S8" s="29"/>
      <c r="T8" s="29"/>
      <c r="V8" s="29"/>
      <c r="W8" s="29"/>
    </row>
    <row r="9" spans="1:23" ht="15.75" thickBot="1">
      <c r="B9" s="73">
        <v>3.8</v>
      </c>
      <c r="C9" s="69">
        <v>3.74</v>
      </c>
      <c r="D9" s="81">
        <f t="shared" si="0"/>
        <v>5.9999999999999609E-2</v>
      </c>
      <c r="E9" s="73">
        <v>4.3</v>
      </c>
      <c r="F9" s="69">
        <v>4.38</v>
      </c>
      <c r="G9" s="74">
        <f t="shared" si="2"/>
        <v>-8.0000000000000071E-2</v>
      </c>
      <c r="H9" s="73">
        <v>3.1</v>
      </c>
      <c r="I9" s="69">
        <v>2.97</v>
      </c>
      <c r="J9" s="74">
        <f t="shared" si="1"/>
        <v>0.12999999999999989</v>
      </c>
      <c r="Q9" s="29"/>
      <c r="R9" s="29"/>
      <c r="S9" s="29"/>
      <c r="T9" s="29"/>
      <c r="V9" s="29"/>
      <c r="W9" s="29"/>
    </row>
    <row r="10" spans="1:23" ht="15.75" thickBot="1">
      <c r="B10" s="73">
        <v>3.8</v>
      </c>
      <c r="C10" s="69">
        <v>3.92</v>
      </c>
      <c r="D10" s="81">
        <f t="shared" si="0"/>
        <v>-0.12000000000000011</v>
      </c>
      <c r="E10" s="73">
        <v>4.2</v>
      </c>
      <c r="F10" s="69">
        <v>4.2300000000000004</v>
      </c>
      <c r="G10" s="74">
        <f t="shared" si="2"/>
        <v>-3.0000000000000249E-2</v>
      </c>
      <c r="H10" s="73">
        <v>3</v>
      </c>
      <c r="I10" s="69">
        <v>2.96</v>
      </c>
      <c r="J10" s="74">
        <f t="shared" si="1"/>
        <v>4.0000000000000036E-2</v>
      </c>
      <c r="Q10" s="29"/>
      <c r="R10" s="29"/>
      <c r="S10" s="29"/>
      <c r="T10" s="29"/>
      <c r="V10" s="29"/>
      <c r="W10" s="29"/>
    </row>
    <row r="11" spans="1:23" ht="15.75" thickBot="1">
      <c r="B11" s="73">
        <v>3.8</v>
      </c>
      <c r="C11" s="69">
        <v>3.9</v>
      </c>
      <c r="D11" s="81">
        <f t="shared" si="0"/>
        <v>-0.10000000000000009</v>
      </c>
      <c r="E11" s="73">
        <v>4</v>
      </c>
      <c r="F11" s="69">
        <v>4.0999999999999996</v>
      </c>
      <c r="G11" s="74">
        <f t="shared" si="2"/>
        <v>-9.9999999999999645E-2</v>
      </c>
      <c r="H11" s="73">
        <v>2.7</v>
      </c>
      <c r="I11" s="69">
        <v>2.89</v>
      </c>
      <c r="J11" s="74">
        <f t="shared" si="1"/>
        <v>-0.18999999999999995</v>
      </c>
      <c r="L11" t="s">
        <v>200</v>
      </c>
      <c r="Q11" s="29"/>
      <c r="R11" s="29"/>
      <c r="S11" s="29"/>
      <c r="T11" s="29"/>
      <c r="V11" s="29"/>
      <c r="W11" s="29"/>
    </row>
    <row r="12" spans="1:23" ht="15.75" thickBot="1">
      <c r="B12" s="73">
        <v>3.8</v>
      </c>
      <c r="C12" s="69">
        <v>3.9</v>
      </c>
      <c r="D12" s="81">
        <f t="shared" si="0"/>
        <v>-0.10000000000000009</v>
      </c>
      <c r="E12" s="73">
        <v>3.8</v>
      </c>
      <c r="F12" s="69">
        <v>3.99</v>
      </c>
      <c r="G12" s="74">
        <f t="shared" si="2"/>
        <v>-0.19000000000000039</v>
      </c>
      <c r="H12" s="73">
        <v>2.7</v>
      </c>
      <c r="I12" s="69">
        <v>2.66</v>
      </c>
      <c r="J12" s="74">
        <f t="shared" si="1"/>
        <v>4.0000000000000036E-2</v>
      </c>
      <c r="L12" s="64" t="s">
        <v>201</v>
      </c>
      <c r="M12" s="63" t="s">
        <v>202</v>
      </c>
      <c r="Q12" s="29"/>
      <c r="R12" s="29"/>
      <c r="S12" s="29"/>
      <c r="T12" s="29"/>
      <c r="V12" s="29"/>
      <c r="W12" s="29"/>
    </row>
    <row r="13" spans="1:23" ht="15.75" thickBot="1">
      <c r="B13" s="75">
        <v>4.2</v>
      </c>
      <c r="C13" s="76">
        <v>3.9</v>
      </c>
      <c r="D13" s="82">
        <f t="shared" si="0"/>
        <v>0.30000000000000027</v>
      </c>
      <c r="E13" s="73">
        <v>3.8</v>
      </c>
      <c r="F13" s="69">
        <v>3.76</v>
      </c>
      <c r="G13" s="74">
        <f t="shared" si="2"/>
        <v>4.0000000000000036E-2</v>
      </c>
      <c r="H13" s="73">
        <v>2.7</v>
      </c>
      <c r="I13" s="69">
        <v>2.69</v>
      </c>
      <c r="J13" s="74">
        <f t="shared" si="1"/>
        <v>1.0000000000000231E-2</v>
      </c>
      <c r="L13" s="53" t="s">
        <v>1</v>
      </c>
      <c r="M13" s="39">
        <v>0.02</v>
      </c>
      <c r="Q13" s="29"/>
      <c r="R13" s="29"/>
    </row>
    <row r="14" spans="1:23" ht="15.75" thickBot="1">
      <c r="B14" s="78">
        <v>4.9000000000000004</v>
      </c>
      <c r="C14" s="79">
        <v>4.47</v>
      </c>
      <c r="D14" s="83">
        <f t="shared" si="0"/>
        <v>0.4300000000000006</v>
      </c>
      <c r="E14" s="75">
        <v>3.7</v>
      </c>
      <c r="F14" s="76">
        <v>3.79</v>
      </c>
      <c r="G14" s="77">
        <f t="shared" si="2"/>
        <v>-8.9999999999999858E-2</v>
      </c>
      <c r="H14" s="75">
        <v>2.7</v>
      </c>
      <c r="I14" s="76">
        <v>2.68</v>
      </c>
      <c r="J14" s="77">
        <f t="shared" si="1"/>
        <v>2.0000000000000018E-2</v>
      </c>
      <c r="L14" s="54" t="s">
        <v>2</v>
      </c>
      <c r="M14" s="34">
        <v>0.7</v>
      </c>
    </row>
    <row r="15" spans="1:23" ht="15.75" thickBot="1">
      <c r="A15" t="s">
        <v>196</v>
      </c>
      <c r="B15" s="240">
        <f>AVERAGE(B3:B14)</f>
        <v>4.1083333333333325</v>
      </c>
      <c r="C15" s="240">
        <f>AVERAGE(C3:C14)</f>
        <v>4.1049999999999995</v>
      </c>
      <c r="D15" s="239">
        <f t="shared" ref="D15:J15" si="3">AVERAGE(D3:D14)</f>
        <v>3.3333333333333361E-3</v>
      </c>
      <c r="E15" s="241">
        <f t="shared" si="3"/>
        <v>4.0999999999999996</v>
      </c>
      <c r="F15" s="240">
        <f t="shared" si="3"/>
        <v>4.0991666666666662</v>
      </c>
      <c r="G15" s="242">
        <f t="shared" si="3"/>
        <v>8.3333333333338955E-4</v>
      </c>
      <c r="H15" s="240">
        <f t="shared" si="3"/>
        <v>2.9333333333333336</v>
      </c>
      <c r="I15" s="240">
        <f>AVERAGE(I3:I14)</f>
        <v>2.8841666666666672</v>
      </c>
      <c r="J15" s="242">
        <f t="shared" si="3"/>
        <v>4.9166666666666727E-2</v>
      </c>
      <c r="L15" s="41" t="s">
        <v>3</v>
      </c>
      <c r="M15" s="35">
        <v>0.75</v>
      </c>
    </row>
    <row r="16" spans="1:23" ht="15.75" thickBot="1">
      <c r="D16" s="97">
        <v>0.45</v>
      </c>
      <c r="G16" s="94">
        <v>0.98</v>
      </c>
      <c r="J16" s="94">
        <v>0.7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  <row r="100" spans="4:5" ht="15.75" thickBot="1">
      <c r="D100" s="85"/>
      <c r="E100" s="86"/>
    </row>
    <row r="101" spans="4:5" ht="15.75" thickBot="1">
      <c r="D101" s="87"/>
      <c r="E101" s="88"/>
    </row>
    <row r="102" spans="4:5" ht="15.75" thickBot="1">
      <c r="D102" s="87"/>
      <c r="E102" s="88"/>
    </row>
    <row r="103" spans="4:5" ht="15.75" thickBot="1">
      <c r="D103" s="87"/>
      <c r="E103" s="88"/>
    </row>
    <row r="104" spans="4:5" ht="15.75" thickBot="1">
      <c r="D104" s="87"/>
      <c r="E104" s="88"/>
    </row>
    <row r="105" spans="4:5" ht="15.75" thickBot="1">
      <c r="D105" s="87"/>
      <c r="E105" s="88"/>
    </row>
    <row r="106" spans="4:5" ht="15.75" thickBot="1">
      <c r="D106" s="87"/>
      <c r="E106" s="88"/>
    </row>
    <row r="107" spans="4:5" ht="15.75" thickBot="1">
      <c r="D107" s="87"/>
      <c r="E107" s="88"/>
    </row>
    <row r="108" spans="4:5">
      <c r="D108" s="89"/>
      <c r="E108" s="90"/>
    </row>
  </sheetData>
  <mergeCells count="4">
    <mergeCell ref="B1:D1"/>
    <mergeCell ref="E1:G1"/>
    <mergeCell ref="H1:J1"/>
    <mergeCell ref="L3:O4"/>
  </mergeCells>
  <conditionalFormatting sqref="M6:O8">
    <cfRule type="expression" dxfId="11" priority="1">
      <formula>"&gt;=0.05"</formula>
    </cfRule>
    <cfRule type="expression" dxfId="10" priority="2">
      <formula>"&lt;0.05"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7217-6579-4043-9043-94ED9D7FA082}">
  <dimension ref="A1:V17"/>
  <sheetViews>
    <sheetView topLeftCell="A3" zoomScale="70" zoomScaleNormal="70" workbookViewId="0">
      <selection activeCell="D15" sqref="D15"/>
    </sheetView>
  </sheetViews>
  <sheetFormatPr defaultRowHeight="15"/>
  <sheetData>
    <row r="1" spans="1:22" ht="15.75" thickBot="1">
      <c r="B1" s="291" t="s">
        <v>1</v>
      </c>
      <c r="C1" s="292"/>
      <c r="D1" s="292"/>
      <c r="E1" s="293" t="s">
        <v>2</v>
      </c>
      <c r="F1" s="294"/>
      <c r="G1" s="295"/>
      <c r="H1" s="293" t="s">
        <v>3</v>
      </c>
      <c r="I1" s="294"/>
      <c r="J1" s="295"/>
      <c r="K1" s="45"/>
    </row>
    <row r="2" spans="1:22" ht="29.25" thickBot="1">
      <c r="B2" s="65" t="s">
        <v>197</v>
      </c>
      <c r="C2" s="66" t="s">
        <v>194</v>
      </c>
      <c r="D2" s="66" t="s">
        <v>195</v>
      </c>
      <c r="E2" s="84" t="s">
        <v>197</v>
      </c>
      <c r="F2" s="55" t="s">
        <v>194</v>
      </c>
      <c r="G2" s="68" t="s">
        <v>195</v>
      </c>
      <c r="H2" s="84" t="s">
        <v>197</v>
      </c>
      <c r="I2" s="67" t="s">
        <v>194</v>
      </c>
      <c r="J2" s="68" t="s">
        <v>195</v>
      </c>
      <c r="K2" s="45"/>
      <c r="Q2" s="29"/>
      <c r="R2" s="29"/>
      <c r="S2" s="29"/>
      <c r="T2" s="29"/>
    </row>
    <row r="3" spans="1:22" ht="15.75" thickBot="1">
      <c r="B3" s="70">
        <v>4.5999999999999996</v>
      </c>
      <c r="C3" s="71">
        <v>4.7300000000000004</v>
      </c>
      <c r="D3" s="80">
        <f t="shared" ref="D3:D14" si="0">B3-C3</f>
        <v>-0.13000000000000078</v>
      </c>
      <c r="E3" s="70">
        <v>3.9</v>
      </c>
      <c r="F3" s="71">
        <v>3.79</v>
      </c>
      <c r="G3" s="72">
        <f t="shared" ref="G3:G14" si="1">E3-F3</f>
        <v>0.10999999999999988</v>
      </c>
      <c r="H3" s="70">
        <v>2.8</v>
      </c>
      <c r="I3" s="71">
        <v>2.69</v>
      </c>
      <c r="J3" s="72">
        <f t="shared" ref="J3:J14" si="2">H3-I3</f>
        <v>0.10999999999999988</v>
      </c>
      <c r="L3" s="296" t="s">
        <v>199</v>
      </c>
      <c r="M3" s="296"/>
      <c r="N3" s="296"/>
      <c r="O3" s="296"/>
      <c r="Q3" s="29"/>
      <c r="R3" s="29"/>
      <c r="S3" s="29"/>
      <c r="T3" s="29"/>
    </row>
    <row r="4" spans="1:22" ht="15.75" thickBot="1">
      <c r="B4" s="73">
        <v>4.3</v>
      </c>
      <c r="C4" s="69">
        <v>4.63</v>
      </c>
      <c r="D4" s="81">
        <f t="shared" si="0"/>
        <v>-0.33000000000000007</v>
      </c>
      <c r="E4" s="73">
        <v>4</v>
      </c>
      <c r="F4" s="69">
        <v>3.92</v>
      </c>
      <c r="G4" s="74">
        <f t="shared" si="1"/>
        <v>8.0000000000000071E-2</v>
      </c>
      <c r="H4" s="73">
        <v>2.9</v>
      </c>
      <c r="I4" s="69">
        <v>2.75</v>
      </c>
      <c r="J4" s="74">
        <f t="shared" si="2"/>
        <v>0.14999999999999991</v>
      </c>
      <c r="L4" s="297"/>
      <c r="M4" s="297"/>
      <c r="N4" s="297"/>
      <c r="O4" s="297"/>
      <c r="Q4" s="29"/>
      <c r="R4" s="29"/>
      <c r="S4" s="29"/>
      <c r="T4" s="29"/>
      <c r="U4" s="29"/>
      <c r="V4" s="29"/>
    </row>
    <row r="5" spans="1:22" ht="15.75" thickBot="1">
      <c r="B5" s="73">
        <v>4.2</v>
      </c>
      <c r="C5" s="69">
        <v>4.3099999999999996</v>
      </c>
      <c r="D5" s="81">
        <f t="shared" si="0"/>
        <v>-0.10999999999999943</v>
      </c>
      <c r="E5" s="73">
        <v>4.2</v>
      </c>
      <c r="F5" s="69">
        <v>3.99</v>
      </c>
      <c r="G5" s="74">
        <f t="shared" si="1"/>
        <v>0.20999999999999996</v>
      </c>
      <c r="H5" s="73">
        <v>3.1</v>
      </c>
      <c r="I5" s="69">
        <v>2.83</v>
      </c>
      <c r="J5" s="74">
        <f t="shared" si="2"/>
        <v>0.27</v>
      </c>
      <c r="K5" s="34"/>
      <c r="L5" s="61" t="s">
        <v>198</v>
      </c>
      <c r="M5" s="62" t="s">
        <v>1</v>
      </c>
      <c r="N5" s="62" t="s">
        <v>2</v>
      </c>
      <c r="O5" s="63" t="s">
        <v>3</v>
      </c>
      <c r="Q5" s="29"/>
      <c r="R5" s="29"/>
      <c r="S5" s="29"/>
      <c r="T5" s="29"/>
      <c r="U5" s="29"/>
      <c r="V5" s="29"/>
    </row>
    <row r="6" spans="1:22" ht="15.75" thickBot="1">
      <c r="B6" s="73">
        <v>4.0999999999999996</v>
      </c>
      <c r="C6" s="69">
        <v>4.22</v>
      </c>
      <c r="D6" s="81">
        <f t="shared" si="0"/>
        <v>-0.12000000000000011</v>
      </c>
      <c r="E6" s="73">
        <v>4.4000000000000004</v>
      </c>
      <c r="F6" s="69">
        <v>4.22</v>
      </c>
      <c r="G6" s="74">
        <f t="shared" si="1"/>
        <v>0.1800000000000006</v>
      </c>
      <c r="H6" s="73">
        <v>3.2</v>
      </c>
      <c r="I6" s="69">
        <v>3</v>
      </c>
      <c r="J6" s="74">
        <f t="shared" si="2"/>
        <v>0.20000000000000018</v>
      </c>
      <c r="K6" s="34"/>
      <c r="L6" s="48">
        <v>1</v>
      </c>
      <c r="M6" s="103">
        <v>0.03</v>
      </c>
      <c r="N6" s="48">
        <v>0.13</v>
      </c>
      <c r="O6" s="46">
        <v>0.06</v>
      </c>
      <c r="Q6" s="29"/>
      <c r="R6" s="29"/>
      <c r="S6" s="29"/>
      <c r="T6" s="29"/>
      <c r="U6" s="29"/>
      <c r="V6" s="29"/>
    </row>
    <row r="7" spans="1:22" ht="15.75" thickBot="1">
      <c r="B7" s="73">
        <v>4</v>
      </c>
      <c r="C7" s="69">
        <v>4.0999999999999996</v>
      </c>
      <c r="D7" s="81">
        <f t="shared" si="0"/>
        <v>-9.9999999999999645E-2</v>
      </c>
      <c r="E7" s="73">
        <v>4.4000000000000004</v>
      </c>
      <c r="F7" s="69">
        <v>4.46</v>
      </c>
      <c r="G7" s="74">
        <f t="shared" si="1"/>
        <v>-5.9999999999999609E-2</v>
      </c>
      <c r="H7" s="73">
        <v>3.2</v>
      </c>
      <c r="I7" s="69">
        <v>3.13</v>
      </c>
      <c r="J7" s="74">
        <f t="shared" si="2"/>
        <v>7.0000000000000284E-2</v>
      </c>
      <c r="K7" s="34"/>
      <c r="L7" s="48">
        <v>2</v>
      </c>
      <c r="M7" s="48">
        <v>7.0000000000000007E-2</v>
      </c>
      <c r="N7" s="48">
        <v>0.05</v>
      </c>
      <c r="O7" s="50">
        <v>0.14000000000000001</v>
      </c>
      <c r="Q7" s="29"/>
      <c r="R7" s="29"/>
      <c r="S7" s="29"/>
      <c r="T7" s="29"/>
      <c r="U7" s="29"/>
      <c r="V7" s="29"/>
    </row>
    <row r="8" spans="1:22" ht="15.75" thickBot="1">
      <c r="B8" s="73">
        <v>3.8</v>
      </c>
      <c r="C8" s="69">
        <v>3.99</v>
      </c>
      <c r="D8" s="81">
        <f t="shared" si="0"/>
        <v>-0.19000000000000039</v>
      </c>
      <c r="E8" s="73">
        <v>4.5</v>
      </c>
      <c r="F8" s="69">
        <v>4.45</v>
      </c>
      <c r="G8" s="74">
        <f t="shared" si="1"/>
        <v>4.9999999999999822E-2</v>
      </c>
      <c r="H8" s="73">
        <v>3.1</v>
      </c>
      <c r="I8" s="69">
        <v>3.17</v>
      </c>
      <c r="J8" s="74">
        <f t="shared" si="2"/>
        <v>-6.999999999999984E-2</v>
      </c>
      <c r="K8" s="34"/>
      <c r="L8" s="49">
        <v>3</v>
      </c>
      <c r="M8" s="49">
        <v>0.13</v>
      </c>
      <c r="N8" s="49">
        <v>0.1</v>
      </c>
      <c r="O8" s="47">
        <v>0.22</v>
      </c>
      <c r="Q8" s="29"/>
      <c r="R8" s="29"/>
      <c r="S8" s="29"/>
      <c r="T8" s="29"/>
      <c r="U8" s="29"/>
      <c r="V8" s="29"/>
    </row>
    <row r="9" spans="1:22" ht="15.75" thickBot="1">
      <c r="B9" s="73">
        <v>3.8</v>
      </c>
      <c r="C9" s="69">
        <v>3.71</v>
      </c>
      <c r="D9" s="81">
        <f t="shared" si="0"/>
        <v>8.9999999999999858E-2</v>
      </c>
      <c r="E9" s="73">
        <v>4.3</v>
      </c>
      <c r="F9" s="69">
        <v>4.51</v>
      </c>
      <c r="G9" s="74">
        <f t="shared" si="1"/>
        <v>-0.20999999999999996</v>
      </c>
      <c r="H9" s="73">
        <v>3.1</v>
      </c>
      <c r="I9" s="69">
        <v>3.05</v>
      </c>
      <c r="J9" s="74">
        <f t="shared" si="2"/>
        <v>5.0000000000000266E-2</v>
      </c>
      <c r="Q9" s="29"/>
      <c r="R9" s="29"/>
      <c r="S9" s="29"/>
      <c r="T9" s="29"/>
      <c r="U9" s="29"/>
      <c r="V9" s="29"/>
    </row>
    <row r="10" spans="1:22" ht="15.75" thickBot="1">
      <c r="B10" s="73">
        <v>3.8</v>
      </c>
      <c r="C10" s="69">
        <v>3.76</v>
      </c>
      <c r="D10" s="81">
        <f t="shared" si="0"/>
        <v>4.0000000000000036E-2</v>
      </c>
      <c r="E10" s="73">
        <v>4.2</v>
      </c>
      <c r="F10" s="69">
        <v>4.2699999999999996</v>
      </c>
      <c r="G10" s="74">
        <f t="shared" si="1"/>
        <v>-6.9999999999999396E-2</v>
      </c>
      <c r="H10" s="73">
        <v>3</v>
      </c>
      <c r="I10" s="69">
        <v>3.07</v>
      </c>
      <c r="J10" s="74">
        <f t="shared" si="2"/>
        <v>-6.999999999999984E-2</v>
      </c>
      <c r="Q10" s="29"/>
      <c r="R10" s="29"/>
      <c r="S10" s="29"/>
      <c r="T10" s="29"/>
      <c r="U10" s="29"/>
      <c r="V10" s="29"/>
    </row>
    <row r="11" spans="1:22" ht="15.75" thickBot="1">
      <c r="B11" s="73">
        <v>3.8</v>
      </c>
      <c r="C11" s="69">
        <v>3.75</v>
      </c>
      <c r="D11" s="81">
        <f t="shared" si="0"/>
        <v>4.9999999999999822E-2</v>
      </c>
      <c r="E11" s="73">
        <v>4</v>
      </c>
      <c r="F11" s="69">
        <v>4.08</v>
      </c>
      <c r="G11" s="74">
        <f t="shared" si="1"/>
        <v>-8.0000000000000071E-2</v>
      </c>
      <c r="H11" s="73">
        <v>2.7</v>
      </c>
      <c r="I11" s="69">
        <v>2.99</v>
      </c>
      <c r="J11" s="74">
        <f t="shared" si="2"/>
        <v>-0.29000000000000004</v>
      </c>
      <c r="L11" t="s">
        <v>200</v>
      </c>
      <c r="Q11" s="29"/>
      <c r="R11" s="29"/>
      <c r="S11" s="29"/>
      <c r="T11" s="29"/>
      <c r="U11" s="29"/>
      <c r="V11" s="29"/>
    </row>
    <row r="12" spans="1:22" ht="15.75" thickBot="1">
      <c r="B12" s="73">
        <v>3.8</v>
      </c>
      <c r="C12" s="69">
        <v>3.75</v>
      </c>
      <c r="D12" s="81">
        <f t="shared" si="0"/>
        <v>4.9999999999999822E-2</v>
      </c>
      <c r="E12" s="73">
        <v>3.8</v>
      </c>
      <c r="F12" s="69">
        <v>3.95</v>
      </c>
      <c r="G12" s="74">
        <f t="shared" si="1"/>
        <v>-0.15000000000000036</v>
      </c>
      <c r="H12" s="73">
        <v>2.7</v>
      </c>
      <c r="I12" s="69">
        <v>2.67</v>
      </c>
      <c r="J12" s="74">
        <f t="shared" si="2"/>
        <v>3.0000000000000249E-2</v>
      </c>
      <c r="L12" s="64" t="s">
        <v>201</v>
      </c>
      <c r="M12" s="63" t="s">
        <v>202</v>
      </c>
      <c r="Q12" s="29"/>
      <c r="R12" s="29"/>
      <c r="S12" s="29"/>
      <c r="T12" s="29"/>
      <c r="U12" s="29"/>
      <c r="V12" s="29"/>
    </row>
    <row r="13" spans="1:22" ht="15.75" thickBot="1">
      <c r="B13" s="75">
        <v>4.2</v>
      </c>
      <c r="C13" s="76">
        <v>3.75</v>
      </c>
      <c r="D13" s="82">
        <f t="shared" si="0"/>
        <v>0.45000000000000018</v>
      </c>
      <c r="E13" s="73">
        <v>3.8</v>
      </c>
      <c r="F13" s="69">
        <v>3.82</v>
      </c>
      <c r="G13" s="74">
        <f t="shared" si="1"/>
        <v>-2.0000000000000018E-2</v>
      </c>
      <c r="H13" s="73">
        <v>2.7</v>
      </c>
      <c r="I13" s="69">
        <v>2.68</v>
      </c>
      <c r="J13" s="74">
        <f t="shared" si="2"/>
        <v>2.0000000000000018E-2</v>
      </c>
      <c r="L13" s="101" t="s">
        <v>1</v>
      </c>
      <c r="M13" s="102">
        <v>0.01</v>
      </c>
      <c r="Q13" s="29"/>
      <c r="R13" s="29"/>
      <c r="S13" s="29"/>
      <c r="T13" s="29"/>
      <c r="U13" s="29"/>
      <c r="V13" s="29"/>
    </row>
    <row r="14" spans="1:22" ht="15.75" thickBot="1">
      <c r="B14" s="78">
        <v>4.9000000000000004</v>
      </c>
      <c r="C14" s="79">
        <v>4.4000000000000004</v>
      </c>
      <c r="D14" s="83">
        <f t="shared" si="0"/>
        <v>0.5</v>
      </c>
      <c r="E14" s="75">
        <v>3.7</v>
      </c>
      <c r="F14" s="76">
        <v>3.84</v>
      </c>
      <c r="G14" s="77">
        <f t="shared" si="1"/>
        <v>-0.13999999999999968</v>
      </c>
      <c r="H14" s="75">
        <v>2.7</v>
      </c>
      <c r="I14" s="76">
        <v>2.7</v>
      </c>
      <c r="J14" s="77">
        <f t="shared" si="2"/>
        <v>0</v>
      </c>
      <c r="L14" s="54" t="s">
        <v>2</v>
      </c>
      <c r="M14" s="34">
        <v>0.63</v>
      </c>
      <c r="U14" s="29"/>
      <c r="V14" s="29"/>
    </row>
    <row r="15" spans="1:22" ht="15.75" thickBot="1">
      <c r="A15" t="s">
        <v>196</v>
      </c>
      <c r="B15" s="240">
        <f>AVERAGE(B3:B14)</f>
        <v>4.1083333333333325</v>
      </c>
      <c r="C15" s="240">
        <f>AVERAGE(C3:C14)</f>
        <v>4.0916666666666659</v>
      </c>
      <c r="D15" s="239">
        <f t="shared" ref="D15:J15" si="3">AVERAGE(D3:D14)</f>
        <v>1.6666666666666607E-2</v>
      </c>
      <c r="E15" s="241">
        <f t="shared" si="3"/>
        <v>4.0999999999999996</v>
      </c>
      <c r="F15" s="240">
        <f>AVERAGE(F3:F14)</f>
        <v>4.1083333333333334</v>
      </c>
      <c r="G15" s="242">
        <f t="shared" si="3"/>
        <v>-8.3333333333332291E-3</v>
      </c>
      <c r="H15" s="240">
        <f t="shared" si="3"/>
        <v>2.9333333333333336</v>
      </c>
      <c r="I15" s="240">
        <f>AVERAGE(I3:I14)</f>
        <v>2.894166666666667</v>
      </c>
      <c r="J15" s="242">
        <f t="shared" si="3"/>
        <v>3.9166666666666759E-2</v>
      </c>
      <c r="L15" s="41" t="s">
        <v>3</v>
      </c>
      <c r="M15" s="35">
        <v>0.85</v>
      </c>
      <c r="U15" s="29"/>
      <c r="V15" s="29"/>
    </row>
    <row r="16" spans="1:22" ht="15.75" thickBot="1">
      <c r="D16" s="97">
        <v>0.56000000000000005</v>
      </c>
      <c r="G16" s="94">
        <v>0.92</v>
      </c>
      <c r="J16" s="94">
        <v>0.94</v>
      </c>
    </row>
    <row r="17" spans="4:10" ht="15.75" thickBot="1">
      <c r="D17" s="95" t="s">
        <v>206</v>
      </c>
      <c r="E17" s="96"/>
      <c r="G17" s="95" t="s">
        <v>206</v>
      </c>
      <c r="J17" s="95" t="s">
        <v>206</v>
      </c>
    </row>
  </sheetData>
  <mergeCells count="4">
    <mergeCell ref="B1:D1"/>
    <mergeCell ref="E1:G1"/>
    <mergeCell ref="H1:J1"/>
    <mergeCell ref="L3:O4"/>
  </mergeCells>
  <conditionalFormatting sqref="M6:O8">
    <cfRule type="expression" dxfId="9" priority="1">
      <formula>"&gt;=0.05"</formula>
    </cfRule>
    <cfRule type="expression" dxfId="8" priority="2">
      <formula>"&lt;0.05"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6CC4-8F03-4DC3-9AA8-DB821712665C}">
  <dimension ref="A1:T18"/>
  <sheetViews>
    <sheetView topLeftCell="A58" zoomScale="85" zoomScaleNormal="85" workbookViewId="0">
      <selection activeCell="G14" sqref="G3:G14"/>
    </sheetView>
  </sheetViews>
  <sheetFormatPr defaultColWidth="15.7109375" defaultRowHeight="15"/>
  <cols>
    <col min="12" max="12" width="12" customWidth="1"/>
    <col min="13" max="13" width="9.28515625" bestFit="1" customWidth="1"/>
    <col min="14" max="14" width="7.5703125" bestFit="1" customWidth="1"/>
    <col min="15" max="15" width="6.7109375" customWidth="1"/>
  </cols>
  <sheetData>
    <row r="1" spans="1:20" ht="15.75" thickBot="1">
      <c r="B1" s="291" t="s">
        <v>209</v>
      </c>
      <c r="C1" s="292"/>
      <c r="D1" s="300"/>
      <c r="E1" s="294" t="s">
        <v>220</v>
      </c>
      <c r="F1" s="294"/>
      <c r="G1" s="295"/>
      <c r="H1" s="294" t="s">
        <v>221</v>
      </c>
      <c r="I1" s="294"/>
      <c r="J1" s="295"/>
      <c r="K1" s="45"/>
      <c r="Q1" s="298"/>
      <c r="R1" s="299"/>
      <c r="S1" s="298"/>
      <c r="T1" s="299"/>
    </row>
    <row r="2" spans="1:20" ht="15.75" thickBot="1">
      <c r="B2" s="56" t="s">
        <v>197</v>
      </c>
      <c r="C2" s="57" t="s">
        <v>194</v>
      </c>
      <c r="D2" s="58" t="s">
        <v>195</v>
      </c>
      <c r="E2" s="59" t="s">
        <v>197</v>
      </c>
      <c r="F2" s="59" t="s">
        <v>194</v>
      </c>
      <c r="G2" s="60" t="s">
        <v>195</v>
      </c>
      <c r="H2" s="59" t="s">
        <v>197</v>
      </c>
      <c r="I2" s="59" t="s">
        <v>194</v>
      </c>
      <c r="J2" s="60" t="s">
        <v>195</v>
      </c>
      <c r="K2" s="45"/>
      <c r="Q2" s="91"/>
      <c r="R2" s="29"/>
      <c r="S2" s="29"/>
      <c r="T2" s="91"/>
    </row>
    <row r="3" spans="1:20" ht="15.75" thickBot="1">
      <c r="B3" s="36">
        <v>4.5999999999999996</v>
      </c>
      <c r="C3" s="37">
        <v>4.53</v>
      </c>
      <c r="D3" s="34">
        <f>B3-C3</f>
        <v>6.9999999999999396E-2</v>
      </c>
      <c r="E3" s="38">
        <v>3.9</v>
      </c>
      <c r="F3" s="43">
        <v>3.84</v>
      </c>
      <c r="G3" s="39">
        <f t="shared" ref="G3:G14" si="0">E3-F3</f>
        <v>6.0000000000000053E-2</v>
      </c>
      <c r="H3" s="38">
        <v>2.8</v>
      </c>
      <c r="I3" s="43">
        <v>2.72</v>
      </c>
      <c r="J3" s="39">
        <f t="shared" ref="J3:J14" si="1">H3-I3</f>
        <v>7.9999999999999627E-2</v>
      </c>
      <c r="L3" s="301" t="s">
        <v>199</v>
      </c>
      <c r="M3" s="302"/>
      <c r="N3" s="302"/>
      <c r="O3" s="303"/>
      <c r="Q3" s="29"/>
      <c r="R3" s="29"/>
      <c r="S3" s="29"/>
      <c r="T3" s="29"/>
    </row>
    <row r="4" spans="1:20" ht="15.75" thickBot="1">
      <c r="B4" s="31">
        <v>4.3</v>
      </c>
      <c r="C4" s="29">
        <v>4.63</v>
      </c>
      <c r="D4" s="34">
        <f t="shared" ref="D4:D14" si="2">B4-C4</f>
        <v>-0.33000000000000007</v>
      </c>
      <c r="E4" s="29">
        <v>4</v>
      </c>
      <c r="F4" s="30">
        <v>3.97</v>
      </c>
      <c r="G4" s="34">
        <f t="shared" si="0"/>
        <v>2.9999999999999805E-2</v>
      </c>
      <c r="H4" s="29">
        <v>2.9</v>
      </c>
      <c r="I4" s="30">
        <v>2.84</v>
      </c>
      <c r="J4" s="34">
        <f t="shared" si="1"/>
        <v>6.0000000000000053E-2</v>
      </c>
      <c r="L4" s="304"/>
      <c r="M4" s="297"/>
      <c r="N4" s="297"/>
      <c r="O4" s="305"/>
      <c r="Q4" s="29"/>
      <c r="R4" s="29"/>
      <c r="S4" s="29"/>
      <c r="T4" s="29"/>
    </row>
    <row r="5" spans="1:20" ht="15.75" thickBot="1">
      <c r="B5" s="31">
        <v>4.2</v>
      </c>
      <c r="C5" s="29">
        <v>4.29</v>
      </c>
      <c r="D5" s="34">
        <f t="shared" si="2"/>
        <v>-8.9999999999999858E-2</v>
      </c>
      <c r="E5" s="29">
        <v>4.2</v>
      </c>
      <c r="F5" s="30">
        <v>4.07</v>
      </c>
      <c r="G5" s="34">
        <f t="shared" si="0"/>
        <v>0.12999999999999989</v>
      </c>
      <c r="H5" s="29">
        <v>3.1</v>
      </c>
      <c r="I5" s="30">
        <v>2.94</v>
      </c>
      <c r="J5" s="34">
        <f t="shared" si="1"/>
        <v>0.16000000000000014</v>
      </c>
      <c r="L5" s="51" t="s">
        <v>198</v>
      </c>
      <c r="M5" s="52" t="s">
        <v>1</v>
      </c>
      <c r="N5" s="52" t="s">
        <v>2</v>
      </c>
      <c r="O5" s="40" t="s">
        <v>3</v>
      </c>
      <c r="Q5" s="29"/>
      <c r="R5" s="29"/>
      <c r="S5" s="29"/>
      <c r="T5" s="29"/>
    </row>
    <row r="6" spans="1:20" ht="15.75" thickBot="1">
      <c r="B6" s="31">
        <v>4.0999999999999996</v>
      </c>
      <c r="C6" s="29">
        <v>4.21</v>
      </c>
      <c r="D6" s="34">
        <f t="shared" si="2"/>
        <v>-0.11000000000000032</v>
      </c>
      <c r="E6" s="29">
        <v>4.4000000000000004</v>
      </c>
      <c r="F6" s="30">
        <v>4.3</v>
      </c>
      <c r="G6" s="34">
        <f t="shared" si="0"/>
        <v>0.10000000000000053</v>
      </c>
      <c r="H6" s="29">
        <v>3.2</v>
      </c>
      <c r="I6" s="30">
        <v>3.17</v>
      </c>
      <c r="J6" s="34">
        <f t="shared" si="1"/>
        <v>3.0000000000000249E-2</v>
      </c>
      <c r="L6" s="48">
        <v>1</v>
      </c>
      <c r="M6" s="48">
        <v>0.12</v>
      </c>
      <c r="N6" s="48">
        <v>0.71</v>
      </c>
      <c r="O6" s="46">
        <v>0.43</v>
      </c>
      <c r="Q6" s="29"/>
      <c r="R6" s="29"/>
      <c r="S6" s="29"/>
      <c r="T6" s="29"/>
    </row>
    <row r="7" spans="1:20" ht="15.75" thickBot="1">
      <c r="B7" s="31">
        <v>4</v>
      </c>
      <c r="C7" s="29">
        <v>4.1100000000000003</v>
      </c>
      <c r="D7" s="34">
        <f t="shared" si="2"/>
        <v>-0.11000000000000032</v>
      </c>
      <c r="E7" s="29">
        <v>4.4000000000000004</v>
      </c>
      <c r="F7" s="30">
        <v>4.5</v>
      </c>
      <c r="G7" s="34">
        <f t="shared" si="0"/>
        <v>-9.9999999999999645E-2</v>
      </c>
      <c r="H7" s="29">
        <v>3.2</v>
      </c>
      <c r="I7" s="30">
        <v>3.24</v>
      </c>
      <c r="J7" s="34">
        <f t="shared" si="1"/>
        <v>-4.0000000000000036E-2</v>
      </c>
      <c r="L7" s="48">
        <v>2</v>
      </c>
      <c r="M7" s="48">
        <v>0.28999999999999998</v>
      </c>
      <c r="N7" s="48">
        <v>0.18</v>
      </c>
      <c r="O7" s="50">
        <v>0.72</v>
      </c>
      <c r="Q7" s="29"/>
      <c r="R7" s="29"/>
      <c r="S7" s="29"/>
      <c r="T7" s="29"/>
    </row>
    <row r="8" spans="1:20" ht="15.75" thickBot="1">
      <c r="B8" s="31">
        <v>0</v>
      </c>
      <c r="C8" s="29">
        <v>4.01</v>
      </c>
      <c r="D8" s="34">
        <f t="shared" si="2"/>
        <v>-4.01</v>
      </c>
      <c r="E8" s="29">
        <v>4.5</v>
      </c>
      <c r="F8" s="30">
        <v>4.43</v>
      </c>
      <c r="G8" s="34">
        <f t="shared" si="0"/>
        <v>7.0000000000000284E-2</v>
      </c>
      <c r="H8" s="29">
        <v>3.1</v>
      </c>
      <c r="I8" s="30">
        <v>3.22</v>
      </c>
      <c r="J8" s="34">
        <f t="shared" si="1"/>
        <v>-0.12000000000000011</v>
      </c>
      <c r="L8" s="49">
        <v>3</v>
      </c>
      <c r="M8" s="49">
        <v>0.47</v>
      </c>
      <c r="N8" s="49">
        <v>0.28999999999999998</v>
      </c>
      <c r="O8" s="47">
        <v>0.95</v>
      </c>
      <c r="Q8" s="29"/>
      <c r="R8" s="29"/>
      <c r="S8" s="29"/>
      <c r="T8" s="29"/>
    </row>
    <row r="9" spans="1:20" ht="15.75" thickBot="1">
      <c r="B9" s="31">
        <v>3.8</v>
      </c>
      <c r="C9" s="29">
        <v>3.8</v>
      </c>
      <c r="D9" s="34">
        <f t="shared" si="2"/>
        <v>0</v>
      </c>
      <c r="E9" s="29">
        <v>4.3</v>
      </c>
      <c r="F9" s="30">
        <v>4.5599999999999996</v>
      </c>
      <c r="G9" s="34">
        <f t="shared" si="0"/>
        <v>-0.25999999999999979</v>
      </c>
      <c r="H9" s="29">
        <v>3.1</v>
      </c>
      <c r="I9" s="30">
        <v>3.09</v>
      </c>
      <c r="J9" s="34">
        <f t="shared" si="1"/>
        <v>1.0000000000000231E-2</v>
      </c>
      <c r="Q9" s="29"/>
      <c r="R9" s="29"/>
      <c r="S9" s="29"/>
      <c r="T9" s="29"/>
    </row>
    <row r="10" spans="1:20" ht="15.75" thickBot="1">
      <c r="A10" s="42">
        <f>AVERAGE(G3:G14)</f>
        <v>-4.2499999999999906E-2</v>
      </c>
      <c r="B10" s="31">
        <v>3.8</v>
      </c>
      <c r="C10" s="29">
        <v>3.82</v>
      </c>
      <c r="D10" s="34">
        <f t="shared" si="2"/>
        <v>-2.0000000000000018E-2</v>
      </c>
      <c r="E10" s="29">
        <v>4.2</v>
      </c>
      <c r="F10" s="30">
        <v>4.26</v>
      </c>
      <c r="G10" s="34">
        <f t="shared" si="0"/>
        <v>-5.9999999999999609E-2</v>
      </c>
      <c r="H10" s="29">
        <v>3</v>
      </c>
      <c r="I10" s="30">
        <v>3.12</v>
      </c>
      <c r="J10" s="34">
        <f t="shared" si="1"/>
        <v>-0.12000000000000011</v>
      </c>
      <c r="Q10" s="29"/>
      <c r="R10" s="29"/>
      <c r="S10" s="29"/>
      <c r="T10" s="29"/>
    </row>
    <row r="11" spans="1:20" ht="15.75" thickBot="1">
      <c r="B11" s="31">
        <v>3.8</v>
      </c>
      <c r="C11" s="29">
        <v>3.82</v>
      </c>
      <c r="D11" s="34">
        <f t="shared" si="2"/>
        <v>-2.0000000000000018E-2</v>
      </c>
      <c r="E11" s="29">
        <v>4</v>
      </c>
      <c r="F11" s="30">
        <v>4.2</v>
      </c>
      <c r="G11" s="34">
        <f t="shared" si="0"/>
        <v>-0.20000000000000018</v>
      </c>
      <c r="H11" s="29">
        <v>2.7</v>
      </c>
      <c r="I11" s="30">
        <v>2.99</v>
      </c>
      <c r="J11" s="34">
        <f t="shared" si="1"/>
        <v>-0.29000000000000004</v>
      </c>
      <c r="Q11" s="29"/>
      <c r="R11" s="29"/>
      <c r="S11" s="29"/>
      <c r="T11" s="29"/>
    </row>
    <row r="12" spans="1:20" ht="15.75" thickBot="1">
      <c r="B12" s="31">
        <v>3.8</v>
      </c>
      <c r="C12" s="29">
        <v>3.82</v>
      </c>
      <c r="D12" s="34">
        <f t="shared" si="2"/>
        <v>-2.0000000000000018E-2</v>
      </c>
      <c r="E12" s="29">
        <v>3.8</v>
      </c>
      <c r="F12" s="30">
        <v>3.97</v>
      </c>
      <c r="G12" s="34">
        <f t="shared" si="0"/>
        <v>-0.17000000000000037</v>
      </c>
      <c r="H12" s="29">
        <v>2.7</v>
      </c>
      <c r="I12" s="30">
        <v>2.64</v>
      </c>
      <c r="J12" s="34">
        <f t="shared" si="1"/>
        <v>6.0000000000000053E-2</v>
      </c>
      <c r="L12" t="s">
        <v>200</v>
      </c>
      <c r="Q12" s="29"/>
      <c r="R12" s="29"/>
      <c r="S12" s="29"/>
      <c r="T12" s="29"/>
    </row>
    <row r="13" spans="1:20" ht="15.75" thickBot="1">
      <c r="B13" s="31">
        <v>4.2</v>
      </c>
      <c r="C13" s="29">
        <v>3.82</v>
      </c>
      <c r="D13" s="34">
        <f t="shared" si="2"/>
        <v>0.38000000000000034</v>
      </c>
      <c r="E13" s="29">
        <v>3.8</v>
      </c>
      <c r="F13" s="30">
        <v>3.77</v>
      </c>
      <c r="G13" s="34">
        <f t="shared" si="0"/>
        <v>2.9999999999999805E-2</v>
      </c>
      <c r="H13" s="29">
        <v>2.7</v>
      </c>
      <c r="I13" s="30">
        <v>2.72</v>
      </c>
      <c r="J13" s="34">
        <f t="shared" si="1"/>
        <v>-2.0000000000000018E-2</v>
      </c>
      <c r="L13" s="53" t="s">
        <v>1</v>
      </c>
      <c r="M13" s="102">
        <v>0.03</v>
      </c>
      <c r="Q13" s="29"/>
      <c r="R13" s="29"/>
      <c r="S13" s="29"/>
      <c r="T13" s="29"/>
    </row>
    <row r="14" spans="1:20" ht="15.75" thickBot="1">
      <c r="B14" s="32">
        <v>4.9000000000000004</v>
      </c>
      <c r="C14" s="33">
        <v>4.26</v>
      </c>
      <c r="D14" s="35">
        <f t="shared" si="2"/>
        <v>0.64000000000000057</v>
      </c>
      <c r="E14" s="33">
        <v>3.7</v>
      </c>
      <c r="F14" s="44">
        <v>3.84</v>
      </c>
      <c r="G14" s="35">
        <f t="shared" si="0"/>
        <v>-0.13999999999999968</v>
      </c>
      <c r="H14" s="33">
        <v>2.7</v>
      </c>
      <c r="I14" s="44">
        <v>2.72</v>
      </c>
      <c r="J14" s="35">
        <f t="shared" si="1"/>
        <v>-2.0000000000000018E-2</v>
      </c>
      <c r="L14" s="54" t="s">
        <v>2</v>
      </c>
      <c r="M14" s="34">
        <v>0.39</v>
      </c>
      <c r="Q14" s="29"/>
      <c r="R14" s="29"/>
      <c r="S14" s="29"/>
      <c r="T14" s="29"/>
    </row>
    <row r="15" spans="1:20" ht="15.75" thickBot="1">
      <c r="A15" t="s">
        <v>196</v>
      </c>
      <c r="B15" s="181">
        <f>AVERAGE(B3:B14)</f>
        <v>3.7916666666666661</v>
      </c>
      <c r="C15" s="181">
        <f t="shared" ref="C15:J15" si="3">AVERAGE(C3:C14)</f>
        <v>4.0933333333333328</v>
      </c>
      <c r="D15" s="181">
        <f>AVERAGE(D3:D14)</f>
        <v>-0.30166666666666658</v>
      </c>
      <c r="E15" s="181">
        <f t="shared" si="3"/>
        <v>4.0999999999999996</v>
      </c>
      <c r="F15" s="181">
        <f t="shared" si="3"/>
        <v>4.142500000000001</v>
      </c>
      <c r="G15" s="238">
        <f>AVERAGE(G3:G14)</f>
        <v>-4.2499999999999906E-2</v>
      </c>
      <c r="H15" s="181">
        <f t="shared" si="3"/>
        <v>2.9333333333333336</v>
      </c>
      <c r="I15" s="181">
        <f t="shared" si="3"/>
        <v>2.9508333333333332</v>
      </c>
      <c r="J15" s="239">
        <f t="shared" si="3"/>
        <v>-1.7499999999999998E-2</v>
      </c>
      <c r="L15" s="41" t="s">
        <v>3</v>
      </c>
      <c r="M15" s="35">
        <v>0.67</v>
      </c>
    </row>
    <row r="16" spans="1:20" ht="15.75" thickBot="1">
      <c r="D16" t="s">
        <v>207</v>
      </c>
      <c r="G16" t="s">
        <v>207</v>
      </c>
      <c r="J16" t="s">
        <v>207</v>
      </c>
    </row>
    <row r="17" spans="4:10" ht="15.75" thickBot="1">
      <c r="D17" s="100">
        <v>2.7E-2</v>
      </c>
      <c r="G17" s="99">
        <v>0.58309999999999995</v>
      </c>
      <c r="J17" s="93">
        <v>0.8</v>
      </c>
    </row>
    <row r="18" spans="4:10" ht="15.75" thickBot="1">
      <c r="D18" s="92"/>
      <c r="G18" s="92"/>
      <c r="J18" s="92"/>
    </row>
  </sheetData>
  <mergeCells count="6">
    <mergeCell ref="S1:T1"/>
    <mergeCell ref="B1:D1"/>
    <mergeCell ref="E1:G1"/>
    <mergeCell ref="H1:J1"/>
    <mergeCell ref="L3:O4"/>
    <mergeCell ref="Q1:R1"/>
  </mergeCells>
  <conditionalFormatting sqref="M6:O8">
    <cfRule type="expression" dxfId="7" priority="1">
      <formula>"&gt;=0.05"</formula>
    </cfRule>
    <cfRule type="expression" dxfId="6" priority="2">
      <formula>"&lt;0.05"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DFA-AA87-4342-BAAF-AC7CC90E04F0}">
  <dimension ref="A1:U17"/>
  <sheetViews>
    <sheetView topLeftCell="B15" zoomScale="85" zoomScaleNormal="85" workbookViewId="0">
      <selection activeCell="P9" sqref="P9"/>
    </sheetView>
  </sheetViews>
  <sheetFormatPr defaultRowHeight="15"/>
  <cols>
    <col min="7" max="7" width="9.85546875" customWidth="1"/>
    <col min="20" max="20" width="9.140625" customWidth="1"/>
  </cols>
  <sheetData>
    <row r="1" spans="1:21" ht="18" thickBot="1">
      <c r="B1" s="306" t="s">
        <v>257</v>
      </c>
      <c r="C1" s="307"/>
      <c r="D1" s="308"/>
      <c r="E1" s="309" t="s">
        <v>258</v>
      </c>
      <c r="F1" s="309"/>
      <c r="G1" s="310"/>
      <c r="H1" s="309" t="s">
        <v>259</v>
      </c>
      <c r="I1" s="309"/>
      <c r="J1" s="310"/>
      <c r="K1" s="45"/>
      <c r="T1" s="176"/>
      <c r="U1" s="176"/>
    </row>
    <row r="2" spans="1:21" ht="30.75" thickBot="1">
      <c r="B2" s="182" t="s">
        <v>197</v>
      </c>
      <c r="C2" s="183" t="s">
        <v>194</v>
      </c>
      <c r="D2" s="184" t="s">
        <v>195</v>
      </c>
      <c r="E2" s="185" t="s">
        <v>197</v>
      </c>
      <c r="F2" s="185" t="s">
        <v>194</v>
      </c>
      <c r="G2" s="186" t="s">
        <v>195</v>
      </c>
      <c r="H2" s="185" t="s">
        <v>197</v>
      </c>
      <c r="I2" s="185" t="s">
        <v>194</v>
      </c>
      <c r="J2" s="186" t="s">
        <v>195</v>
      </c>
      <c r="K2" s="45"/>
      <c r="T2" s="176"/>
      <c r="U2" s="176"/>
    </row>
    <row r="3" spans="1:21" ht="18" thickBot="1">
      <c r="B3" s="187">
        <v>4.5999999999999996</v>
      </c>
      <c r="C3" s="188">
        <v>4.6500000000000004</v>
      </c>
      <c r="D3" s="189">
        <f>B3-C3</f>
        <v>-5.0000000000000711E-2</v>
      </c>
      <c r="E3" s="190">
        <v>3.9</v>
      </c>
      <c r="F3" s="191">
        <v>3.81</v>
      </c>
      <c r="G3" s="192">
        <f t="shared" ref="G3:G14" si="0">E3-F3</f>
        <v>8.9999999999999858E-2</v>
      </c>
      <c r="H3" s="190">
        <v>2.8</v>
      </c>
      <c r="I3" s="191">
        <v>2.7</v>
      </c>
      <c r="J3" s="192">
        <f t="shared" ref="J3:J14" si="1">H3-I3</f>
        <v>9.9999999999999645E-2</v>
      </c>
      <c r="L3" s="301" t="s">
        <v>199</v>
      </c>
      <c r="M3" s="302"/>
      <c r="N3" s="302"/>
      <c r="O3" s="303"/>
      <c r="T3" s="176"/>
    </row>
    <row r="4" spans="1:21" ht="18" thickBot="1">
      <c r="B4" s="187">
        <v>4.3</v>
      </c>
      <c r="C4" s="193">
        <v>4.6399999999999997</v>
      </c>
      <c r="D4" s="189">
        <f t="shared" ref="D4:D14" si="2">B4-C4</f>
        <v>-0.33999999999999986</v>
      </c>
      <c r="E4" s="193">
        <v>4</v>
      </c>
      <c r="F4" s="194">
        <v>3.83</v>
      </c>
      <c r="G4" s="189">
        <f t="shared" si="0"/>
        <v>0.16999999999999993</v>
      </c>
      <c r="H4" s="193">
        <v>2.9</v>
      </c>
      <c r="I4" s="194">
        <v>2.83</v>
      </c>
      <c r="J4" s="189">
        <f t="shared" si="1"/>
        <v>6.999999999999984E-2</v>
      </c>
      <c r="L4" s="304"/>
      <c r="M4" s="297"/>
      <c r="N4" s="297"/>
      <c r="O4" s="305"/>
      <c r="T4" s="176"/>
      <c r="U4" s="176"/>
    </row>
    <row r="5" spans="1:21" ht="18" thickBot="1">
      <c r="B5" s="187">
        <v>4.2</v>
      </c>
      <c r="C5" s="193">
        <v>4.1900000000000004</v>
      </c>
      <c r="D5" s="189">
        <f t="shared" si="2"/>
        <v>9.9999999999997868E-3</v>
      </c>
      <c r="E5" s="193">
        <v>4.2</v>
      </c>
      <c r="F5" s="194">
        <v>3.97</v>
      </c>
      <c r="G5" s="189">
        <f t="shared" si="0"/>
        <v>0.22999999999999998</v>
      </c>
      <c r="H5" s="193">
        <v>3.1</v>
      </c>
      <c r="I5" s="194">
        <v>2.92</v>
      </c>
      <c r="J5" s="189">
        <f t="shared" si="1"/>
        <v>0.18000000000000016</v>
      </c>
      <c r="L5" s="51" t="s">
        <v>198</v>
      </c>
      <c r="M5" s="52" t="s">
        <v>1</v>
      </c>
      <c r="N5" s="52" t="s">
        <v>2</v>
      </c>
      <c r="O5" s="40" t="s">
        <v>3</v>
      </c>
      <c r="T5" s="176"/>
      <c r="U5" s="176"/>
    </row>
    <row r="6" spans="1:21" ht="18" thickBot="1">
      <c r="B6" s="187">
        <v>4.0999999999999996</v>
      </c>
      <c r="C6" s="193">
        <v>4.0599999999999996</v>
      </c>
      <c r="D6" s="189">
        <f t="shared" si="2"/>
        <v>4.0000000000000036E-2</v>
      </c>
      <c r="E6" s="193">
        <v>4.4000000000000004</v>
      </c>
      <c r="F6" s="194">
        <v>4.2699999999999996</v>
      </c>
      <c r="G6" s="189">
        <f t="shared" si="0"/>
        <v>0.13000000000000078</v>
      </c>
      <c r="H6" s="193">
        <v>3.2</v>
      </c>
      <c r="I6" s="194">
        <v>3.15</v>
      </c>
      <c r="J6" s="189">
        <f t="shared" si="1"/>
        <v>5.0000000000000266E-2</v>
      </c>
      <c r="L6" s="48">
        <v>1</v>
      </c>
      <c r="M6" s="48">
        <v>0.05</v>
      </c>
      <c r="N6" s="48">
        <v>0.16</v>
      </c>
      <c r="O6" s="46">
        <v>0.4</v>
      </c>
      <c r="T6" s="176"/>
      <c r="U6" s="176"/>
    </row>
    <row r="7" spans="1:21" ht="18" thickBot="1">
      <c r="B7" s="187">
        <v>4</v>
      </c>
      <c r="C7" s="193">
        <v>4.07</v>
      </c>
      <c r="D7" s="189">
        <f t="shared" si="2"/>
        <v>-7.0000000000000284E-2</v>
      </c>
      <c r="E7" s="193">
        <v>4.4000000000000004</v>
      </c>
      <c r="F7" s="194">
        <v>4.5</v>
      </c>
      <c r="G7" s="189">
        <f t="shared" si="0"/>
        <v>-9.9999999999999645E-2</v>
      </c>
      <c r="H7" s="193">
        <v>3.2</v>
      </c>
      <c r="I7" s="194">
        <v>3.23</v>
      </c>
      <c r="J7" s="189">
        <f t="shared" si="1"/>
        <v>-2.9999999999999805E-2</v>
      </c>
      <c r="L7" s="48">
        <v>2</v>
      </c>
      <c r="M7" s="48">
        <v>0.13</v>
      </c>
      <c r="N7" s="48">
        <v>0.1</v>
      </c>
      <c r="O7" s="50">
        <v>0.69</v>
      </c>
      <c r="T7" s="176"/>
      <c r="U7" s="176"/>
    </row>
    <row r="8" spans="1:21" ht="18" thickBot="1">
      <c r="B8" s="187">
        <v>3.8</v>
      </c>
      <c r="C8" s="193">
        <v>4.1100000000000003</v>
      </c>
      <c r="D8" s="189">
        <f t="shared" si="2"/>
        <v>-0.3100000000000005</v>
      </c>
      <c r="E8" s="193">
        <v>4.5</v>
      </c>
      <c r="F8" s="194">
        <v>4.3899999999999997</v>
      </c>
      <c r="G8" s="189">
        <f t="shared" si="0"/>
        <v>0.11000000000000032</v>
      </c>
      <c r="H8" s="193">
        <v>3.1</v>
      </c>
      <c r="I8" s="194">
        <v>3.2</v>
      </c>
      <c r="J8" s="189">
        <f t="shared" si="1"/>
        <v>-0.10000000000000009</v>
      </c>
      <c r="L8" s="49">
        <v>3</v>
      </c>
      <c r="M8" s="49">
        <v>0.26</v>
      </c>
      <c r="N8" s="49">
        <v>0.17</v>
      </c>
      <c r="O8" s="47">
        <v>0.81</v>
      </c>
      <c r="T8" s="176"/>
      <c r="U8" s="176"/>
    </row>
    <row r="9" spans="1:21" ht="18" thickBot="1">
      <c r="B9" s="187">
        <v>3.8</v>
      </c>
      <c r="C9" s="193">
        <v>3.94</v>
      </c>
      <c r="D9" s="189">
        <f t="shared" si="2"/>
        <v>-0.14000000000000012</v>
      </c>
      <c r="E9" s="193">
        <v>4.3</v>
      </c>
      <c r="F9" s="194">
        <v>4.4400000000000004</v>
      </c>
      <c r="G9" s="189">
        <f t="shared" si="0"/>
        <v>-0.14000000000000057</v>
      </c>
      <c r="H9" s="193">
        <v>3.1</v>
      </c>
      <c r="I9" s="194">
        <v>3.08</v>
      </c>
      <c r="J9" s="189">
        <f t="shared" si="1"/>
        <v>2.0000000000000018E-2</v>
      </c>
      <c r="T9" s="176"/>
      <c r="U9" s="176"/>
    </row>
    <row r="10" spans="1:21" ht="18" thickBot="1">
      <c r="A10" s="42">
        <f>AVERAGE(G3:G14)</f>
        <v>-8.3333333333320458E-4</v>
      </c>
      <c r="B10" s="187">
        <v>3.8</v>
      </c>
      <c r="C10" s="193">
        <v>3.86</v>
      </c>
      <c r="D10" s="189">
        <f t="shared" si="2"/>
        <v>-6.0000000000000053E-2</v>
      </c>
      <c r="E10" s="193">
        <v>4.2</v>
      </c>
      <c r="F10" s="194">
        <v>4.22</v>
      </c>
      <c r="G10" s="189">
        <f t="shared" si="0"/>
        <v>-1.9999999999999574E-2</v>
      </c>
      <c r="H10" s="193">
        <v>3</v>
      </c>
      <c r="I10" s="194">
        <v>3.1</v>
      </c>
      <c r="J10" s="189">
        <f t="shared" si="1"/>
        <v>-0.10000000000000009</v>
      </c>
      <c r="T10" s="176"/>
      <c r="U10" s="176"/>
    </row>
    <row r="11" spans="1:21" ht="18" thickBot="1">
      <c r="B11" s="187">
        <v>3.8</v>
      </c>
      <c r="C11" s="193">
        <v>3.72</v>
      </c>
      <c r="D11" s="189">
        <f t="shared" si="2"/>
        <v>7.9999999999999627E-2</v>
      </c>
      <c r="E11" s="193">
        <v>4</v>
      </c>
      <c r="F11" s="194">
        <v>4.18</v>
      </c>
      <c r="G11" s="189">
        <f t="shared" si="0"/>
        <v>-0.17999999999999972</v>
      </c>
      <c r="H11" s="193">
        <v>2.7</v>
      </c>
      <c r="I11" s="194">
        <v>2.97</v>
      </c>
      <c r="J11" s="189">
        <f t="shared" si="1"/>
        <v>-0.27</v>
      </c>
      <c r="T11" s="176"/>
      <c r="U11" s="176"/>
    </row>
    <row r="12" spans="1:21" ht="18" thickBot="1">
      <c r="B12" s="187">
        <v>3.8</v>
      </c>
      <c r="C12" s="193">
        <v>3.66</v>
      </c>
      <c r="D12" s="189">
        <f t="shared" si="2"/>
        <v>0.13999999999999968</v>
      </c>
      <c r="E12" s="193">
        <v>3.8</v>
      </c>
      <c r="F12" s="194">
        <v>4.01</v>
      </c>
      <c r="G12" s="189">
        <f t="shared" si="0"/>
        <v>-0.20999999999999996</v>
      </c>
      <c r="H12" s="193">
        <v>2.7</v>
      </c>
      <c r="I12" s="194">
        <v>2.62</v>
      </c>
      <c r="J12" s="189">
        <f t="shared" si="1"/>
        <v>8.0000000000000071E-2</v>
      </c>
      <c r="L12" t="s">
        <v>200</v>
      </c>
      <c r="T12" s="176"/>
      <c r="U12" s="176"/>
    </row>
    <row r="13" spans="1:21" ht="15.75" thickBot="1">
      <c r="B13" s="187">
        <v>4.2</v>
      </c>
      <c r="C13" s="193">
        <v>3.79</v>
      </c>
      <c r="D13" s="189">
        <f t="shared" si="2"/>
        <v>0.41000000000000014</v>
      </c>
      <c r="E13" s="193">
        <v>3.8</v>
      </c>
      <c r="F13" s="194">
        <v>3.79</v>
      </c>
      <c r="G13" s="189">
        <f t="shared" si="0"/>
        <v>9.9999999999997868E-3</v>
      </c>
      <c r="H13" s="193">
        <v>2.7</v>
      </c>
      <c r="I13" s="194">
        <v>2.7</v>
      </c>
      <c r="J13" s="189">
        <f t="shared" si="1"/>
        <v>0</v>
      </c>
      <c r="L13" s="53" t="s">
        <v>1</v>
      </c>
      <c r="M13" s="102">
        <v>0.03</v>
      </c>
    </row>
    <row r="14" spans="1:21" ht="15.75" thickBot="1">
      <c r="B14" s="187">
        <v>4.9000000000000004</v>
      </c>
      <c r="C14" s="195">
        <v>4.25</v>
      </c>
      <c r="D14" s="189">
        <f t="shared" si="2"/>
        <v>0.65000000000000036</v>
      </c>
      <c r="E14" s="195">
        <v>3.7</v>
      </c>
      <c r="F14" s="196">
        <v>3.8</v>
      </c>
      <c r="G14" s="197">
        <f t="shared" si="0"/>
        <v>-9.9999999999999645E-2</v>
      </c>
      <c r="H14" s="195">
        <v>2.7</v>
      </c>
      <c r="I14" s="196">
        <v>2.69</v>
      </c>
      <c r="J14" s="197">
        <f t="shared" si="1"/>
        <v>1.0000000000000231E-2</v>
      </c>
      <c r="L14" s="54" t="s">
        <v>2</v>
      </c>
      <c r="M14" s="34">
        <v>0.91</v>
      </c>
    </row>
    <row r="15" spans="1:21" ht="15.75" thickBot="1">
      <c r="A15" t="s">
        <v>196</v>
      </c>
      <c r="B15" s="199">
        <f>AVERAGE(B3:B14)</f>
        <v>4.1083333333333325</v>
      </c>
      <c r="C15" s="199">
        <f t="shared" ref="C15:H15" si="3">AVERAGE(C3:C14)</f>
        <v>4.078333333333334</v>
      </c>
      <c r="D15" s="237">
        <f t="shared" si="3"/>
        <v>2.9999999999999843E-2</v>
      </c>
      <c r="E15" s="199">
        <f t="shared" si="3"/>
        <v>4.0999999999999996</v>
      </c>
      <c r="F15" s="199">
        <f t="shared" si="3"/>
        <v>4.1008333333333331</v>
      </c>
      <c r="G15" s="204">
        <f>AVERAGE(G3:G14)</f>
        <v>-8.3333333333320458E-4</v>
      </c>
      <c r="H15" s="199">
        <f t="shared" si="3"/>
        <v>2.9333333333333336</v>
      </c>
      <c r="I15" s="199">
        <f>AVERAGE(I3:I14)</f>
        <v>2.9324999999999997</v>
      </c>
      <c r="J15" s="205">
        <f>AVERAGE(J3:J14)</f>
        <v>8.3333333333335258E-4</v>
      </c>
      <c r="L15" s="41" t="s">
        <v>3</v>
      </c>
      <c r="M15" s="35">
        <v>0.73</v>
      </c>
    </row>
    <row r="16" spans="1:21" ht="15.75" thickBot="1">
      <c r="B16" s="200"/>
      <c r="C16" s="200"/>
      <c r="D16" s="200" t="s">
        <v>207</v>
      </c>
      <c r="E16" s="200"/>
      <c r="F16" s="200"/>
      <c r="G16" s="200" t="s">
        <v>207</v>
      </c>
      <c r="H16" s="200"/>
      <c r="I16" s="200"/>
      <c r="J16" s="200" t="s">
        <v>207</v>
      </c>
    </row>
    <row r="17" spans="2:10" ht="15.75" thickBot="1">
      <c r="B17" s="200"/>
      <c r="C17" s="200"/>
      <c r="D17" s="203">
        <v>0.77</v>
      </c>
      <c r="E17" s="200"/>
      <c r="F17" s="200"/>
      <c r="G17" s="201">
        <v>0.83</v>
      </c>
      <c r="H17" s="200"/>
      <c r="I17" s="200"/>
      <c r="J17" s="202">
        <v>0.85</v>
      </c>
    </row>
  </sheetData>
  <mergeCells count="4">
    <mergeCell ref="B1:D1"/>
    <mergeCell ref="E1:G1"/>
    <mergeCell ref="H1:J1"/>
    <mergeCell ref="L3:O4"/>
  </mergeCells>
  <conditionalFormatting sqref="M6:O8">
    <cfRule type="expression" dxfId="5" priority="1">
      <formula>"&gt;=0.05"</formula>
    </cfRule>
    <cfRule type="expression" dxfId="4" priority="2">
      <formula>"&lt;0.05"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teszt adatok</vt:lpstr>
      <vt:lpstr>tanító adatok</vt:lpstr>
      <vt:lpstr>tanito adatok elemzese</vt:lpstr>
      <vt:lpstr>osszesito megyenkent</vt:lpstr>
      <vt:lpstr>összesítő</vt:lpstr>
      <vt:lpstr>MLP</vt:lpstr>
      <vt:lpstr>LSTM</vt:lpstr>
      <vt:lpstr>AR2</vt:lpstr>
      <vt:lpstr>ARIMA 2 1 2</vt:lpstr>
      <vt:lpstr>ARIMA 2 1 1</vt:lpstr>
      <vt:lpstr>ARIMA 2 1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2024-03-15T16:11:46Z</dcterms:created>
  <dcterms:modified xsi:type="dcterms:W3CDTF">2024-03-18T18:38:59Z</dcterms:modified>
</cp:coreProperties>
</file>