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CER\Downloads\"/>
    </mc:Choice>
  </mc:AlternateContent>
  <xr:revisionPtr revIDLastSave="0" documentId="8_{0E1CEEE7-DE5B-4B41-A173-07FBD823B85E}" xr6:coauthVersionLast="47" xr6:coauthVersionMax="47" xr10:uidLastSave="{00000000-0000-0000-0000-000000000000}"/>
  <bookViews>
    <workbookView xWindow="-120" yWindow="-120" windowWidth="20730" windowHeight="11160" xr2:uid="{E028226E-E723-4D8C-A417-AE5A6DBCCC03}"/>
  </bookViews>
  <sheets>
    <sheet name="Pivot_Analysis" sheetId="3" r:id="rId1"/>
    <sheet name="Dashboard" sheetId="5" r:id="rId2"/>
    <sheet name="Sheet3" sheetId="4" r:id="rId3"/>
    <sheet name="Clean_data_and_formulas" sheetId="2" r:id="rId4"/>
    <sheet name="Lookup_tables" sheetId="1" r:id="rId5"/>
  </sheets>
  <definedNames>
    <definedName name="ExternalData_1" localSheetId="3" hidden="1">Clean_data_and_formulas!$A$1:$AI$44</definedName>
    <definedName name="Slicer_Department">#N/A</definedName>
    <definedName name="Slicer_Gender">#N/A</definedName>
    <definedName name="Slicer_JobSatisfaction_Desc">#N/A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7" i="3" l="1"/>
  <c r="S15" i="3"/>
  <c r="AL2" i="2"/>
  <c r="AL3" i="2"/>
  <c r="AL4" i="2"/>
  <c r="AL5" i="2"/>
  <c r="AL6" i="2"/>
  <c r="AL7" i="2"/>
  <c r="AL8" i="2"/>
  <c r="AL9" i="2"/>
  <c r="AL10" i="2"/>
  <c r="AL11" i="2"/>
  <c r="AL12" i="2"/>
  <c r="AL13" i="2"/>
  <c r="AL14" i="2"/>
  <c r="AL15" i="2"/>
  <c r="AL16" i="2"/>
  <c r="AL17" i="2"/>
  <c r="AL18" i="2"/>
  <c r="AL19" i="2"/>
  <c r="AL20" i="2"/>
  <c r="AL21" i="2"/>
  <c r="AL22" i="2"/>
  <c r="AL23" i="2"/>
  <c r="AL24" i="2"/>
  <c r="AL25" i="2"/>
  <c r="AL26" i="2"/>
  <c r="AL27" i="2"/>
  <c r="AL28" i="2"/>
  <c r="AL29" i="2"/>
  <c r="AL30" i="2"/>
  <c r="AL31" i="2"/>
  <c r="AL32" i="2"/>
  <c r="AL33" i="2"/>
  <c r="AL34" i="2"/>
  <c r="AL35" i="2"/>
  <c r="AL36" i="2"/>
  <c r="AL37" i="2"/>
  <c r="AL38" i="2"/>
  <c r="AL39" i="2"/>
  <c r="AL40" i="2"/>
  <c r="AL41" i="2"/>
  <c r="AL42" i="2"/>
  <c r="AL43" i="2"/>
  <c r="AL44" i="2"/>
  <c r="AK2" i="2"/>
  <c r="AK3" i="2"/>
  <c r="AK4" i="2"/>
  <c r="AK5" i="2"/>
  <c r="AK6" i="2"/>
  <c r="AK7" i="2"/>
  <c r="AK8" i="2"/>
  <c r="AK9" i="2"/>
  <c r="AK10" i="2"/>
  <c r="AK11" i="2"/>
  <c r="AK12" i="2"/>
  <c r="AK13" i="2"/>
  <c r="AK14" i="2"/>
  <c r="AK15" i="2"/>
  <c r="AK16" i="2"/>
  <c r="AK17" i="2"/>
  <c r="AK18" i="2"/>
  <c r="AK19" i="2"/>
  <c r="AK20" i="2"/>
  <c r="AK21" i="2"/>
  <c r="AK22" i="2"/>
  <c r="AK23" i="2"/>
  <c r="AK24" i="2"/>
  <c r="AK25" i="2"/>
  <c r="AK26" i="2"/>
  <c r="AK27" i="2"/>
  <c r="AK28" i="2"/>
  <c r="AK29" i="2"/>
  <c r="AK30" i="2"/>
  <c r="AK31" i="2"/>
  <c r="AK32" i="2"/>
  <c r="AK33" i="2"/>
  <c r="AK34" i="2"/>
  <c r="AK35" i="2"/>
  <c r="AK36" i="2"/>
  <c r="AK37" i="2"/>
  <c r="AK38" i="2"/>
  <c r="AK39" i="2"/>
  <c r="AK40" i="2"/>
  <c r="AK41" i="2"/>
  <c r="AK42" i="2"/>
  <c r="AK43" i="2"/>
  <c r="AK44" i="2"/>
  <c r="AJ18" i="2"/>
  <c r="AJ19" i="2"/>
  <c r="AJ20" i="2"/>
  <c r="AJ21" i="2"/>
  <c r="AJ22" i="2"/>
  <c r="AJ23" i="2"/>
  <c r="AJ24" i="2"/>
  <c r="AJ25" i="2"/>
  <c r="AJ26" i="2"/>
  <c r="AJ27" i="2"/>
  <c r="AJ28" i="2"/>
  <c r="AJ29" i="2"/>
  <c r="AJ30" i="2"/>
  <c r="AJ31" i="2"/>
  <c r="AJ32" i="2"/>
  <c r="AJ33" i="2"/>
  <c r="AJ34" i="2"/>
  <c r="AJ35" i="2"/>
  <c r="AJ36" i="2"/>
  <c r="AJ37" i="2"/>
  <c r="AJ38" i="2"/>
  <c r="AJ39" i="2"/>
  <c r="AJ40" i="2"/>
  <c r="AJ41" i="2"/>
  <c r="AJ42" i="2"/>
  <c r="AJ43" i="2"/>
  <c r="AJ44" i="2"/>
  <c r="AJ3" i="2"/>
  <c r="AJ4" i="2"/>
  <c r="AJ5" i="2"/>
  <c r="AJ6" i="2"/>
  <c r="AJ7" i="2"/>
  <c r="AJ8" i="2"/>
  <c r="AJ9" i="2"/>
  <c r="AJ10" i="2"/>
  <c r="AJ11" i="2"/>
  <c r="AJ12" i="2"/>
  <c r="AJ13" i="2"/>
  <c r="AJ14" i="2"/>
  <c r="AJ15" i="2"/>
  <c r="AJ16" i="2"/>
  <c r="AJ17" i="2"/>
  <c r="AJ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4D4051E-1BFF-41AA-98AE-A6C2F08D2A77}" keepAlive="1" name="Query - WA_Fn-UseC_-HR-Employee-Attrition" description="Connection to the 'WA_Fn-UseC_-HR-Employee-Attrition' query in the workbook." type="5" refreshedVersion="8" background="1" saveData="1">
    <dbPr connection="Provider=Microsoft.Mashup.OleDb.1;Data Source=$Workbook$;Location=WA_Fn-UseC_-HR-Employee-Attrition;Extended Properties=&quot;&quot;" command="SELECT * FROM [WA_Fn-UseC_-HR-Employee-Attrition]"/>
  </connection>
</connections>
</file>

<file path=xl/sharedStrings.xml><?xml version="1.0" encoding="utf-8"?>
<sst xmlns="http://schemas.openxmlformats.org/spreadsheetml/2006/main" count="480" uniqueCount="83">
  <si>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</si>
  <si>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</si>
  <si>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</si>
  <si>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</si>
  <si>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</si>
  <si>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</si>
  <si>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</si>
  <si>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</si>
  <si>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</si>
  <si>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</si>
  <si>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</si>
  <si>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</si>
  <si>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</si>
  <si>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</si>
  <si>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</si>
  <si>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</si>
  <si>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</si>
  <si>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</si>
  <si>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</si>
  <si>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</si>
  <si>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</si>
  <si>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</si>
  <si>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</si>
  <si>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</si>
  <si>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</si>
  <si>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</si>
  <si>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</si>
  <si>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</si>
  <si>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</si>
  <si>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</si>
  <si>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</si>
  <si>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</si>
  <si>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</si>
  <si>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</si>
  <si>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</si>
  <si>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</si>
  <si>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</si>
  <si>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</si>
  <si>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</si>
  <si>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</si>
  <si>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</si>
  <si>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</si>
  <si>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</si>
  <si>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</si>
  <si>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</si>
  <si>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</si>
  <si>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</si>
  <si>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</si>
  <si>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</si>
  <si>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</si>
  <si>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</si>
  <si>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</si>
  <si>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</si>
  <si>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</si>
  <si>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</si>
  <si>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</si>
  <si>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</si>
  <si>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Marketing</t>
  </si>
  <si>
    <t>Technical Degree</t>
  </si>
  <si>
    <t>Sales Representative</t>
  </si>
  <si>
    <t>Research Director</t>
  </si>
  <si>
    <t>Job Role</t>
  </si>
  <si>
    <t>Human Resources</t>
  </si>
  <si>
    <t>Pay Grade</t>
  </si>
  <si>
    <t>A</t>
  </si>
  <si>
    <t>B</t>
  </si>
  <si>
    <t>C</t>
  </si>
  <si>
    <t>D</t>
  </si>
  <si>
    <t>Salary_Min</t>
  </si>
  <si>
    <t>Salary_Max</t>
  </si>
  <si>
    <t>Pay_Grade</t>
  </si>
  <si>
    <t>Rating</t>
  </si>
  <si>
    <t>Very High</t>
  </si>
  <si>
    <t>High</t>
  </si>
  <si>
    <t>Medium</t>
  </si>
  <si>
    <t>Low</t>
  </si>
  <si>
    <t>Description</t>
  </si>
  <si>
    <t>JobSatisfaction_Desc</t>
  </si>
  <si>
    <t>Performance_Desc</t>
  </si>
  <si>
    <t>Row Labels</t>
  </si>
  <si>
    <t>Grand Total</t>
  </si>
  <si>
    <t>Count of EmployeeNumber</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</si>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</sst>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8BADF"/>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quotePrefix="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9" fontId="0" fillId="0" borderId="0" xfId="1" applyFont="1"/>
    <xf numFmtId="0" fontId="0" fillId="2" borderId="0" xfId="0" applyFill="1"/>
    <xf numFmtId="0" fontId="0" fillId="0" borderId="0" xfId="0" applyNumberFormat="1"/>
  </cellXfs>
  <cellStyles count="2">
    <cellStyle name="Normal" xfId="0" builtinId="0"/>
    <cellStyle name="Percent" xfId="1" builtinId="5"/>
  </cellStyles>
  <dxfs count="36">
    <dxf>
      <fill>
        <patternFill>
          <bgColor rgb="FFFF66CC"/>
        </patternFill>
      </fill>
    </dxf>
    <dxf>
      <fill>
        <patternFill>
          <bgColor rgb="FFCC00FF"/>
        </patternFill>
      </fill>
    </dxf>
    <dxf>
      <font>
        <b/>
        <color theme="1"/>
      </font>
      <border>
        <bottom style="thin">
          <color theme="6"/>
        </bottom>
        <vertical/>
        <horizontal/>
      </border>
    </dxf>
    <dxf>
      <font>
        <color theme="1"/>
      </font>
      <fill>
        <patternFill>
          <fgColor rgb="FFD21EE0"/>
          <bgColor theme="1" tint="0.24994659260841701"/>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bgColor theme="1" tint="0.24994659260841701"/>
        </patternFill>
      </fill>
      <border>
        <left style="thin">
          <color theme="6"/>
        </left>
        <right style="thin">
          <color theme="6"/>
        </right>
        <top style="thin">
          <color theme="6"/>
        </top>
        <bottom style="thin">
          <color theme="6"/>
        </bottom>
        <vertical/>
        <horizontal/>
      </border>
    </dxf>
    <dxf>
      <fill>
        <patternFill>
          <bgColor rgb="FFFF66CC"/>
        </patternFill>
      </fill>
    </dxf>
    <dxf>
      <fill>
        <patternFill>
          <bgColor rgb="FFCC00FF"/>
        </patternFill>
      </fill>
    </dxf>
    <dxf>
      <fill>
        <patternFill>
          <fgColor rgb="FFD21EE0"/>
        </patternFill>
      </fill>
    </dxf>
    <dxf>
      <fill>
        <patternFill>
          <bgColor rgb="FFCC00FF"/>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6"/>
        </bottom>
        <vertical/>
        <horizontal/>
      </border>
    </dxf>
    <dxf>
      <font>
        <strike val="0"/>
        <color theme="1" tint="4.9989318521683403E-2"/>
      </font>
      <fill>
        <patternFill>
          <bgColor theme="1" tint="0.14996795556505021"/>
        </patternFill>
      </fill>
      <border>
        <left style="thin">
          <color theme="6"/>
        </left>
        <right style="thin">
          <color theme="6"/>
        </right>
        <top style="thin">
          <color theme="6"/>
        </top>
        <bottom style="thin">
          <color theme="6"/>
        </bottom>
        <vertical/>
        <horizontal/>
      </border>
    </dxf>
    <dxf>
      <font>
        <color theme="0"/>
      </font>
      <border>
        <bottom style="thin">
          <color theme="6"/>
        </bottom>
        <vertical/>
        <horizontal/>
      </border>
    </dxf>
    <dxf>
      <font>
        <color theme="1" tint="4.9989318521683403E-2"/>
      </font>
      <fill>
        <patternFill>
          <bgColor theme="1" tint="0.24994659260841701"/>
        </patternFill>
      </fill>
      <border>
        <left style="thin">
          <color theme="6"/>
        </left>
        <right style="thin">
          <color theme="6"/>
        </right>
        <top style="thin">
          <color theme="6"/>
        </top>
        <bottom style="thin">
          <color theme="6"/>
        </bottom>
        <vertical/>
        <horizontal/>
      </border>
    </dxf>
    <dxf>
      <font>
        <color theme="0"/>
      </font>
      <border>
        <bottom style="thin">
          <color theme="6"/>
        </bottom>
        <vertical/>
        <horizontal/>
      </border>
    </dxf>
    <dxf>
      <font>
        <color theme="1"/>
      </font>
      <fill>
        <patternFill>
          <bgColor theme="1" tint="0.24994659260841701"/>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0" tint="-4.9989318521683403E-2"/>
      </font>
      <fill>
        <patternFill>
          <bgColor theme="1" tint="0.24994659260841701"/>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b val="0"/>
        <i val="0"/>
        <color theme="0" tint="-4.9989318521683403E-2"/>
      </font>
      <fill>
        <patternFill>
          <bgColor theme="1" tint="0.24994659260841701"/>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0" tint="-4.9989318521683403E-2"/>
      </font>
      <fill>
        <patternFill>
          <bgColor theme="1" tint="0.24994659260841701"/>
        </patternFill>
      </fill>
      <border>
        <left style="thin">
          <color theme="6"/>
        </left>
        <right style="thin">
          <color theme="6"/>
        </right>
        <top style="thin">
          <color theme="6"/>
        </top>
        <bottom style="thin">
          <color theme="6"/>
        </bottom>
        <vertical/>
        <horizontal/>
      </border>
    </dxf>
    <dxf>
      <font>
        <b/>
        <color theme="1"/>
      </font>
      <border>
        <bottom style="thin">
          <color theme="6"/>
        </bottom>
        <vertical/>
        <horizontal/>
      </border>
    </dxf>
    <dxf>
      <font>
        <color theme="1"/>
      </font>
      <fill>
        <patternFill>
          <bgColor theme="1" tint="0.24994659260841701"/>
        </patternFill>
      </fill>
      <border>
        <left style="thin">
          <color theme="6"/>
        </left>
        <right style="thin">
          <color theme="6"/>
        </right>
        <top style="thin">
          <color theme="6"/>
        </top>
        <bottom style="thin">
          <color theme="6"/>
        </bottom>
        <vertical/>
        <horizontal/>
      </border>
    </dxf>
  </dxfs>
  <tableStyles count="13" defaultTableStyle="TableStyleMedium2" defaultPivotStyle="PivotStyleLight16">
    <tableStyle name="Slicer Style 1" pivot="0" table="0" count="1" xr9:uid="{AE4C09AF-2F7E-45D1-B82F-176C91CC6473}">
      <tableStyleElement type="wholeTable" dxfId="9"/>
    </tableStyle>
    <tableStyle name="Slicer Style 1 2" pivot="0" table="0" count="2" xr9:uid="{107645AC-72CD-4EA9-A6F2-66F5627CEC5D}">
      <tableStyleElement type="wholeTable" dxfId="7"/>
      <tableStyleElement type="headerRow" dxfId="6"/>
    </tableStyle>
    <tableStyle name="Slicer Style 1 2 2" pivot="0" table="0" count="2" xr9:uid="{7E982E71-448E-4583-89F8-0DD029E72A96}">
      <tableStyleElement type="wholeTable" dxfId="1"/>
      <tableStyleElement type="headerRow" dxfId="0"/>
    </tableStyle>
    <tableStyle name="Slicer Style 2" pivot="0" table="0" count="1" xr9:uid="{4BAD70AE-1652-47C3-98C2-E3A6B732EA4F}">
      <tableStyleElement type="wholeTable" dxfId="8"/>
    </tableStyle>
    <tableStyle name="SlicerStyleDark3 2" pivot="0" table="0" count="10" xr9:uid="{CEDE0E66-5261-4E0A-93A8-6400AFC5DD69}">
      <tableStyleElement type="wholeTable" dxfId="35"/>
      <tableStyleElement type="headerRow" dxfId="34"/>
    </tableStyle>
    <tableStyle name="SlicerStyleDark3 2 2" pivot="0" table="0" count="10" xr9:uid="{C794055E-7B8D-4209-AD5B-0C499C4D5CAD}">
      <tableStyleElement type="wholeTable" dxfId="33"/>
      <tableStyleElement type="headerRow" dxfId="32"/>
    </tableStyle>
    <tableStyle name="SlicerStyleDark3 2 2 2" pivot="0" table="0" count="10" xr9:uid="{A7F131A2-344D-4623-8086-78EA2369B02C}">
      <tableStyleElement type="wholeTable" dxfId="31"/>
      <tableStyleElement type="headerRow" dxfId="30"/>
    </tableStyle>
    <tableStyle name="SlicerStyleDark3 2 3" pivot="0" table="0" count="10" xr9:uid="{3907633D-D13F-4B34-8FBA-20EEDC021572}">
      <tableStyleElement type="wholeTable" dxfId="29"/>
      <tableStyleElement type="headerRow" dxfId="28"/>
    </tableStyle>
    <tableStyle name="SlicerStyleDark3 2 4" pivot="0" table="0" count="10" xr9:uid="{632B0809-6873-4C64-97A1-FCBEB1DA285B}">
      <tableStyleElement type="wholeTable" dxfId="27"/>
      <tableStyleElement type="headerRow" dxfId="26"/>
    </tableStyle>
    <tableStyle name="SlicerStyleDark3 2 4 2" pivot="0" table="0" count="10" xr9:uid="{3B6FF63A-5C57-49C9-A53E-B5D216D3B6E2}">
      <tableStyleElement type="wholeTable" dxfId="25"/>
      <tableStyleElement type="headerRow" dxfId="24"/>
    </tableStyle>
    <tableStyle name="SlicerStyleDark3 2 5" pivot="0" table="0" count="10" xr9:uid="{E1C62CE6-7B12-4639-9A9A-000577698E46}">
      <tableStyleElement type="wholeTable" dxfId="5"/>
      <tableStyleElement type="headerRow" dxfId="4"/>
    </tableStyle>
    <tableStyle name="SlicerStyleDark3 2 6" pivot="0" table="0" count="10" xr9:uid="{BAB090D7-44CD-475E-BB64-1E790B205E48}">
      <tableStyleElement type="wholeTable" dxfId="3"/>
      <tableStyleElement type="headerRow" dxfId="2"/>
    </tableStyle>
    <tableStyle name="SlicerStyleLight3 2" pivot="0" table="0" count="10" xr9:uid="{B9DEE94A-5F9A-4781-BC47-019EC73465E4}">
      <tableStyleElement type="wholeTable" dxfId="23"/>
      <tableStyleElement type="headerRow" dxfId="22"/>
    </tableStyle>
  </tableStyles>
  <colors>
    <mruColors>
      <color rgb="FFF8BADF"/>
      <color rgb="FFFF33CC"/>
      <color rgb="FFD21EE0"/>
      <color rgb="FFFF66CC"/>
      <color rgb="FF11C8ED"/>
      <color rgb="FFCC00FF"/>
      <color rgb="FF22B0DC"/>
      <color rgb="FFE717D8"/>
      <color rgb="FFFF3300"/>
      <color rgb="FF506588"/>
    </mruColors>
  </colors>
  <extLst>
    <ext xmlns:x14="http://schemas.microsoft.com/office/spreadsheetml/2009/9/main" uri="{46F421CA-312F-682f-3DD2-61675219B42D}">
      <x14:dxfs count="7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1 2"/>
        <x14:slicerStyle name="Slicer Style 1 2 2"/>
        <x14:slicerStyle name="Slicer Style 2"/>
        <x14:slicerStyle name="SlicerStyleDark3 2">
          <x14:slicerStyleElements>
            <x14:slicerStyleElement type="unselectedItemWithData" dxfId="71"/>
            <x14:slicerStyleElement type="unselectedItemWithNoData" dxfId="70"/>
            <x14:slicerStyleElement type="selectedItemWithData" dxfId="69"/>
            <x14:slicerStyleElement type="selectedItemWithNoData" dxfId="68"/>
            <x14:slicerStyleElement type="hoveredUnselectedItemWithData" dxfId="67"/>
            <x14:slicerStyleElement type="hoveredSelectedItemWithData" dxfId="66"/>
            <x14:slicerStyleElement type="hoveredUnselectedItemWithNoData" dxfId="65"/>
            <x14:slicerStyleElement type="hoveredSelectedItemWithNoData" dxfId="64"/>
          </x14:slicerStyleElements>
        </x14:slicerStyle>
        <x14:slicerStyle name="SlicerStyleDark3 2 2">
          <x14:slicerStyleElements>
            <x14:slicerStyleElement type="unselectedItemWithData" dxfId="63"/>
            <x14:slicerStyleElement type="unselectedItemWithNoData" dxfId="62"/>
            <x14:slicerStyleElement type="selectedItemWithData" dxfId="61"/>
            <x14:slicerStyleElement type="selectedItemWithNoData" dxfId="60"/>
            <x14:slicerStyleElement type="hoveredUnselectedItemWithData" dxfId="59"/>
            <x14:slicerStyleElement type="hoveredSelectedItemWithData" dxfId="58"/>
            <x14:slicerStyleElement type="hoveredUnselectedItemWithNoData" dxfId="57"/>
            <x14:slicerStyleElement type="hoveredSelectedItemWithNoData" dxfId="56"/>
          </x14:slicerStyleElements>
        </x14:slicerStyle>
        <x14:slicerStyle name="SlicerStyleDark3 2 2 2">
          <x14:slicerStyleElements>
            <x14:slicerStyleElement type="unselectedItemWithData" dxfId="55"/>
            <x14:slicerStyleElement type="unselectedItemWithNoData" dxfId="54"/>
            <x14:slicerStyleElement type="selectedItemWithData" dxfId="53"/>
            <x14:slicerStyleElement type="selectedItemWithNoData" dxfId="52"/>
            <x14:slicerStyleElement type="hoveredUnselectedItemWithData" dxfId="51"/>
            <x14:slicerStyleElement type="hoveredSelectedItemWithData" dxfId="50"/>
            <x14:slicerStyleElement type="hoveredUnselectedItemWithNoData" dxfId="49"/>
            <x14:slicerStyleElement type="hoveredSelectedItemWithNoData" dxfId="48"/>
          </x14:slicerStyleElements>
        </x14:slicerStyle>
        <x14:slicerStyle name="SlicerStyleDark3 2 3">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 name="SlicerStyleDark3 2 4">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Dark3 2 4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5">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3 2 6">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StyleLight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ANALYTICS.xlsx]Pivot_Analysis!PivotTable1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ATTRITION</a:t>
            </a:r>
          </a:p>
        </c:rich>
      </c:tx>
      <c:layout>
        <c:manualLayout>
          <c:xMode val="edge"/>
          <c:yMode val="edge"/>
          <c:x val="0.2601795248034941"/>
          <c:y val="0.1750727393646857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F8BADF"/>
          </a:solidFill>
          <a:ln w="19050">
            <a:solidFill>
              <a:schemeClr val="lt1"/>
            </a:solidFill>
          </a:ln>
          <a:effectLst/>
        </c:spPr>
      </c:pivotFmt>
    </c:pivotFmts>
    <c:plotArea>
      <c:layout/>
      <c:pieChart>
        <c:varyColors val="1"/>
        <c:ser>
          <c:idx val="0"/>
          <c:order val="0"/>
          <c:tx>
            <c:strRef>
              <c:f>Pivot_Analysis!$B$3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CD-4864-A187-452A217EB350}"/>
              </c:ext>
            </c:extLst>
          </c:dPt>
          <c:dPt>
            <c:idx val="1"/>
            <c:bubble3D val="0"/>
            <c:spPr>
              <a:solidFill>
                <a:srgbClr val="F8BADF"/>
              </a:solidFill>
              <a:ln w="19050">
                <a:solidFill>
                  <a:schemeClr val="lt1"/>
                </a:solidFill>
              </a:ln>
              <a:effectLst/>
            </c:spPr>
            <c:extLst>
              <c:ext xmlns:c16="http://schemas.microsoft.com/office/drawing/2014/chart" uri="{C3380CC4-5D6E-409C-BE32-E72D297353CC}">
                <c16:uniqueId val="{00000003-A7CD-4864-A187-452A217EB35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Pivot_Analysis!$A$4:$A$6</c:f>
              <c:strCache>
                <c:ptCount val="2"/>
                <c:pt idx="0">
                  <c:v>No</c:v>
                </c:pt>
                <c:pt idx="1">
                  <c:v>Yes</c:v>
                </c:pt>
              </c:strCache>
            </c:strRef>
          </c:cat>
          <c:val>
            <c:numRef>
              <c:f>Pivot_Analysis!$B$4:$B$6</c:f>
              <c:numCache>
                <c:formatCode>General</c:formatCode>
                <c:ptCount val="2"/>
                <c:pt idx="0">
                  <c:v>1</c:v>
                </c:pt>
                <c:pt idx="1">
                  <c:v>1</c:v>
                </c:pt>
              </c:numCache>
            </c:numRef>
          </c:val>
          <c:extLst>
            <c:ext xmlns:c16="http://schemas.microsoft.com/office/drawing/2014/chart" uri="{C3380CC4-5D6E-409C-BE32-E72D297353CC}">
              <c16:uniqueId val="{00000000-E2DE-4CCA-BE27-BC9878231F8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ANALYTICS.xlsx]Pivot_Analysis!PivotTable3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ATTRIBUTION BY JOB ROLE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8BA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635830700803109"/>
          <c:y val="0.27822953948938201"/>
          <c:w val="0.48262279155404081"/>
          <c:h val="0.56193823455034164"/>
        </c:manualLayout>
      </c:layout>
      <c:barChart>
        <c:barDir val="bar"/>
        <c:grouping val="stacked"/>
        <c:varyColors val="0"/>
        <c:ser>
          <c:idx val="0"/>
          <c:order val="0"/>
          <c:tx>
            <c:strRef>
              <c:f>Pivot_Analysis!$B$10:$B$11</c:f>
              <c:strCache>
                <c:ptCount val="1"/>
                <c:pt idx="0">
                  <c:v>No</c:v>
                </c:pt>
              </c:strCache>
            </c:strRef>
          </c:tx>
          <c:spPr>
            <a:solidFill>
              <a:schemeClr val="accent1"/>
            </a:solidFill>
            <a:ln>
              <a:noFill/>
            </a:ln>
            <a:effectLst/>
          </c:spPr>
          <c:invertIfNegative val="0"/>
          <c:cat>
            <c:strRef>
              <c:f>Pivot_Analysis!$A$12:$A$14</c:f>
              <c:strCache>
                <c:ptCount val="2"/>
                <c:pt idx="0">
                  <c:v>Manager</c:v>
                </c:pt>
                <c:pt idx="1">
                  <c:v>Sales Executive</c:v>
                </c:pt>
              </c:strCache>
            </c:strRef>
          </c:cat>
          <c:val>
            <c:numRef>
              <c:f>Pivot_Analysis!$B$12:$B$14</c:f>
              <c:numCache>
                <c:formatCode>General</c:formatCode>
                <c:ptCount val="2"/>
                <c:pt idx="0">
                  <c:v>1</c:v>
                </c:pt>
              </c:numCache>
            </c:numRef>
          </c:val>
          <c:extLst>
            <c:ext xmlns:c16="http://schemas.microsoft.com/office/drawing/2014/chart" uri="{C3380CC4-5D6E-409C-BE32-E72D297353CC}">
              <c16:uniqueId val="{00000000-8468-4AE0-94F7-36A365259621}"/>
            </c:ext>
          </c:extLst>
        </c:ser>
        <c:ser>
          <c:idx val="1"/>
          <c:order val="1"/>
          <c:tx>
            <c:strRef>
              <c:f>Pivot_Analysis!$C$10:$C$11</c:f>
              <c:strCache>
                <c:ptCount val="1"/>
                <c:pt idx="0">
                  <c:v>Yes</c:v>
                </c:pt>
              </c:strCache>
            </c:strRef>
          </c:tx>
          <c:spPr>
            <a:solidFill>
              <a:srgbClr val="F8BADF"/>
            </a:solidFill>
            <a:ln>
              <a:noFill/>
            </a:ln>
            <a:effectLst/>
          </c:spPr>
          <c:invertIfNegative val="0"/>
          <c:cat>
            <c:strRef>
              <c:f>Pivot_Analysis!$A$12:$A$14</c:f>
              <c:strCache>
                <c:ptCount val="2"/>
                <c:pt idx="0">
                  <c:v>Manager</c:v>
                </c:pt>
                <c:pt idx="1">
                  <c:v>Sales Executive</c:v>
                </c:pt>
              </c:strCache>
            </c:strRef>
          </c:cat>
          <c:val>
            <c:numRef>
              <c:f>Pivot_Analysis!$C$12:$C$14</c:f>
              <c:numCache>
                <c:formatCode>General</c:formatCode>
                <c:ptCount val="2"/>
                <c:pt idx="1">
                  <c:v>1</c:v>
                </c:pt>
              </c:numCache>
            </c:numRef>
          </c:val>
          <c:extLst>
            <c:ext xmlns:c16="http://schemas.microsoft.com/office/drawing/2014/chart" uri="{C3380CC4-5D6E-409C-BE32-E72D297353CC}">
              <c16:uniqueId val="{00000003-FEF6-43C2-8C9F-84175F367598}"/>
            </c:ext>
          </c:extLst>
        </c:ser>
        <c:dLbls>
          <c:showLegendKey val="0"/>
          <c:showVal val="0"/>
          <c:showCatName val="0"/>
          <c:showSerName val="0"/>
          <c:showPercent val="0"/>
          <c:showBubbleSize val="0"/>
        </c:dLbls>
        <c:gapWidth val="150"/>
        <c:overlap val="100"/>
        <c:axId val="1818830223"/>
        <c:axId val="1818841743"/>
      </c:barChart>
      <c:catAx>
        <c:axId val="1818830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41743"/>
        <c:crosses val="autoZero"/>
        <c:auto val="1"/>
        <c:lblAlgn val="ctr"/>
        <c:lblOffset val="100"/>
        <c:noMultiLvlLbl val="0"/>
      </c:catAx>
      <c:valAx>
        <c:axId val="1818841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3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ANALYTICS.xlsx]Pivot_Analysis!PivotTable4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JOB SATISFACTION</a:t>
            </a:r>
            <a:endParaRPr lang="en-US"/>
          </a:p>
        </c:rich>
      </c:tx>
      <c:layout>
        <c:manualLayout>
          <c:xMode val="edge"/>
          <c:yMode val="edge"/>
          <c:x val="0.14249307071910131"/>
          <c:y val="4.58452584150415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8BAD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9570410841502"/>
          <c:y val="0.2201129383963602"/>
          <c:w val="0.65935052761261981"/>
          <c:h val="0.61072960522402364"/>
        </c:manualLayout>
      </c:layout>
      <c:barChart>
        <c:barDir val="bar"/>
        <c:grouping val="stacked"/>
        <c:varyColors val="0"/>
        <c:ser>
          <c:idx val="0"/>
          <c:order val="0"/>
          <c:tx>
            <c:strRef>
              <c:f>Pivot_Analysis!$B$23:$B$24</c:f>
              <c:strCache>
                <c:ptCount val="1"/>
                <c:pt idx="0">
                  <c:v>No</c:v>
                </c:pt>
              </c:strCache>
            </c:strRef>
          </c:tx>
          <c:spPr>
            <a:solidFill>
              <a:schemeClr val="accent1"/>
            </a:solidFill>
            <a:ln>
              <a:noFill/>
            </a:ln>
            <a:effectLst/>
          </c:spPr>
          <c:invertIfNegative val="0"/>
          <c:cat>
            <c:strRef>
              <c:f>Pivot_Analysis!$A$25:$A$26</c:f>
              <c:strCache>
                <c:ptCount val="1"/>
                <c:pt idx="0">
                  <c:v>Very High</c:v>
                </c:pt>
              </c:strCache>
            </c:strRef>
          </c:cat>
          <c:val>
            <c:numRef>
              <c:f>Pivot_Analysis!$B$25:$B$26</c:f>
              <c:numCache>
                <c:formatCode>General</c:formatCode>
                <c:ptCount val="1"/>
                <c:pt idx="0">
                  <c:v>1</c:v>
                </c:pt>
              </c:numCache>
            </c:numRef>
          </c:val>
          <c:extLst>
            <c:ext xmlns:c16="http://schemas.microsoft.com/office/drawing/2014/chart" uri="{C3380CC4-5D6E-409C-BE32-E72D297353CC}">
              <c16:uniqueId val="{00000000-37D2-43B3-8ACC-13DD6FBD7919}"/>
            </c:ext>
          </c:extLst>
        </c:ser>
        <c:ser>
          <c:idx val="1"/>
          <c:order val="1"/>
          <c:tx>
            <c:strRef>
              <c:f>Pivot_Analysis!$C$23:$C$24</c:f>
              <c:strCache>
                <c:ptCount val="1"/>
                <c:pt idx="0">
                  <c:v>Yes</c:v>
                </c:pt>
              </c:strCache>
            </c:strRef>
          </c:tx>
          <c:spPr>
            <a:solidFill>
              <a:srgbClr val="F8BADF"/>
            </a:solidFill>
            <a:ln>
              <a:noFill/>
            </a:ln>
            <a:effectLst/>
          </c:spPr>
          <c:invertIfNegative val="0"/>
          <c:cat>
            <c:strRef>
              <c:f>Pivot_Analysis!$A$25:$A$26</c:f>
              <c:strCache>
                <c:ptCount val="1"/>
                <c:pt idx="0">
                  <c:v>Very High</c:v>
                </c:pt>
              </c:strCache>
            </c:strRef>
          </c:cat>
          <c:val>
            <c:numRef>
              <c:f>Pivot_Analysis!$C$25:$C$26</c:f>
              <c:numCache>
                <c:formatCode>General</c:formatCode>
                <c:ptCount val="1"/>
                <c:pt idx="0">
                  <c:v>1</c:v>
                </c:pt>
              </c:numCache>
            </c:numRef>
          </c:val>
          <c:extLst>
            <c:ext xmlns:c16="http://schemas.microsoft.com/office/drawing/2014/chart" uri="{C3380CC4-5D6E-409C-BE32-E72D297353CC}">
              <c16:uniqueId val="{00000003-EF62-48DC-A66D-F1414B1D10D4}"/>
            </c:ext>
          </c:extLst>
        </c:ser>
        <c:dLbls>
          <c:showLegendKey val="0"/>
          <c:showVal val="0"/>
          <c:showCatName val="0"/>
          <c:showSerName val="0"/>
          <c:showPercent val="0"/>
          <c:showBubbleSize val="0"/>
        </c:dLbls>
        <c:gapWidth val="150"/>
        <c:overlap val="100"/>
        <c:axId val="1818858543"/>
        <c:axId val="1818857583"/>
      </c:barChart>
      <c:catAx>
        <c:axId val="1818858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57583"/>
        <c:crosses val="autoZero"/>
        <c:auto val="1"/>
        <c:lblAlgn val="ctr"/>
        <c:lblOffset val="100"/>
        <c:noMultiLvlLbl val="0"/>
      </c:catAx>
      <c:valAx>
        <c:axId val="1818857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85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ANALYTICS.xlsx]Pivot_Analysis!PivotTable1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OVERALL ATTRITION</a:t>
            </a:r>
          </a:p>
        </c:rich>
      </c:tx>
      <c:layout>
        <c:manualLayout>
          <c:xMode val="edge"/>
          <c:yMode val="edge"/>
          <c:x val="0.13584930501050713"/>
          <c:y val="0.10963277756809016"/>
        </c:manualLayout>
      </c:layout>
      <c:overlay val="0"/>
      <c:spPr>
        <a:solidFill>
          <a:srgbClr val="FF33CC"/>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F8BADF"/>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Pivot_Analysis!$B$3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A38-4DF5-A506-D312E9840E15}"/>
              </c:ext>
            </c:extLst>
          </c:dPt>
          <c:dPt>
            <c:idx val="1"/>
            <c:bubble3D val="0"/>
            <c:spPr>
              <a:solidFill>
                <a:srgbClr val="F8BADF"/>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A38-4DF5-A506-D312E9840E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Pivot_Analysis!$A$4:$A$6</c:f>
              <c:strCache>
                <c:ptCount val="2"/>
                <c:pt idx="0">
                  <c:v>No</c:v>
                </c:pt>
                <c:pt idx="1">
                  <c:v>Yes</c:v>
                </c:pt>
              </c:strCache>
            </c:strRef>
          </c:cat>
          <c:val>
            <c:numRef>
              <c:f>Pivot_Analysis!$B$4:$B$6</c:f>
              <c:numCache>
                <c:formatCode>General</c:formatCode>
                <c:ptCount val="2"/>
                <c:pt idx="0">
                  <c:v>1</c:v>
                </c:pt>
                <c:pt idx="1">
                  <c:v>1</c:v>
                </c:pt>
              </c:numCache>
            </c:numRef>
          </c:val>
          <c:extLst>
            <c:ext xmlns:c16="http://schemas.microsoft.com/office/drawing/2014/chart" uri="{C3380CC4-5D6E-409C-BE32-E72D297353CC}">
              <c16:uniqueId val="{00000004-1A38-4DF5-A506-D312E9840E1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236982206877137"/>
          <c:y val="0.38048943238776378"/>
          <c:w val="0.22827160800483537"/>
          <c:h val="0.27607572972367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21EE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ANALYTICS.xlsx]Pivot_Analysis!PivotTable3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ATTRITION BY JOB ROLE</a:t>
            </a:r>
          </a:p>
        </c:rich>
      </c:tx>
      <c:layout>
        <c:manualLayout>
          <c:xMode val="edge"/>
          <c:yMode val="edge"/>
          <c:x val="0.18564153618728693"/>
          <c:y val="5.6603801616303483E-2"/>
        </c:manualLayout>
      </c:layout>
      <c:overlay val="0"/>
      <c:spPr>
        <a:solidFill>
          <a:srgbClr val="FF33CC"/>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8BAD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035032297609506"/>
          <c:y val="0.24186590312574566"/>
          <c:w val="0.48262279155404081"/>
          <c:h val="0.56193823455034164"/>
        </c:manualLayout>
      </c:layout>
      <c:barChart>
        <c:barDir val="bar"/>
        <c:grouping val="stacked"/>
        <c:varyColors val="0"/>
        <c:ser>
          <c:idx val="0"/>
          <c:order val="0"/>
          <c:tx>
            <c:strRef>
              <c:f>Pivot_Analysis!$B$10:$B$11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Pivot_Analysis!$A$12:$A$14</c:f>
              <c:strCache>
                <c:ptCount val="2"/>
                <c:pt idx="0">
                  <c:v>Manager</c:v>
                </c:pt>
                <c:pt idx="1">
                  <c:v>Sales Executive</c:v>
                </c:pt>
              </c:strCache>
            </c:strRef>
          </c:cat>
          <c:val>
            <c:numRef>
              <c:f>Pivot_Analysis!$B$12:$B$14</c:f>
              <c:numCache>
                <c:formatCode>General</c:formatCode>
                <c:ptCount val="2"/>
                <c:pt idx="0">
                  <c:v>1</c:v>
                </c:pt>
              </c:numCache>
            </c:numRef>
          </c:val>
          <c:extLst>
            <c:ext xmlns:c16="http://schemas.microsoft.com/office/drawing/2014/chart" uri="{C3380CC4-5D6E-409C-BE32-E72D297353CC}">
              <c16:uniqueId val="{00000000-5F33-4F89-A9E5-102FED2B4E15}"/>
            </c:ext>
          </c:extLst>
        </c:ser>
        <c:ser>
          <c:idx val="1"/>
          <c:order val="1"/>
          <c:tx>
            <c:strRef>
              <c:f>Pivot_Analysis!$C$10:$C$11</c:f>
              <c:strCache>
                <c:ptCount val="1"/>
                <c:pt idx="0">
                  <c:v>Yes</c:v>
                </c:pt>
              </c:strCache>
            </c:strRef>
          </c:tx>
          <c:spPr>
            <a:solidFill>
              <a:srgbClr val="F8BADF"/>
            </a:solidFill>
            <a:ln>
              <a:noFill/>
            </a:ln>
            <a:effectLst>
              <a:outerShdw blurRad="57150" dist="19050" dir="5400000" algn="ctr" rotWithShape="0">
                <a:srgbClr val="000000">
                  <a:alpha val="63000"/>
                </a:srgbClr>
              </a:outerShdw>
            </a:effectLst>
          </c:spPr>
          <c:invertIfNegative val="0"/>
          <c:cat>
            <c:strRef>
              <c:f>Pivot_Analysis!$A$12:$A$14</c:f>
              <c:strCache>
                <c:ptCount val="2"/>
                <c:pt idx="0">
                  <c:v>Manager</c:v>
                </c:pt>
                <c:pt idx="1">
                  <c:v>Sales Executive</c:v>
                </c:pt>
              </c:strCache>
            </c:strRef>
          </c:cat>
          <c:val>
            <c:numRef>
              <c:f>Pivot_Analysis!$C$12:$C$14</c:f>
              <c:numCache>
                <c:formatCode>General</c:formatCode>
                <c:ptCount val="2"/>
                <c:pt idx="1">
                  <c:v>1</c:v>
                </c:pt>
              </c:numCache>
            </c:numRef>
          </c:val>
          <c:extLst>
            <c:ext xmlns:c16="http://schemas.microsoft.com/office/drawing/2014/chart" uri="{C3380CC4-5D6E-409C-BE32-E72D297353CC}">
              <c16:uniqueId val="{00000004-C2DA-4E60-9E1D-A18B81181F13}"/>
            </c:ext>
          </c:extLst>
        </c:ser>
        <c:dLbls>
          <c:showLegendKey val="0"/>
          <c:showVal val="0"/>
          <c:showCatName val="0"/>
          <c:showSerName val="0"/>
          <c:showPercent val="0"/>
          <c:showBubbleSize val="0"/>
        </c:dLbls>
        <c:gapWidth val="150"/>
        <c:overlap val="100"/>
        <c:axId val="1818830223"/>
        <c:axId val="1818841743"/>
      </c:barChart>
      <c:catAx>
        <c:axId val="18188302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8841743"/>
        <c:crosses val="autoZero"/>
        <c:auto val="1"/>
        <c:lblAlgn val="ctr"/>
        <c:lblOffset val="100"/>
        <c:noMultiLvlLbl val="0"/>
      </c:catAx>
      <c:valAx>
        <c:axId val="18188417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8830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21EE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ANALYTICS.xlsx]Pivot_Analysis!PivotTable4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ATTRITION BY JOB SATISFACTION</a:t>
            </a:r>
          </a:p>
        </c:rich>
      </c:tx>
      <c:layout>
        <c:manualLayout>
          <c:xMode val="edge"/>
          <c:yMode val="edge"/>
          <c:x val="0.25918331261223926"/>
          <c:y val="5.8136482939632542E-3"/>
        </c:manualLayout>
      </c:layout>
      <c:overlay val="0"/>
      <c:spPr>
        <a:solidFill>
          <a:srgbClr val="FF33CC"/>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8BAD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91103743610999"/>
          <c:y val="0.26687411669695132"/>
          <c:w val="0.65935052761261981"/>
          <c:h val="0.61072960522402364"/>
        </c:manualLayout>
      </c:layout>
      <c:barChart>
        <c:barDir val="bar"/>
        <c:grouping val="stacked"/>
        <c:varyColors val="0"/>
        <c:ser>
          <c:idx val="0"/>
          <c:order val="0"/>
          <c:tx>
            <c:strRef>
              <c:f>Pivot_Analysis!$B$23:$B$24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Pivot_Analysis!$A$25:$A$26</c:f>
              <c:strCache>
                <c:ptCount val="1"/>
                <c:pt idx="0">
                  <c:v>Very High</c:v>
                </c:pt>
              </c:strCache>
            </c:strRef>
          </c:cat>
          <c:val>
            <c:numRef>
              <c:f>Pivot_Analysis!$B$25:$B$26</c:f>
              <c:numCache>
                <c:formatCode>General</c:formatCode>
                <c:ptCount val="1"/>
                <c:pt idx="0">
                  <c:v>1</c:v>
                </c:pt>
              </c:numCache>
            </c:numRef>
          </c:val>
          <c:extLst>
            <c:ext xmlns:c16="http://schemas.microsoft.com/office/drawing/2014/chart" uri="{C3380CC4-5D6E-409C-BE32-E72D297353CC}">
              <c16:uniqueId val="{00000000-E37C-45B6-A38C-0FD3A2CD2249}"/>
            </c:ext>
          </c:extLst>
        </c:ser>
        <c:ser>
          <c:idx val="1"/>
          <c:order val="1"/>
          <c:tx>
            <c:strRef>
              <c:f>Pivot_Analysis!$C$23:$C$24</c:f>
              <c:strCache>
                <c:ptCount val="1"/>
                <c:pt idx="0">
                  <c:v>Yes</c:v>
                </c:pt>
              </c:strCache>
            </c:strRef>
          </c:tx>
          <c:spPr>
            <a:solidFill>
              <a:srgbClr val="F8BADF"/>
            </a:solidFill>
            <a:ln>
              <a:noFill/>
            </a:ln>
            <a:effectLst>
              <a:outerShdw blurRad="57150" dist="19050" dir="5400000" algn="ctr" rotWithShape="0">
                <a:srgbClr val="000000">
                  <a:alpha val="63000"/>
                </a:srgbClr>
              </a:outerShdw>
            </a:effectLst>
          </c:spPr>
          <c:invertIfNegative val="0"/>
          <c:cat>
            <c:strRef>
              <c:f>Pivot_Analysis!$A$25:$A$26</c:f>
              <c:strCache>
                <c:ptCount val="1"/>
                <c:pt idx="0">
                  <c:v>Very High</c:v>
                </c:pt>
              </c:strCache>
            </c:strRef>
          </c:cat>
          <c:val>
            <c:numRef>
              <c:f>Pivot_Analysis!$C$25:$C$26</c:f>
              <c:numCache>
                <c:formatCode>General</c:formatCode>
                <c:ptCount val="1"/>
                <c:pt idx="0">
                  <c:v>1</c:v>
                </c:pt>
              </c:numCache>
            </c:numRef>
          </c:val>
          <c:extLst>
            <c:ext xmlns:c16="http://schemas.microsoft.com/office/drawing/2014/chart" uri="{C3380CC4-5D6E-409C-BE32-E72D297353CC}">
              <c16:uniqueId val="{00000004-DB2F-4884-83FB-41CDD61EC6DE}"/>
            </c:ext>
          </c:extLst>
        </c:ser>
        <c:dLbls>
          <c:showLegendKey val="0"/>
          <c:showVal val="0"/>
          <c:showCatName val="0"/>
          <c:showSerName val="0"/>
          <c:showPercent val="0"/>
          <c:showBubbleSize val="0"/>
        </c:dLbls>
        <c:gapWidth val="150"/>
        <c:overlap val="100"/>
        <c:axId val="1818858543"/>
        <c:axId val="1818857583"/>
      </c:barChart>
      <c:catAx>
        <c:axId val="181885854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8857583"/>
        <c:crosses val="autoZero"/>
        <c:auto val="1"/>
        <c:lblAlgn val="ctr"/>
        <c:lblOffset val="100"/>
        <c:noMultiLvlLbl val="0"/>
      </c:catAx>
      <c:valAx>
        <c:axId val="181885758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885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21EE0"/>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447674</xdr:colOff>
      <xdr:row>1</xdr:row>
      <xdr:rowOff>66674</xdr:rowOff>
    </xdr:from>
    <xdr:to>
      <xdr:col>9</xdr:col>
      <xdr:colOff>314325</xdr:colOff>
      <xdr:row>10</xdr:row>
      <xdr:rowOff>180975</xdr:rowOff>
    </xdr:to>
    <xdr:graphicFrame macro="">
      <xdr:nvGraphicFramePr>
        <xdr:cNvPr id="2" name="Chart 1">
          <a:extLst>
            <a:ext uri="{FF2B5EF4-FFF2-40B4-BE49-F238E27FC236}">
              <a16:creationId xmlns:a16="http://schemas.microsoft.com/office/drawing/2014/main" id="{9CE57786-54CB-4AFA-65E4-BF085084F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485775</xdr:colOff>
      <xdr:row>11</xdr:row>
      <xdr:rowOff>66676</xdr:rowOff>
    </xdr:from>
    <xdr:to>
      <xdr:col>10</xdr:col>
      <xdr:colOff>9525</xdr:colOff>
      <xdr:row>22</xdr:row>
      <xdr:rowOff>66676</xdr:rowOff>
    </xdr:to>
    <xdr:graphicFrame macro="">
      <xdr:nvGraphicFramePr>
        <xdr:cNvPr id="3" name="Chart 2">
          <a:extLst>
            <a:ext uri="{FF2B5EF4-FFF2-40B4-BE49-F238E27FC236}">
              <a16:creationId xmlns:a16="http://schemas.microsoft.com/office/drawing/2014/main" id="{4F5DBE4B-2051-0AC7-C3FD-D2304AA5B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390525</xdr:colOff>
      <xdr:row>23</xdr:row>
      <xdr:rowOff>128587</xdr:rowOff>
    </xdr:from>
    <xdr:to>
      <xdr:col>10</xdr:col>
      <xdr:colOff>133350</xdr:colOff>
      <xdr:row>32</xdr:row>
      <xdr:rowOff>76200</xdr:rowOff>
    </xdr:to>
    <xdr:graphicFrame macro="">
      <xdr:nvGraphicFramePr>
        <xdr:cNvPr id="4" name="Chart 3">
          <a:extLst>
            <a:ext uri="{FF2B5EF4-FFF2-40B4-BE49-F238E27FC236}">
              <a16:creationId xmlns:a16="http://schemas.microsoft.com/office/drawing/2014/main" id="{71333F30-748F-DFDD-592C-72BC786F8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4</xdr:row>
      <xdr:rowOff>47626</xdr:rowOff>
    </xdr:from>
    <xdr:to>
      <xdr:col>5</xdr:col>
      <xdr:colOff>47625</xdr:colOff>
      <xdr:row>12</xdr:row>
      <xdr:rowOff>76200</xdr:rowOff>
    </xdr:to>
    <xdr:graphicFrame macro="">
      <xdr:nvGraphicFramePr>
        <xdr:cNvPr id="2" name="Chart 1">
          <a:extLst>
            <a:ext uri="{FF2B5EF4-FFF2-40B4-BE49-F238E27FC236}">
              <a16:creationId xmlns:a16="http://schemas.microsoft.com/office/drawing/2014/main" id="{09146471-08BA-4A6A-BF8F-8E51CB18DA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266700</xdr:colOff>
      <xdr:row>2</xdr:row>
      <xdr:rowOff>133350</xdr:rowOff>
    </xdr:from>
    <xdr:ext cx="184731" cy="264560"/>
    <xdr:sp macro="" textlink="">
      <xdr:nvSpPr>
        <xdr:cNvPr id="5" name="TextBox 4">
          <a:extLst>
            <a:ext uri="{FF2B5EF4-FFF2-40B4-BE49-F238E27FC236}">
              <a16:creationId xmlns:a16="http://schemas.microsoft.com/office/drawing/2014/main" id="{DD7AF4EF-15F2-A25F-33F7-B322FFAA8758}"/>
            </a:ext>
          </a:extLst>
        </xdr:cNvPr>
        <xdr:cNvSpPr txBox="1"/>
      </xdr:nvSpPr>
      <xdr:spPr>
        <a:xfrm>
          <a:off x="4533900" y="5143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47625</xdr:colOff>
      <xdr:row>1</xdr:row>
      <xdr:rowOff>28575</xdr:rowOff>
    </xdr:from>
    <xdr:to>
      <xdr:col>11</xdr:col>
      <xdr:colOff>514350</xdr:colOff>
      <xdr:row>3</xdr:row>
      <xdr:rowOff>171450</xdr:rowOff>
    </xdr:to>
    <xdr:sp macro="" textlink="">
      <xdr:nvSpPr>
        <xdr:cNvPr id="6" name="TextBox 5">
          <a:extLst>
            <a:ext uri="{FF2B5EF4-FFF2-40B4-BE49-F238E27FC236}">
              <a16:creationId xmlns:a16="http://schemas.microsoft.com/office/drawing/2014/main" id="{1CE35AFC-9708-8361-B3F4-2C5E5A563186}"/>
            </a:ext>
          </a:extLst>
        </xdr:cNvPr>
        <xdr:cNvSpPr txBox="1"/>
      </xdr:nvSpPr>
      <xdr:spPr>
        <a:xfrm>
          <a:off x="47625" y="219075"/>
          <a:ext cx="7172325" cy="523875"/>
        </a:xfrm>
        <a:prstGeom prst="rect">
          <a:avLst/>
        </a:prstGeom>
        <a:solidFill>
          <a:srgbClr val="D21EE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latin typeface="Segoe UI" panose="020B0502040204020203" pitchFamily="34" charset="0"/>
              <a:cs typeface="Segoe UI" panose="020B0502040204020203" pitchFamily="34" charset="0"/>
            </a:rPr>
            <a:t>IBM</a:t>
          </a:r>
          <a:r>
            <a:rPr lang="en-US" sz="2000" b="1" baseline="0">
              <a:solidFill>
                <a:schemeClr val="bg1"/>
              </a:solidFill>
              <a:latin typeface="Segoe UI" panose="020B0502040204020203" pitchFamily="34" charset="0"/>
              <a:cs typeface="Segoe UI" panose="020B0502040204020203" pitchFamily="34" charset="0"/>
            </a:rPr>
            <a:t> HR ANALYTICS:EMPLOYEE ATTRITION DASHBOARD</a:t>
          </a:r>
          <a:endParaRPr lang="en-US" sz="2000" b="1">
            <a:solidFill>
              <a:schemeClr val="bg1"/>
            </a:solidFill>
            <a:latin typeface="Segoe UI" panose="020B0502040204020203" pitchFamily="34" charset="0"/>
            <a:cs typeface="Segoe UI" panose="020B0502040204020203" pitchFamily="34" charset="0"/>
          </a:endParaRPr>
        </a:p>
      </xdr:txBody>
    </xdr:sp>
    <xdr:clientData/>
  </xdr:twoCellAnchor>
  <xdr:twoCellAnchor>
    <xdr:from>
      <xdr:col>0</xdr:col>
      <xdr:colOff>66675</xdr:colOff>
      <xdr:row>12</xdr:row>
      <xdr:rowOff>152400</xdr:rowOff>
    </xdr:from>
    <xdr:to>
      <xdr:col>5</xdr:col>
      <xdr:colOff>333375</xdr:colOff>
      <xdr:row>23</xdr:row>
      <xdr:rowOff>66675</xdr:rowOff>
    </xdr:to>
    <xdr:graphicFrame macro="">
      <xdr:nvGraphicFramePr>
        <xdr:cNvPr id="7" name="Chart 6">
          <a:extLst>
            <a:ext uri="{FF2B5EF4-FFF2-40B4-BE49-F238E27FC236}">
              <a16:creationId xmlns:a16="http://schemas.microsoft.com/office/drawing/2014/main" id="{8F9A7929-BFA7-4478-AE23-04508CF06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171449</xdr:colOff>
      <xdr:row>4</xdr:row>
      <xdr:rowOff>66674</xdr:rowOff>
    </xdr:from>
    <xdr:to>
      <xdr:col>8</xdr:col>
      <xdr:colOff>238125</xdr:colOff>
      <xdr:row>12</xdr:row>
      <xdr:rowOff>38100</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D57AC578-C6B3-30CD-DB6E-907685A5894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219449" y="828674"/>
              <a:ext cx="1895476"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561975</xdr:colOff>
      <xdr:row>1</xdr:row>
      <xdr:rowOff>47624</xdr:rowOff>
    </xdr:from>
    <xdr:to>
      <xdr:col>14</xdr:col>
      <xdr:colOff>247650</xdr:colOff>
      <xdr:row>6</xdr:row>
      <xdr:rowOff>142875</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D85BD581-F874-BCC6-C20F-E514F0B988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67575" y="238124"/>
              <a:ext cx="1514475" cy="10477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352425</xdr:colOff>
      <xdr:row>4</xdr:row>
      <xdr:rowOff>57150</xdr:rowOff>
    </xdr:from>
    <xdr:to>
      <xdr:col>11</xdr:col>
      <xdr:colOff>457200</xdr:colOff>
      <xdr:row>12</xdr:row>
      <xdr:rowOff>28575</xdr:rowOff>
    </xdr:to>
    <mc:AlternateContent xmlns:mc="http://schemas.openxmlformats.org/markup-compatibility/2006" xmlns:a14="http://schemas.microsoft.com/office/drawing/2010/main">
      <mc:Choice Requires="a14">
        <xdr:graphicFrame macro="">
          <xdr:nvGraphicFramePr>
            <xdr:cNvPr id="10" name="JobSatisfaction_Desc">
              <a:extLst>
                <a:ext uri="{FF2B5EF4-FFF2-40B4-BE49-F238E27FC236}">
                  <a16:creationId xmlns:a16="http://schemas.microsoft.com/office/drawing/2014/main" id="{44AB1E81-D4D2-0818-EC9E-AFAFB2718E62}"/>
                </a:ext>
              </a:extLst>
            </xdr:cNvPr>
            <xdr:cNvGraphicFramePr/>
          </xdr:nvGraphicFramePr>
          <xdr:xfrm>
            <a:off x="0" y="0"/>
            <a:ext cx="0" cy="0"/>
          </xdr:xfrm>
          <a:graphic>
            <a:graphicData uri="http://schemas.microsoft.com/office/drawing/2010/slicer">
              <sle:slicer xmlns:sle="http://schemas.microsoft.com/office/drawing/2010/slicer" name="JobSatisfaction_Desc"/>
            </a:graphicData>
          </a:graphic>
        </xdr:graphicFrame>
      </mc:Choice>
      <mc:Fallback xmlns="">
        <xdr:sp macro="" textlink="">
          <xdr:nvSpPr>
            <xdr:cNvPr id="0" name=""/>
            <xdr:cNvSpPr>
              <a:spLocks noTextEdit="1"/>
            </xdr:cNvSpPr>
          </xdr:nvSpPr>
          <xdr:spPr>
            <a:xfrm>
              <a:off x="5229225" y="819150"/>
              <a:ext cx="1933575"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447675</xdr:colOff>
      <xdr:row>12</xdr:row>
      <xdr:rowOff>142875</xdr:rowOff>
    </xdr:from>
    <xdr:to>
      <xdr:col>11</xdr:col>
      <xdr:colOff>409575</xdr:colOff>
      <xdr:row>23</xdr:row>
      <xdr:rowOff>66675</xdr:rowOff>
    </xdr:to>
    <xdr:graphicFrame macro="">
      <xdr:nvGraphicFramePr>
        <xdr:cNvPr id="11" name="Chart 10">
          <a:extLst>
            <a:ext uri="{FF2B5EF4-FFF2-40B4-BE49-F238E27FC236}">
              <a16:creationId xmlns:a16="http://schemas.microsoft.com/office/drawing/2014/main" id="{1F1226D6-5636-476C-93FB-07533491B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571500</xdr:colOff>
      <xdr:row>7</xdr:row>
      <xdr:rowOff>57150</xdr:rowOff>
    </xdr:from>
    <xdr:to>
      <xdr:col>14</xdr:col>
      <xdr:colOff>238125</xdr:colOff>
      <xdr:row>14</xdr:row>
      <xdr:rowOff>161925</xdr:rowOff>
    </xdr:to>
    <xdr:sp macro="" textlink="Pivot_Analysis!S15">
      <xdr:nvSpPr>
        <xdr:cNvPr id="12" name="TextBox 11">
          <a:extLst>
            <a:ext uri="{FF2B5EF4-FFF2-40B4-BE49-F238E27FC236}">
              <a16:creationId xmlns:a16="http://schemas.microsoft.com/office/drawing/2014/main" id="{43535337-9498-95DE-0055-4EEBFF96AF0B}"/>
            </a:ext>
          </a:extLst>
        </xdr:cNvPr>
        <xdr:cNvSpPr txBox="1"/>
      </xdr:nvSpPr>
      <xdr:spPr>
        <a:xfrm>
          <a:off x="7277100" y="1390650"/>
          <a:ext cx="1495425" cy="1438275"/>
        </a:xfrm>
        <a:prstGeom prst="rect">
          <a:avLst/>
        </a:prstGeom>
        <a:solidFill>
          <a:srgbClr val="D21EE0"/>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0FCA0AE3-CF5F-49C1-9831-7BA36CF30093}" type="TxLink">
            <a:rPr lang="en-US" sz="1800" b="1" i="0" u="none" strike="noStrike">
              <a:solidFill>
                <a:schemeClr val="bg1"/>
              </a:solidFill>
              <a:latin typeface="Calibri"/>
              <a:cs typeface="Calibri"/>
            </a:rPr>
            <a:pPr algn="ctr"/>
            <a:t>50%</a:t>
          </a:fld>
          <a:endParaRPr lang="en-US" sz="1800" b="1">
            <a:solidFill>
              <a:schemeClr val="bg1"/>
            </a:solidFill>
          </a:endParaRPr>
        </a:p>
      </xdr:txBody>
    </xdr:sp>
    <xdr:clientData/>
  </xdr:twoCellAnchor>
  <xdr:twoCellAnchor>
    <xdr:from>
      <xdr:col>12</xdr:col>
      <xdr:colOff>114300</xdr:colOff>
      <xdr:row>8</xdr:row>
      <xdr:rowOff>104775</xdr:rowOff>
    </xdr:from>
    <xdr:to>
      <xdr:col>14</xdr:col>
      <xdr:colOff>76200</xdr:colOff>
      <xdr:row>12</xdr:row>
      <xdr:rowOff>19049</xdr:rowOff>
    </xdr:to>
    <xdr:sp macro="" textlink="">
      <xdr:nvSpPr>
        <xdr:cNvPr id="13" name="TextBox 12">
          <a:extLst>
            <a:ext uri="{FF2B5EF4-FFF2-40B4-BE49-F238E27FC236}">
              <a16:creationId xmlns:a16="http://schemas.microsoft.com/office/drawing/2014/main" id="{409F1C55-18B5-2B96-2C65-201FFE3D5D28}"/>
            </a:ext>
          </a:extLst>
        </xdr:cNvPr>
        <xdr:cNvSpPr txBox="1"/>
      </xdr:nvSpPr>
      <xdr:spPr>
        <a:xfrm>
          <a:off x="7429500" y="1628775"/>
          <a:ext cx="1181100" cy="676274"/>
        </a:xfrm>
        <a:prstGeom prst="rect">
          <a:avLst/>
        </a:prstGeom>
        <a:solidFill>
          <a:srgbClr val="FF33C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latin typeface="Segoe UI" panose="020B0502040204020203" pitchFamily="34" charset="0"/>
              <a:cs typeface="Segoe UI" panose="020B0502040204020203" pitchFamily="34" charset="0"/>
            </a:rPr>
            <a:t>ATTRITION RATE</a:t>
          </a:r>
        </a:p>
      </xdr:txBody>
    </xdr:sp>
    <xdr:clientData/>
  </xdr:twoCellAnchor>
  <xdr:twoCellAnchor>
    <xdr:from>
      <xdr:col>11</xdr:col>
      <xdr:colOff>561975</xdr:colOff>
      <xdr:row>15</xdr:row>
      <xdr:rowOff>57150</xdr:rowOff>
    </xdr:from>
    <xdr:to>
      <xdr:col>14</xdr:col>
      <xdr:colOff>247650</xdr:colOff>
      <xdr:row>23</xdr:row>
      <xdr:rowOff>38100</xdr:rowOff>
    </xdr:to>
    <xdr:sp macro="" textlink="Pivot_Analysis!S17">
      <xdr:nvSpPr>
        <xdr:cNvPr id="14" name="TextBox 13">
          <a:extLst>
            <a:ext uri="{FF2B5EF4-FFF2-40B4-BE49-F238E27FC236}">
              <a16:creationId xmlns:a16="http://schemas.microsoft.com/office/drawing/2014/main" id="{7960434D-DB7F-4361-7834-2782345059FE}"/>
            </a:ext>
          </a:extLst>
        </xdr:cNvPr>
        <xdr:cNvSpPr txBox="1"/>
      </xdr:nvSpPr>
      <xdr:spPr>
        <a:xfrm>
          <a:off x="7267575" y="2914650"/>
          <a:ext cx="1514475" cy="1504950"/>
        </a:xfrm>
        <a:prstGeom prst="rect">
          <a:avLst/>
        </a:prstGeom>
        <a:solidFill>
          <a:srgbClr val="D21EE0"/>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9E3698B-EDDE-4CB1-B6C4-D24E4C7044EC}" type="TxLink">
            <a:rPr lang="en-US" sz="2000">
              <a:solidFill>
                <a:schemeClr val="bg1"/>
              </a:solidFill>
              <a:latin typeface="+mn-lt"/>
              <a:ea typeface="+mn-ea"/>
              <a:cs typeface="+mn-cs"/>
            </a:rPr>
            <a:pPr marL="0" indent="0" algn="ctr"/>
            <a:t>2</a:t>
          </a:fld>
          <a:endParaRPr lang="en-US" sz="2000">
            <a:solidFill>
              <a:schemeClr val="bg1"/>
            </a:solidFill>
            <a:latin typeface="+mn-lt"/>
            <a:ea typeface="+mn-ea"/>
            <a:cs typeface="+mn-cs"/>
          </a:endParaRPr>
        </a:p>
      </xdr:txBody>
    </xdr:sp>
    <xdr:clientData/>
  </xdr:twoCellAnchor>
  <xdr:twoCellAnchor>
    <xdr:from>
      <xdr:col>12</xdr:col>
      <xdr:colOff>123825</xdr:colOff>
      <xdr:row>18</xdr:row>
      <xdr:rowOff>66676</xdr:rowOff>
    </xdr:from>
    <xdr:to>
      <xdr:col>14</xdr:col>
      <xdr:colOff>76200</xdr:colOff>
      <xdr:row>22</xdr:row>
      <xdr:rowOff>19050</xdr:rowOff>
    </xdr:to>
    <xdr:sp macro="" textlink="">
      <xdr:nvSpPr>
        <xdr:cNvPr id="19" name="TextBox 18">
          <a:extLst>
            <a:ext uri="{FF2B5EF4-FFF2-40B4-BE49-F238E27FC236}">
              <a16:creationId xmlns:a16="http://schemas.microsoft.com/office/drawing/2014/main" id="{7B2CD837-3BC7-54A3-09C6-28F2391F3970}"/>
            </a:ext>
          </a:extLst>
        </xdr:cNvPr>
        <xdr:cNvSpPr txBox="1"/>
      </xdr:nvSpPr>
      <xdr:spPr>
        <a:xfrm>
          <a:off x="7439025" y="3495676"/>
          <a:ext cx="1171575" cy="714374"/>
        </a:xfrm>
        <a:prstGeom prst="rect">
          <a:avLst/>
        </a:prstGeom>
        <a:solidFill>
          <a:srgbClr val="FF33C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chemeClr val="dk1"/>
              </a:solidFill>
              <a:latin typeface="Segoe UI" panose="020B0502040204020203" pitchFamily="34" charset="0"/>
              <a:ea typeface="+mn-ea"/>
              <a:cs typeface="Segoe UI" panose="020B0502040204020203" pitchFamily="34" charset="0"/>
            </a:rPr>
            <a:t>TOTAL</a:t>
          </a:r>
          <a:r>
            <a:rPr lang="en-US" sz="1200" b="1">
              <a:latin typeface="Segoe UI" panose="020B0502040204020203" pitchFamily="34" charset="0"/>
              <a:cs typeface="Segoe UI" panose="020B0502040204020203" pitchFamily="34" charset="0"/>
            </a:rPr>
            <a:t> EMPLOYEES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87.164353125001" createdVersion="8" refreshedVersion="8" minRefreshableVersion="3" recordCount="43" xr:uid="{7355D7BD-DFA3-4BB1-A16C-11BF7C7D0566}">
  <cacheSource type="worksheet">
    <worksheetSource name="HR_Data"/>
  </cacheSource>
  <cacheFields count="38">
    <cacheField name="Age" numFmtId="0">
      <sharedItems containsSemiMixedTypes="0" containsString="0" containsNumber="1" containsInteger="1" minValue="18" maxValue="60"/>
    </cacheField>
    <cacheField name="Attrition" numFmtId="0">
      <sharedItems count="2">
        <s v="Yes"/>
        <s v="No"/>
      </sharedItems>
    </cacheField>
    <cacheField name="BusinessTravel" numFmtId="0">
      <sharedItems/>
    </cacheField>
    <cacheField name="DailyRate" numFmtId="0">
      <sharedItems containsSemiMixedTypes="0" containsString="0" containsNumber="1" containsInteger="1" minValue="103" maxValue="1400"/>
    </cacheField>
    <cacheField name="Department" numFmtId="0">
      <sharedItems count="2">
        <s v="Sales"/>
        <s v="Research &amp; Development"/>
      </sharedItems>
    </cacheField>
    <cacheField name="DistanceFromHome" numFmtId="0">
      <sharedItems containsSemiMixedTypes="0" containsString="0" containsNumber="1" containsInteger="1" minValue="1" maxValue="29"/>
    </cacheField>
    <cacheField name="Education" numFmtId="0">
      <sharedItems containsSemiMixedTypes="0" containsString="0" containsNumber="1" containsInteger="1" minValue="1" maxValue="4"/>
    </cacheField>
    <cacheField name="EducationField" numFmtId="0">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549"/>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1" maxValue="98"/>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8">
        <s v="Sales Executive"/>
        <s v="Research Scientist"/>
        <s v="Laboratory Technician"/>
        <s v="Manufacturing Director"/>
        <s v="Healthcare Representative"/>
        <s v="Manager"/>
        <s v="Sales Representative"/>
        <s v="Research Director"/>
      </sharedItems>
    </cacheField>
    <cacheField name="JobSatisfaction" numFmtId="0">
      <sharedItems containsSemiMixedTypes="0" containsString="0" containsNumber="1" containsInteger="1" minValue="1" maxValue="4"/>
    </cacheField>
    <cacheField name="MaritalStatus" numFmtId="0">
      <sharedItems/>
    </cacheField>
    <cacheField name="MonthlyIncome" numFmtId="0">
      <sharedItems containsSemiMixedTypes="0" containsString="0" containsNumber="1" containsInteger="1" minValue="1232" maxValue="19999"/>
    </cacheField>
    <cacheField name="MonthlyRate" numFmtId="0">
      <sharedItems containsSemiMixedTypes="0" containsString="0" containsNumber="1" containsInteger="1" minValue="2094" maxValue="2695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3"/>
    </cacheField>
    <cacheField name="PerformanceRating" numFmtId="0">
      <sharedItems containsSemiMixedTypes="0" containsString="0" containsNumber="1" containsInteger="1" minValue="3" maxValue="4"/>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38"/>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37"/>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1"/>
    </cacheField>
    <cacheField name="YearsWithCurrManager" numFmtId="0">
      <sharedItems containsSemiMixedTypes="0" containsString="0" containsNumber="1" containsInteger="1" minValue="0" maxValue="17"/>
    </cacheField>
    <cacheField name="Pay_Grade" numFmtId="0">
      <sharedItems/>
    </cacheField>
    <cacheField name="JobSatisfaction_Desc" numFmtId="0">
      <sharedItems count="4">
        <s v="Very High"/>
        <s v="Medium"/>
        <s v="High"/>
        <s v="Low"/>
      </sharedItems>
    </cacheField>
    <cacheField name="Performance_Desc" numFmtId="0">
      <sharedItems/>
    </cacheField>
  </cacheFields>
  <extLst>
    <ext xmlns:x14="http://schemas.microsoft.com/office/spreadsheetml/2009/9/main" uri="{725AE2AE-9491-48be-B2B4-4EB974FC3084}">
      <x14:pivotCacheDefinition pivotCacheId="609570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n v="41"/>
    <x v="0"/>
    <s v="Travel_Rarely"/>
    <n v="1102"/>
    <x v="0"/>
    <n v="1"/>
    <n v="2"/>
    <s v="Life Sciences"/>
    <n v="1"/>
    <n v="1"/>
    <n v="2"/>
    <x v="0"/>
    <n v="94"/>
    <n v="3"/>
    <n v="2"/>
    <x v="0"/>
    <n v="4"/>
    <s v="Single"/>
    <n v="5993"/>
    <n v="19479"/>
    <n v="8"/>
    <s v="Y"/>
    <s v="Yes"/>
    <n v="11"/>
    <n v="3"/>
    <n v="1"/>
    <n v="80"/>
    <n v="0"/>
    <n v="8"/>
    <n v="0"/>
    <n v="1"/>
    <n v="6"/>
    <n v="4"/>
    <n v="0"/>
    <n v="5"/>
    <s v="A"/>
    <x v="0"/>
    <s v="High"/>
  </r>
  <r>
    <n v="49"/>
    <x v="1"/>
    <s v="Travel_Frequently"/>
    <n v="279"/>
    <x v="1"/>
    <n v="8"/>
    <n v="1"/>
    <s v="Life Sciences"/>
    <n v="1"/>
    <n v="2"/>
    <n v="3"/>
    <x v="1"/>
    <n v="61"/>
    <n v="2"/>
    <n v="2"/>
    <x v="1"/>
    <n v="2"/>
    <s v="Married"/>
    <n v="5130"/>
    <n v="24907"/>
    <n v="1"/>
    <s v="Y"/>
    <s v="No"/>
    <n v="23"/>
    <n v="4"/>
    <n v="4"/>
    <n v="80"/>
    <n v="1"/>
    <n v="10"/>
    <n v="3"/>
    <n v="3"/>
    <n v="10"/>
    <n v="7"/>
    <n v="1"/>
    <n v="7"/>
    <s v="A"/>
    <x v="1"/>
    <s v="Very High"/>
  </r>
  <r>
    <n v="37"/>
    <x v="0"/>
    <s v="Travel_Rarely"/>
    <n v="1373"/>
    <x v="1"/>
    <n v="2"/>
    <n v="2"/>
    <s v="Other"/>
    <n v="1"/>
    <n v="4"/>
    <n v="4"/>
    <x v="1"/>
    <n v="92"/>
    <n v="2"/>
    <n v="1"/>
    <x v="2"/>
    <n v="3"/>
    <s v="Single"/>
    <n v="2090"/>
    <n v="2396"/>
    <n v="6"/>
    <s v="Y"/>
    <s v="Yes"/>
    <n v="15"/>
    <n v="3"/>
    <n v="2"/>
    <n v="80"/>
    <n v="0"/>
    <n v="7"/>
    <n v="3"/>
    <n v="3"/>
    <n v="0"/>
    <n v="0"/>
    <n v="0"/>
    <n v="0"/>
    <s v="B"/>
    <x v="2"/>
    <s v="High"/>
  </r>
  <r>
    <n v="33"/>
    <x v="1"/>
    <s v="Travel_Frequently"/>
    <n v="1392"/>
    <x v="1"/>
    <n v="3"/>
    <n v="4"/>
    <s v="Life Sciences"/>
    <n v="1"/>
    <n v="5"/>
    <n v="4"/>
    <x v="0"/>
    <n v="56"/>
    <n v="3"/>
    <n v="1"/>
    <x v="1"/>
    <n v="3"/>
    <s v="Married"/>
    <n v="2909"/>
    <n v="23159"/>
    <n v="1"/>
    <s v="Y"/>
    <s v="Yes"/>
    <n v="11"/>
    <n v="3"/>
    <n v="3"/>
    <n v="80"/>
    <n v="0"/>
    <n v="8"/>
    <n v="3"/>
    <n v="3"/>
    <n v="8"/>
    <n v="7"/>
    <n v="3"/>
    <n v="0"/>
    <s v="A"/>
    <x v="2"/>
    <s v="High"/>
  </r>
  <r>
    <n v="27"/>
    <x v="1"/>
    <s v="Travel_Rarely"/>
    <n v="591"/>
    <x v="1"/>
    <n v="2"/>
    <n v="1"/>
    <s v="Medical"/>
    <n v="1"/>
    <n v="7"/>
    <n v="1"/>
    <x v="1"/>
    <n v="40"/>
    <n v="3"/>
    <n v="1"/>
    <x v="2"/>
    <n v="2"/>
    <s v="Married"/>
    <n v="3468"/>
    <n v="16632"/>
    <n v="9"/>
    <s v="Y"/>
    <s v="No"/>
    <n v="12"/>
    <n v="3"/>
    <n v="4"/>
    <n v="80"/>
    <n v="1"/>
    <n v="6"/>
    <n v="3"/>
    <n v="3"/>
    <n v="2"/>
    <n v="2"/>
    <n v="2"/>
    <n v="2"/>
    <s v="B"/>
    <x v="1"/>
    <s v="High"/>
  </r>
  <r>
    <n v="32"/>
    <x v="1"/>
    <s v="Travel_Frequently"/>
    <n v="1005"/>
    <x v="1"/>
    <n v="2"/>
    <n v="2"/>
    <s v="Life Sciences"/>
    <n v="1"/>
    <n v="8"/>
    <n v="4"/>
    <x v="1"/>
    <n v="79"/>
    <n v="3"/>
    <n v="1"/>
    <x v="2"/>
    <n v="4"/>
    <s v="Single"/>
    <n v="3068"/>
    <n v="11864"/>
    <n v="0"/>
    <s v="Y"/>
    <s v="No"/>
    <n v="13"/>
    <n v="3"/>
    <n v="3"/>
    <n v="80"/>
    <n v="0"/>
    <n v="8"/>
    <n v="2"/>
    <n v="2"/>
    <n v="7"/>
    <n v="7"/>
    <n v="3"/>
    <n v="6"/>
    <s v="B"/>
    <x v="0"/>
    <s v="High"/>
  </r>
  <r>
    <n v="59"/>
    <x v="1"/>
    <s v="Travel_Rarely"/>
    <n v="1324"/>
    <x v="1"/>
    <n v="3"/>
    <n v="3"/>
    <s v="Medical"/>
    <n v="1"/>
    <n v="10"/>
    <n v="3"/>
    <x v="0"/>
    <n v="81"/>
    <n v="4"/>
    <n v="1"/>
    <x v="2"/>
    <n v="1"/>
    <s v="Married"/>
    <n v="2670"/>
    <n v="9964"/>
    <n v="4"/>
    <s v="Y"/>
    <s v="Yes"/>
    <n v="20"/>
    <n v="4"/>
    <n v="1"/>
    <n v="80"/>
    <n v="3"/>
    <n v="12"/>
    <n v="3"/>
    <n v="2"/>
    <n v="1"/>
    <n v="0"/>
    <n v="0"/>
    <n v="0"/>
    <s v="B"/>
    <x v="3"/>
    <s v="Very High"/>
  </r>
  <r>
    <n v="30"/>
    <x v="1"/>
    <s v="Travel_Rarely"/>
    <n v="1358"/>
    <x v="1"/>
    <n v="24"/>
    <n v="1"/>
    <s v="Life Sciences"/>
    <n v="1"/>
    <n v="11"/>
    <n v="4"/>
    <x v="1"/>
    <n v="67"/>
    <n v="3"/>
    <n v="1"/>
    <x v="2"/>
    <n v="3"/>
    <s v="Divorced"/>
    <n v="2693"/>
    <n v="13335"/>
    <n v="1"/>
    <s v="Y"/>
    <s v="No"/>
    <n v="22"/>
    <n v="4"/>
    <n v="2"/>
    <n v="80"/>
    <n v="1"/>
    <n v="1"/>
    <n v="2"/>
    <n v="3"/>
    <n v="1"/>
    <n v="0"/>
    <n v="0"/>
    <n v="0"/>
    <s v="B"/>
    <x v="2"/>
    <s v="Very High"/>
  </r>
  <r>
    <n v="38"/>
    <x v="1"/>
    <s v="Travel_Frequently"/>
    <n v="216"/>
    <x v="1"/>
    <n v="23"/>
    <n v="3"/>
    <s v="Life Sciences"/>
    <n v="1"/>
    <n v="12"/>
    <n v="4"/>
    <x v="1"/>
    <n v="44"/>
    <n v="2"/>
    <n v="3"/>
    <x v="3"/>
    <n v="3"/>
    <s v="Single"/>
    <n v="9526"/>
    <n v="8787"/>
    <n v="0"/>
    <s v="Y"/>
    <s v="No"/>
    <n v="21"/>
    <n v="4"/>
    <n v="2"/>
    <n v="80"/>
    <n v="0"/>
    <n v="10"/>
    <n v="2"/>
    <n v="3"/>
    <n v="9"/>
    <n v="7"/>
    <n v="1"/>
    <n v="8"/>
    <s v="C"/>
    <x v="2"/>
    <s v="Very High"/>
  </r>
  <r>
    <n v="36"/>
    <x v="1"/>
    <s v="Travel_Rarely"/>
    <n v="1299"/>
    <x v="1"/>
    <n v="27"/>
    <n v="3"/>
    <s v="Medical"/>
    <n v="1"/>
    <n v="13"/>
    <n v="3"/>
    <x v="1"/>
    <n v="94"/>
    <n v="3"/>
    <n v="2"/>
    <x v="4"/>
    <n v="3"/>
    <s v="Married"/>
    <n v="5237"/>
    <n v="16577"/>
    <n v="6"/>
    <s v="Y"/>
    <s v="No"/>
    <n v="13"/>
    <n v="3"/>
    <n v="2"/>
    <n v="80"/>
    <n v="2"/>
    <n v="17"/>
    <n v="3"/>
    <n v="2"/>
    <n v="7"/>
    <n v="7"/>
    <n v="7"/>
    <n v="7"/>
    <s v="C"/>
    <x v="2"/>
    <s v="High"/>
  </r>
  <r>
    <n v="35"/>
    <x v="1"/>
    <s v="Travel_Rarely"/>
    <n v="809"/>
    <x v="1"/>
    <n v="16"/>
    <n v="3"/>
    <s v="Medical"/>
    <n v="1"/>
    <n v="14"/>
    <n v="1"/>
    <x v="1"/>
    <n v="84"/>
    <n v="4"/>
    <n v="1"/>
    <x v="2"/>
    <n v="2"/>
    <s v="Married"/>
    <n v="2426"/>
    <n v="16479"/>
    <n v="0"/>
    <s v="Y"/>
    <s v="No"/>
    <n v="13"/>
    <n v="3"/>
    <n v="3"/>
    <n v="80"/>
    <n v="1"/>
    <n v="6"/>
    <n v="5"/>
    <n v="3"/>
    <n v="5"/>
    <n v="4"/>
    <n v="0"/>
    <n v="3"/>
    <s v="B"/>
    <x v="1"/>
    <s v="High"/>
  </r>
  <r>
    <n v="29"/>
    <x v="1"/>
    <s v="Travel_Rarely"/>
    <n v="153"/>
    <x v="1"/>
    <n v="15"/>
    <n v="2"/>
    <s v="Life Sciences"/>
    <n v="1"/>
    <n v="15"/>
    <n v="4"/>
    <x v="0"/>
    <n v="49"/>
    <n v="2"/>
    <n v="2"/>
    <x v="2"/>
    <n v="3"/>
    <s v="Single"/>
    <n v="4193"/>
    <n v="12682"/>
    <n v="0"/>
    <s v="Y"/>
    <s v="Yes"/>
    <n v="12"/>
    <n v="3"/>
    <n v="4"/>
    <n v="80"/>
    <n v="0"/>
    <n v="10"/>
    <n v="3"/>
    <n v="3"/>
    <n v="9"/>
    <n v="5"/>
    <n v="0"/>
    <n v="8"/>
    <s v="B"/>
    <x v="2"/>
    <s v="High"/>
  </r>
  <r>
    <n v="31"/>
    <x v="1"/>
    <s v="Travel_Rarely"/>
    <n v="670"/>
    <x v="1"/>
    <n v="26"/>
    <n v="1"/>
    <s v="Life Sciences"/>
    <n v="1"/>
    <n v="16"/>
    <n v="1"/>
    <x v="1"/>
    <n v="31"/>
    <n v="3"/>
    <n v="1"/>
    <x v="1"/>
    <n v="3"/>
    <s v="Divorced"/>
    <n v="2911"/>
    <n v="15170"/>
    <n v="1"/>
    <s v="Y"/>
    <s v="No"/>
    <n v="17"/>
    <n v="3"/>
    <n v="4"/>
    <n v="80"/>
    <n v="1"/>
    <n v="5"/>
    <n v="1"/>
    <n v="2"/>
    <n v="5"/>
    <n v="2"/>
    <n v="4"/>
    <n v="3"/>
    <s v="A"/>
    <x v="2"/>
    <s v="High"/>
  </r>
  <r>
    <n v="34"/>
    <x v="1"/>
    <s v="Travel_Rarely"/>
    <n v="1346"/>
    <x v="1"/>
    <n v="19"/>
    <n v="2"/>
    <s v="Medical"/>
    <n v="1"/>
    <n v="18"/>
    <n v="2"/>
    <x v="1"/>
    <n v="93"/>
    <n v="3"/>
    <n v="1"/>
    <x v="2"/>
    <n v="4"/>
    <s v="Divorced"/>
    <n v="2661"/>
    <n v="8758"/>
    <n v="0"/>
    <s v="Y"/>
    <s v="No"/>
    <n v="11"/>
    <n v="3"/>
    <n v="3"/>
    <n v="80"/>
    <n v="1"/>
    <n v="3"/>
    <n v="2"/>
    <n v="3"/>
    <n v="2"/>
    <n v="2"/>
    <n v="1"/>
    <n v="2"/>
    <s v="B"/>
    <x v="0"/>
    <s v="High"/>
  </r>
  <r>
    <n v="28"/>
    <x v="0"/>
    <s v="Travel_Rarely"/>
    <n v="103"/>
    <x v="1"/>
    <n v="24"/>
    <n v="3"/>
    <s v="Life Sciences"/>
    <n v="1"/>
    <n v="19"/>
    <n v="3"/>
    <x v="1"/>
    <n v="50"/>
    <n v="2"/>
    <n v="1"/>
    <x v="2"/>
    <n v="3"/>
    <s v="Single"/>
    <n v="2028"/>
    <n v="12947"/>
    <n v="5"/>
    <s v="Y"/>
    <s v="Yes"/>
    <n v="14"/>
    <n v="3"/>
    <n v="2"/>
    <n v="80"/>
    <n v="0"/>
    <n v="6"/>
    <n v="4"/>
    <n v="3"/>
    <n v="4"/>
    <n v="2"/>
    <n v="0"/>
    <n v="3"/>
    <s v="B"/>
    <x v="2"/>
    <s v="High"/>
  </r>
  <r>
    <n v="22"/>
    <x v="1"/>
    <s v="Non-Travel"/>
    <n v="1123"/>
    <x v="1"/>
    <n v="16"/>
    <n v="2"/>
    <s v="Medical"/>
    <n v="1"/>
    <n v="22"/>
    <n v="4"/>
    <x v="1"/>
    <n v="96"/>
    <n v="4"/>
    <n v="1"/>
    <x v="2"/>
    <n v="4"/>
    <s v="Divorced"/>
    <n v="2935"/>
    <n v="7324"/>
    <n v="1"/>
    <s v="Y"/>
    <s v="Yes"/>
    <n v="13"/>
    <n v="3"/>
    <n v="2"/>
    <n v="80"/>
    <n v="2"/>
    <n v="1"/>
    <n v="2"/>
    <n v="2"/>
    <n v="1"/>
    <n v="0"/>
    <n v="0"/>
    <n v="0"/>
    <s v="B"/>
    <x v="0"/>
    <s v="High"/>
  </r>
  <r>
    <n v="53"/>
    <x v="1"/>
    <s v="Travel_Rarely"/>
    <n v="1219"/>
    <x v="0"/>
    <n v="2"/>
    <n v="4"/>
    <s v="Life Sciences"/>
    <n v="1"/>
    <n v="23"/>
    <n v="1"/>
    <x v="0"/>
    <n v="78"/>
    <n v="2"/>
    <n v="4"/>
    <x v="5"/>
    <n v="4"/>
    <s v="Married"/>
    <n v="15427"/>
    <n v="22021"/>
    <n v="2"/>
    <s v="Y"/>
    <s v="No"/>
    <n v="16"/>
    <n v="3"/>
    <n v="3"/>
    <n v="80"/>
    <n v="0"/>
    <n v="31"/>
    <n v="3"/>
    <n v="3"/>
    <n v="25"/>
    <n v="8"/>
    <n v="3"/>
    <n v="7"/>
    <s v="D"/>
    <x v="0"/>
    <s v="High"/>
  </r>
  <r>
    <n v="24"/>
    <x v="1"/>
    <s v="Non-Travel"/>
    <n v="673"/>
    <x v="1"/>
    <n v="11"/>
    <n v="2"/>
    <s v="Other"/>
    <n v="1"/>
    <n v="26"/>
    <n v="1"/>
    <x v="0"/>
    <n v="96"/>
    <n v="4"/>
    <n v="2"/>
    <x v="3"/>
    <n v="3"/>
    <s v="Divorced"/>
    <n v="4011"/>
    <n v="8232"/>
    <n v="0"/>
    <s v="Y"/>
    <s v="No"/>
    <n v="18"/>
    <n v="3"/>
    <n v="4"/>
    <n v="80"/>
    <n v="1"/>
    <n v="5"/>
    <n v="5"/>
    <n v="2"/>
    <n v="4"/>
    <n v="2"/>
    <n v="1"/>
    <n v="3"/>
    <s v="C"/>
    <x v="2"/>
    <s v="High"/>
  </r>
  <r>
    <n v="21"/>
    <x v="1"/>
    <s v="Travel_Rarely"/>
    <n v="391"/>
    <x v="1"/>
    <n v="15"/>
    <n v="2"/>
    <s v="Life Sciences"/>
    <n v="1"/>
    <n v="30"/>
    <n v="3"/>
    <x v="1"/>
    <n v="96"/>
    <n v="3"/>
    <n v="1"/>
    <x v="1"/>
    <n v="4"/>
    <s v="Single"/>
    <n v="1232"/>
    <n v="19281"/>
    <n v="1"/>
    <s v="Y"/>
    <s v="No"/>
    <n v="14"/>
    <n v="3"/>
    <n v="4"/>
    <n v="80"/>
    <n v="0"/>
    <n v="0"/>
    <n v="6"/>
    <n v="3"/>
    <n v="0"/>
    <n v="0"/>
    <n v="0"/>
    <n v="0"/>
    <s v="A"/>
    <x v="0"/>
    <s v="High"/>
  </r>
  <r>
    <n v="42"/>
    <x v="1"/>
    <s v="Travel_Rarely"/>
    <n v="691"/>
    <x v="0"/>
    <n v="8"/>
    <n v="4"/>
    <s v="Marketing"/>
    <n v="1"/>
    <n v="35"/>
    <n v="3"/>
    <x v="1"/>
    <n v="48"/>
    <n v="3"/>
    <n v="2"/>
    <x v="0"/>
    <n v="2"/>
    <s v="Married"/>
    <n v="6825"/>
    <n v="21173"/>
    <n v="0"/>
    <s v="Y"/>
    <s v="No"/>
    <n v="11"/>
    <n v="3"/>
    <n v="4"/>
    <n v="80"/>
    <n v="1"/>
    <n v="10"/>
    <n v="2"/>
    <n v="3"/>
    <n v="9"/>
    <n v="7"/>
    <n v="4"/>
    <n v="2"/>
    <s v="A"/>
    <x v="1"/>
    <s v="High"/>
  </r>
  <r>
    <n v="44"/>
    <x v="1"/>
    <s v="Travel_Rarely"/>
    <n v="477"/>
    <x v="1"/>
    <n v="7"/>
    <n v="4"/>
    <s v="Medical"/>
    <n v="1"/>
    <n v="36"/>
    <n v="1"/>
    <x v="0"/>
    <n v="42"/>
    <n v="2"/>
    <n v="3"/>
    <x v="4"/>
    <n v="4"/>
    <s v="Married"/>
    <n v="10248"/>
    <n v="2094"/>
    <n v="3"/>
    <s v="Y"/>
    <s v="No"/>
    <n v="14"/>
    <n v="3"/>
    <n v="4"/>
    <n v="80"/>
    <n v="1"/>
    <n v="24"/>
    <n v="4"/>
    <n v="3"/>
    <n v="22"/>
    <n v="6"/>
    <n v="5"/>
    <n v="17"/>
    <s v="C"/>
    <x v="0"/>
    <s v="High"/>
  </r>
  <r>
    <n v="46"/>
    <x v="1"/>
    <s v="Travel_Rarely"/>
    <n v="705"/>
    <x v="0"/>
    <n v="2"/>
    <n v="4"/>
    <s v="Marketing"/>
    <n v="1"/>
    <n v="38"/>
    <n v="2"/>
    <x v="0"/>
    <n v="83"/>
    <n v="3"/>
    <n v="5"/>
    <x v="5"/>
    <n v="1"/>
    <s v="Single"/>
    <n v="18947"/>
    <n v="22822"/>
    <n v="3"/>
    <s v="Y"/>
    <s v="No"/>
    <n v="12"/>
    <n v="3"/>
    <n v="4"/>
    <n v="80"/>
    <n v="0"/>
    <n v="22"/>
    <n v="2"/>
    <n v="2"/>
    <n v="2"/>
    <n v="2"/>
    <n v="2"/>
    <n v="1"/>
    <s v="D"/>
    <x v="3"/>
    <s v="High"/>
  </r>
  <r>
    <n v="39"/>
    <x v="0"/>
    <s v="Travel_Rarely"/>
    <n v="895"/>
    <x v="0"/>
    <n v="5"/>
    <n v="3"/>
    <s v="Technical Degree"/>
    <n v="1"/>
    <n v="42"/>
    <n v="4"/>
    <x v="1"/>
    <n v="56"/>
    <n v="3"/>
    <n v="2"/>
    <x v="6"/>
    <n v="4"/>
    <s v="Married"/>
    <n v="2086"/>
    <n v="3335"/>
    <n v="3"/>
    <s v="Y"/>
    <s v="No"/>
    <n v="14"/>
    <n v="3"/>
    <n v="3"/>
    <n v="80"/>
    <n v="1"/>
    <n v="19"/>
    <n v="6"/>
    <n v="4"/>
    <n v="1"/>
    <n v="0"/>
    <n v="0"/>
    <n v="0"/>
    <s v="B"/>
    <x v="0"/>
    <s v="High"/>
  </r>
  <r>
    <n v="43"/>
    <x v="1"/>
    <s v="Travel_Rarely"/>
    <n v="1273"/>
    <x v="1"/>
    <n v="2"/>
    <n v="2"/>
    <s v="Medical"/>
    <n v="1"/>
    <n v="46"/>
    <n v="4"/>
    <x v="0"/>
    <n v="72"/>
    <n v="4"/>
    <n v="1"/>
    <x v="1"/>
    <n v="3"/>
    <s v="Divorced"/>
    <n v="2645"/>
    <n v="21923"/>
    <n v="1"/>
    <s v="Y"/>
    <s v="No"/>
    <n v="12"/>
    <n v="3"/>
    <n v="4"/>
    <n v="80"/>
    <n v="2"/>
    <n v="6"/>
    <n v="3"/>
    <n v="2"/>
    <n v="5"/>
    <n v="3"/>
    <n v="1"/>
    <n v="4"/>
    <s v="A"/>
    <x v="2"/>
    <s v="High"/>
  </r>
  <r>
    <n v="50"/>
    <x v="0"/>
    <s v="Travel_Rarely"/>
    <n v="869"/>
    <x v="0"/>
    <n v="3"/>
    <n v="2"/>
    <s v="Marketing"/>
    <n v="1"/>
    <n v="47"/>
    <n v="1"/>
    <x v="1"/>
    <n v="86"/>
    <n v="2"/>
    <n v="1"/>
    <x v="6"/>
    <n v="3"/>
    <s v="Married"/>
    <n v="2683"/>
    <n v="3810"/>
    <n v="1"/>
    <s v="Y"/>
    <s v="Yes"/>
    <n v="14"/>
    <n v="3"/>
    <n v="3"/>
    <n v="80"/>
    <n v="0"/>
    <n v="3"/>
    <n v="2"/>
    <n v="3"/>
    <n v="3"/>
    <n v="2"/>
    <n v="0"/>
    <n v="2"/>
    <s v="B"/>
    <x v="2"/>
    <s v="High"/>
  </r>
  <r>
    <n v="26"/>
    <x v="0"/>
    <s v="Travel_Rarely"/>
    <n v="1357"/>
    <x v="1"/>
    <n v="25"/>
    <n v="3"/>
    <s v="Life Sciences"/>
    <n v="1"/>
    <n v="55"/>
    <n v="1"/>
    <x v="1"/>
    <n v="48"/>
    <n v="1"/>
    <n v="1"/>
    <x v="2"/>
    <n v="3"/>
    <s v="Single"/>
    <n v="2293"/>
    <n v="10558"/>
    <n v="1"/>
    <s v="Y"/>
    <s v="No"/>
    <n v="12"/>
    <n v="3"/>
    <n v="3"/>
    <n v="80"/>
    <n v="0"/>
    <n v="1"/>
    <n v="2"/>
    <n v="2"/>
    <n v="1"/>
    <n v="0"/>
    <n v="0"/>
    <n v="1"/>
    <s v="B"/>
    <x v="2"/>
    <s v="High"/>
  </r>
  <r>
    <n v="48"/>
    <x v="0"/>
    <s v="Travel_Rarely"/>
    <n v="626"/>
    <x v="1"/>
    <n v="1"/>
    <n v="2"/>
    <s v="Life Sciences"/>
    <n v="1"/>
    <n v="64"/>
    <n v="1"/>
    <x v="1"/>
    <n v="98"/>
    <n v="2"/>
    <n v="3"/>
    <x v="2"/>
    <n v="3"/>
    <s v="Single"/>
    <n v="5381"/>
    <n v="19294"/>
    <n v="9"/>
    <s v="Y"/>
    <s v="Yes"/>
    <n v="13"/>
    <n v="3"/>
    <n v="4"/>
    <n v="80"/>
    <n v="0"/>
    <n v="23"/>
    <n v="2"/>
    <n v="3"/>
    <n v="1"/>
    <n v="0"/>
    <n v="0"/>
    <n v="0"/>
    <s v="B"/>
    <x v="2"/>
    <s v="High"/>
  </r>
  <r>
    <n v="55"/>
    <x v="1"/>
    <s v="Travel_Rarely"/>
    <n v="836"/>
    <x v="1"/>
    <n v="8"/>
    <n v="3"/>
    <s v="Medical"/>
    <n v="1"/>
    <n v="84"/>
    <n v="4"/>
    <x v="0"/>
    <n v="33"/>
    <n v="3"/>
    <n v="4"/>
    <x v="5"/>
    <n v="3"/>
    <s v="Divorced"/>
    <n v="14756"/>
    <n v="19730"/>
    <n v="2"/>
    <s v="Y"/>
    <s v="Yes"/>
    <n v="14"/>
    <n v="3"/>
    <n v="3"/>
    <n v="80"/>
    <n v="3"/>
    <n v="21"/>
    <n v="2"/>
    <n v="3"/>
    <n v="5"/>
    <n v="0"/>
    <n v="0"/>
    <n v="2"/>
    <s v="D"/>
    <x v="2"/>
    <s v="High"/>
  </r>
  <r>
    <n v="45"/>
    <x v="1"/>
    <s v="Travel_Rarely"/>
    <n v="1339"/>
    <x v="1"/>
    <n v="7"/>
    <n v="3"/>
    <s v="Life Sciences"/>
    <n v="1"/>
    <n v="86"/>
    <n v="2"/>
    <x v="1"/>
    <n v="59"/>
    <n v="3"/>
    <n v="3"/>
    <x v="1"/>
    <n v="1"/>
    <s v="Divorced"/>
    <n v="9724"/>
    <n v="18787"/>
    <n v="2"/>
    <s v="Y"/>
    <s v="No"/>
    <n v="17"/>
    <n v="3"/>
    <n v="3"/>
    <n v="80"/>
    <n v="1"/>
    <n v="25"/>
    <n v="2"/>
    <n v="3"/>
    <n v="1"/>
    <n v="0"/>
    <n v="0"/>
    <n v="0"/>
    <s v="A"/>
    <x v="3"/>
    <s v="High"/>
  </r>
  <r>
    <n v="56"/>
    <x v="1"/>
    <s v="Travel_Rarely"/>
    <n v="1400"/>
    <x v="1"/>
    <n v="7"/>
    <n v="3"/>
    <s v="Life Sciences"/>
    <n v="1"/>
    <n v="112"/>
    <n v="4"/>
    <x v="1"/>
    <n v="49"/>
    <n v="1"/>
    <n v="3"/>
    <x v="3"/>
    <n v="4"/>
    <s v="Single"/>
    <n v="7260"/>
    <n v="21698"/>
    <n v="4"/>
    <s v="Y"/>
    <s v="No"/>
    <n v="11"/>
    <n v="3"/>
    <n v="1"/>
    <n v="80"/>
    <n v="0"/>
    <n v="37"/>
    <n v="3"/>
    <n v="2"/>
    <n v="6"/>
    <n v="4"/>
    <n v="0"/>
    <n v="2"/>
    <s v="C"/>
    <x v="0"/>
    <s v="High"/>
  </r>
  <r>
    <n v="23"/>
    <x v="1"/>
    <s v="Travel_Rarely"/>
    <n v="541"/>
    <x v="0"/>
    <n v="2"/>
    <n v="1"/>
    <s v="Technical Degree"/>
    <n v="1"/>
    <n v="113"/>
    <n v="3"/>
    <x v="1"/>
    <n v="62"/>
    <n v="3"/>
    <n v="1"/>
    <x v="6"/>
    <n v="1"/>
    <s v="Divorced"/>
    <n v="2322"/>
    <n v="9518"/>
    <n v="3"/>
    <s v="Y"/>
    <s v="No"/>
    <n v="13"/>
    <n v="3"/>
    <n v="3"/>
    <n v="80"/>
    <n v="1"/>
    <n v="3"/>
    <n v="3"/>
    <n v="3"/>
    <n v="0"/>
    <n v="0"/>
    <n v="0"/>
    <n v="0"/>
    <s v="B"/>
    <x v="3"/>
    <s v="High"/>
  </r>
  <r>
    <n v="51"/>
    <x v="1"/>
    <s v="Travel_Rarely"/>
    <n v="432"/>
    <x v="1"/>
    <n v="9"/>
    <n v="4"/>
    <s v="Life Sciences"/>
    <n v="1"/>
    <n v="116"/>
    <n v="4"/>
    <x v="1"/>
    <n v="96"/>
    <n v="3"/>
    <n v="1"/>
    <x v="2"/>
    <n v="4"/>
    <s v="Married"/>
    <n v="2075"/>
    <n v="18725"/>
    <n v="3"/>
    <s v="Y"/>
    <s v="No"/>
    <n v="23"/>
    <n v="4"/>
    <n v="2"/>
    <n v="80"/>
    <n v="2"/>
    <n v="10"/>
    <n v="4"/>
    <n v="3"/>
    <n v="4"/>
    <n v="2"/>
    <n v="0"/>
    <n v="3"/>
    <s v="B"/>
    <x v="0"/>
    <s v="Very High"/>
  </r>
  <r>
    <n v="40"/>
    <x v="1"/>
    <s v="Travel_Frequently"/>
    <n v="530"/>
    <x v="1"/>
    <n v="1"/>
    <n v="4"/>
    <s v="Life Sciences"/>
    <n v="1"/>
    <n v="119"/>
    <n v="3"/>
    <x v="1"/>
    <n v="78"/>
    <n v="2"/>
    <n v="4"/>
    <x v="4"/>
    <n v="2"/>
    <s v="Married"/>
    <n v="13503"/>
    <n v="14115"/>
    <n v="1"/>
    <s v="Y"/>
    <s v="No"/>
    <n v="22"/>
    <n v="4"/>
    <n v="4"/>
    <n v="80"/>
    <n v="1"/>
    <n v="22"/>
    <n v="3"/>
    <n v="2"/>
    <n v="22"/>
    <n v="3"/>
    <n v="11"/>
    <n v="11"/>
    <s v="C"/>
    <x v="1"/>
    <s v="Very High"/>
  </r>
  <r>
    <n v="54"/>
    <x v="1"/>
    <s v="Travel_Rarely"/>
    <n v="1217"/>
    <x v="1"/>
    <n v="2"/>
    <n v="4"/>
    <s v="Technical Degree"/>
    <n v="1"/>
    <n v="126"/>
    <n v="1"/>
    <x v="0"/>
    <n v="60"/>
    <n v="3"/>
    <n v="3"/>
    <x v="7"/>
    <n v="3"/>
    <s v="Married"/>
    <n v="13549"/>
    <n v="24001"/>
    <n v="9"/>
    <s v="Y"/>
    <s v="No"/>
    <n v="12"/>
    <n v="3"/>
    <n v="1"/>
    <n v="80"/>
    <n v="1"/>
    <n v="16"/>
    <n v="5"/>
    <n v="1"/>
    <n v="4"/>
    <n v="3"/>
    <n v="0"/>
    <n v="3"/>
    <s v="D"/>
    <x v="2"/>
    <s v="High"/>
  </r>
  <r>
    <n v="58"/>
    <x v="1"/>
    <s v="Travel_Rarely"/>
    <n v="682"/>
    <x v="0"/>
    <n v="10"/>
    <n v="4"/>
    <s v="Medical"/>
    <n v="1"/>
    <n v="131"/>
    <n v="4"/>
    <x v="1"/>
    <n v="37"/>
    <n v="3"/>
    <n v="4"/>
    <x v="0"/>
    <n v="3"/>
    <s v="Single"/>
    <n v="13872"/>
    <n v="24409"/>
    <n v="0"/>
    <s v="Y"/>
    <s v="No"/>
    <n v="13"/>
    <n v="3"/>
    <n v="3"/>
    <n v="80"/>
    <n v="0"/>
    <n v="38"/>
    <n v="1"/>
    <n v="2"/>
    <n v="37"/>
    <n v="10"/>
    <n v="1"/>
    <n v="8"/>
    <s v="A"/>
    <x v="2"/>
    <s v="High"/>
  </r>
  <r>
    <n v="20"/>
    <x v="0"/>
    <s v="Travel_Frequently"/>
    <n v="871"/>
    <x v="1"/>
    <n v="6"/>
    <n v="3"/>
    <s v="Life Sciences"/>
    <n v="1"/>
    <n v="137"/>
    <n v="4"/>
    <x v="0"/>
    <n v="66"/>
    <n v="2"/>
    <n v="1"/>
    <x v="2"/>
    <n v="4"/>
    <s v="Single"/>
    <n v="2926"/>
    <n v="19783"/>
    <n v="1"/>
    <s v="Y"/>
    <s v="Yes"/>
    <n v="18"/>
    <n v="3"/>
    <n v="2"/>
    <n v="80"/>
    <n v="0"/>
    <n v="1"/>
    <n v="5"/>
    <n v="3"/>
    <n v="1"/>
    <n v="0"/>
    <n v="1"/>
    <n v="0"/>
    <s v="B"/>
    <x v="0"/>
    <s v="High"/>
  </r>
  <r>
    <n v="25"/>
    <x v="0"/>
    <s v="Travel_Rarely"/>
    <n v="240"/>
    <x v="0"/>
    <n v="5"/>
    <n v="3"/>
    <s v="Marketing"/>
    <n v="1"/>
    <n v="142"/>
    <n v="3"/>
    <x v="1"/>
    <n v="46"/>
    <n v="2"/>
    <n v="2"/>
    <x v="0"/>
    <n v="3"/>
    <s v="Single"/>
    <n v="5744"/>
    <n v="26959"/>
    <n v="1"/>
    <s v="Y"/>
    <s v="Yes"/>
    <n v="11"/>
    <n v="3"/>
    <n v="4"/>
    <n v="80"/>
    <n v="0"/>
    <n v="6"/>
    <n v="1"/>
    <n v="3"/>
    <n v="6"/>
    <n v="4"/>
    <n v="0"/>
    <n v="3"/>
    <s v="A"/>
    <x v="2"/>
    <s v="High"/>
  </r>
  <r>
    <n v="19"/>
    <x v="0"/>
    <s v="Travel_Rarely"/>
    <n v="528"/>
    <x v="0"/>
    <n v="22"/>
    <n v="1"/>
    <s v="Marketing"/>
    <n v="1"/>
    <n v="167"/>
    <n v="4"/>
    <x v="1"/>
    <n v="50"/>
    <n v="3"/>
    <n v="1"/>
    <x v="6"/>
    <n v="3"/>
    <s v="Single"/>
    <n v="1675"/>
    <n v="26820"/>
    <n v="1"/>
    <s v="Y"/>
    <s v="Yes"/>
    <n v="19"/>
    <n v="3"/>
    <n v="4"/>
    <n v="80"/>
    <n v="0"/>
    <n v="0"/>
    <n v="2"/>
    <n v="2"/>
    <n v="0"/>
    <n v="0"/>
    <n v="0"/>
    <n v="0"/>
    <s v="B"/>
    <x v="2"/>
    <s v="High"/>
  </r>
  <r>
    <n v="57"/>
    <x v="1"/>
    <s v="Travel_Rarely"/>
    <n v="334"/>
    <x v="1"/>
    <n v="24"/>
    <n v="2"/>
    <s v="Life Sciences"/>
    <n v="1"/>
    <n v="223"/>
    <n v="3"/>
    <x v="1"/>
    <n v="83"/>
    <n v="4"/>
    <n v="3"/>
    <x v="4"/>
    <n v="4"/>
    <s v="Divorced"/>
    <n v="9439"/>
    <n v="23402"/>
    <n v="3"/>
    <s v="Y"/>
    <s v="Yes"/>
    <n v="16"/>
    <n v="3"/>
    <n v="2"/>
    <n v="80"/>
    <n v="1"/>
    <n v="12"/>
    <n v="2"/>
    <n v="1"/>
    <n v="5"/>
    <n v="3"/>
    <n v="1"/>
    <n v="4"/>
    <s v="C"/>
    <x v="0"/>
    <s v="High"/>
  </r>
  <r>
    <n v="52"/>
    <x v="1"/>
    <s v="Travel_Rarely"/>
    <n v="699"/>
    <x v="1"/>
    <n v="1"/>
    <n v="4"/>
    <s v="Life Sciences"/>
    <n v="1"/>
    <n v="259"/>
    <n v="3"/>
    <x v="1"/>
    <n v="65"/>
    <n v="2"/>
    <n v="5"/>
    <x v="5"/>
    <n v="3"/>
    <s v="Married"/>
    <n v="19999"/>
    <n v="5678"/>
    <n v="0"/>
    <s v="Y"/>
    <s v="No"/>
    <n v="14"/>
    <n v="3"/>
    <n v="1"/>
    <n v="80"/>
    <n v="1"/>
    <n v="34"/>
    <n v="5"/>
    <n v="3"/>
    <n v="33"/>
    <n v="18"/>
    <n v="11"/>
    <n v="9"/>
    <s v="D"/>
    <x v="2"/>
    <s v="High"/>
  </r>
  <r>
    <n v="47"/>
    <x v="0"/>
    <s v="Non-Travel"/>
    <n v="666"/>
    <x v="1"/>
    <n v="29"/>
    <n v="4"/>
    <s v="Life Sciences"/>
    <n v="1"/>
    <n v="376"/>
    <n v="1"/>
    <x v="1"/>
    <n v="88"/>
    <n v="3"/>
    <n v="3"/>
    <x v="5"/>
    <n v="2"/>
    <s v="Married"/>
    <n v="11849"/>
    <n v="10268"/>
    <n v="1"/>
    <s v="Y"/>
    <s v="Yes"/>
    <n v="12"/>
    <n v="3"/>
    <n v="4"/>
    <n v="80"/>
    <n v="1"/>
    <n v="10"/>
    <n v="2"/>
    <n v="2"/>
    <n v="10"/>
    <n v="7"/>
    <n v="9"/>
    <n v="9"/>
    <s v="D"/>
    <x v="1"/>
    <s v="High"/>
  </r>
  <r>
    <n v="18"/>
    <x v="0"/>
    <s v="Travel_Rarely"/>
    <n v="230"/>
    <x v="1"/>
    <n v="3"/>
    <n v="3"/>
    <s v="Life Sciences"/>
    <n v="1"/>
    <n v="405"/>
    <n v="3"/>
    <x v="1"/>
    <n v="54"/>
    <n v="3"/>
    <n v="1"/>
    <x v="2"/>
    <n v="3"/>
    <s v="Single"/>
    <n v="1420"/>
    <n v="25233"/>
    <n v="1"/>
    <s v="Y"/>
    <s v="No"/>
    <n v="13"/>
    <n v="3"/>
    <n v="3"/>
    <n v="80"/>
    <n v="0"/>
    <n v="0"/>
    <n v="2"/>
    <n v="3"/>
    <n v="0"/>
    <n v="0"/>
    <n v="0"/>
    <n v="0"/>
    <s v="B"/>
    <x v="2"/>
    <s v="High"/>
  </r>
  <r>
    <n v="60"/>
    <x v="1"/>
    <s v="Travel_Rarely"/>
    <n v="422"/>
    <x v="1"/>
    <n v="7"/>
    <n v="3"/>
    <s v="Life Sciences"/>
    <n v="1"/>
    <n v="549"/>
    <n v="1"/>
    <x v="0"/>
    <n v="41"/>
    <n v="3"/>
    <n v="5"/>
    <x v="5"/>
    <n v="1"/>
    <s v="Married"/>
    <n v="19566"/>
    <n v="3854"/>
    <n v="5"/>
    <s v="Y"/>
    <s v="No"/>
    <n v="11"/>
    <n v="3"/>
    <n v="4"/>
    <n v="80"/>
    <n v="0"/>
    <n v="33"/>
    <n v="5"/>
    <n v="1"/>
    <n v="29"/>
    <n v="8"/>
    <n v="11"/>
    <n v="10"/>
    <s v="D"/>
    <x v="3"/>
    <s v="Hi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520116-6240-43C5-A78A-6409196B09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1:S13" firstHeaderRow="1" firstDataRow="2" firstDataCol="1"/>
  <pivotFields count="38">
    <pivotField showAll="0"/>
    <pivotField axis="axisCol" showAll="0">
      <items count="3">
        <item x="1"/>
        <item x="0"/>
        <item t="default"/>
      </items>
    </pivotField>
    <pivotField showAll="0"/>
    <pivotField showAll="0"/>
    <pivotField showAll="0">
      <items count="3">
        <item h="1" x="1"/>
        <item x="0"/>
        <item t="default"/>
      </items>
    </pivotField>
    <pivotField showAll="0"/>
    <pivotField showAll="0"/>
    <pivotField showAll="0"/>
    <pivotField showAll="0"/>
    <pivotField dataField="1"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h="1" x="2"/>
        <item h="1" x="3"/>
        <item h="1" x="1"/>
        <item x="0"/>
        <item t="default"/>
      </items>
    </pivotField>
    <pivotField showAll="0"/>
  </pivotFields>
  <rowItems count="1">
    <i/>
  </rowItems>
  <colFields count="1">
    <field x="1"/>
  </colFields>
  <colItems count="3">
    <i>
      <x/>
    </i>
    <i>
      <x v="1"/>
    </i>
    <i t="grand">
      <x/>
    </i>
  </colItems>
  <dataFields count="1">
    <dataField name="Count of EmployeeNumber" fld="9"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9E7397-B751-4303-8B52-87EFF1745DE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3:D26" firstHeaderRow="1" firstDataRow="2" firstDataCol="1"/>
  <pivotFields count="38">
    <pivotField showAll="0"/>
    <pivotField axis="axisCol" showAll="0">
      <items count="3">
        <item x="1"/>
        <item x="0"/>
        <item t="default"/>
      </items>
    </pivotField>
    <pivotField showAll="0"/>
    <pivotField showAll="0"/>
    <pivotField showAll="0">
      <items count="3">
        <item h="1" x="1"/>
        <item x="0"/>
        <item t="default"/>
      </items>
    </pivotField>
    <pivotField showAll="0"/>
    <pivotField showAll="0"/>
    <pivotField showAll="0"/>
    <pivotField showAll="0"/>
    <pivotField dataField="1"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h="1" x="2"/>
        <item h="1" x="3"/>
        <item h="1" x="1"/>
        <item x="0"/>
        <item t="default"/>
      </items>
    </pivotField>
    <pivotField showAll="0"/>
  </pivotFields>
  <rowFields count="1">
    <field x="36"/>
  </rowFields>
  <rowItems count="2">
    <i>
      <x v="3"/>
    </i>
    <i t="grand">
      <x/>
    </i>
  </rowItems>
  <colFields count="1">
    <field x="1"/>
  </colFields>
  <colItems count="3">
    <i>
      <x/>
    </i>
    <i>
      <x v="1"/>
    </i>
    <i t="grand">
      <x/>
    </i>
  </colItems>
  <dataFields count="1">
    <dataField name="Count of EmployeeNumber" fld="9" subtotal="count" baseField="36"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0"/>
          </reference>
        </references>
      </pivotArea>
    </chartFormat>
    <chartFormat chart="5" format="9" series="1">
      <pivotArea type="data" outline="0" fieldPosition="0">
        <references count="2">
          <reference field="4294967294" count="1" selected="0">
            <x v="0"/>
          </reference>
          <reference field="1"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86FEA4-B91F-49C6-8141-0EE4B1B0A43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0:D14" firstHeaderRow="1" firstDataRow="2" firstDataCol="1"/>
  <pivotFields count="38">
    <pivotField showAll="0"/>
    <pivotField axis="axisCol" showAll="0">
      <items count="3">
        <item x="1"/>
        <item x="0"/>
        <item t="default"/>
      </items>
    </pivotField>
    <pivotField showAll="0"/>
    <pivotField showAll="0"/>
    <pivotField showAll="0">
      <items count="3">
        <item h="1" x="1"/>
        <item x="0"/>
        <item t="default"/>
      </items>
    </pivotField>
    <pivotField showAll="0"/>
    <pivotField showAll="0"/>
    <pivotField showAll="0"/>
    <pivotField showAll="0"/>
    <pivotField dataField="1" showAll="0"/>
    <pivotField showAll="0"/>
    <pivotField showAll="0">
      <items count="3">
        <item x="0"/>
        <item h="1" x="1"/>
        <item t="default"/>
      </items>
    </pivotField>
    <pivotField showAll="0"/>
    <pivotField showAll="0"/>
    <pivotField showAll="0"/>
    <pivotField axis="axisRow" showAll="0">
      <items count="9">
        <item x="4"/>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h="1" x="2"/>
        <item h="1" x="3"/>
        <item h="1" x="1"/>
        <item x="0"/>
        <item t="default"/>
      </items>
    </pivotField>
    <pivotField showAll="0"/>
  </pivotFields>
  <rowFields count="1">
    <field x="15"/>
  </rowFields>
  <rowItems count="3">
    <i>
      <x v="2"/>
    </i>
    <i>
      <x v="6"/>
    </i>
    <i t="grand">
      <x/>
    </i>
  </rowItems>
  <colFields count="1">
    <field x="1"/>
  </colFields>
  <colItems count="3">
    <i>
      <x/>
    </i>
    <i>
      <x v="1"/>
    </i>
    <i t="grand">
      <x/>
    </i>
  </colItems>
  <dataFields count="1">
    <dataField name="Count of EmployeeNumber" fld="9" subtotal="count" baseField="15"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4" series="1">
      <pivotArea type="data" outline="0" fieldPosition="0">
        <references count="2">
          <reference field="4294967294" count="1" selected="0">
            <x v="0"/>
          </reference>
          <reference field="1" count="1" selected="0">
            <x v="0"/>
          </reference>
        </references>
      </pivotArea>
    </chartFormat>
    <chartFormat chart="3" format="5" series="1">
      <pivotArea type="data" outline="0" fieldPosition="0">
        <references count="2">
          <reference field="4294967294" count="1" selected="0">
            <x v="0"/>
          </reference>
          <reference field="1"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DEC252-ABAE-46AB-9476-5B82435296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38">
    <pivotField showAll="0"/>
    <pivotField axis="axisRow" showAll="0">
      <items count="3">
        <item x="1"/>
        <item x="0"/>
        <item t="default"/>
      </items>
    </pivotField>
    <pivotField showAll="0"/>
    <pivotField showAll="0"/>
    <pivotField showAll="0">
      <items count="3">
        <item h="1" x="1"/>
        <item x="0"/>
        <item t="default"/>
      </items>
    </pivotField>
    <pivotField showAll="0"/>
    <pivotField showAll="0"/>
    <pivotField showAll="0"/>
    <pivotField showAll="0"/>
    <pivotField dataField="1" showAll="0"/>
    <pivotField showAll="0"/>
    <pivotField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h="1" x="2"/>
        <item h="1" x="3"/>
        <item h="1" x="1"/>
        <item x="0"/>
        <item t="default"/>
      </items>
    </pivotField>
    <pivotField showAll="0"/>
  </pivotFields>
  <rowFields count="1">
    <field x="1"/>
  </rowFields>
  <rowItems count="3">
    <i>
      <x/>
    </i>
    <i>
      <x v="1"/>
    </i>
    <i t="grand">
      <x/>
    </i>
  </rowItems>
  <colItems count="1">
    <i/>
  </colItems>
  <dataFields count="1">
    <dataField name="Count of EmployeeNumber" fld="9" subtotal="count" baseField="1" baseItem="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 count="1" selected="0">
            <x v="0"/>
          </reference>
        </references>
      </pivotArea>
    </chartFormat>
    <chartFormat chart="3" format="6">
      <pivotArea type="data" outline="0" fieldPosition="0">
        <references count="2">
          <reference field="4294967294" count="1" selected="0">
            <x v="0"/>
          </reference>
          <reference field="1" count="1" selected="0">
            <x v="1"/>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1BE0A9-97F4-4A1E-B5E7-D3811502F24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38">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9567F0-4582-4C70-AEF3-CB1FB7543505}" autoFormatId="16" applyNumberFormats="0" applyBorderFormats="0" applyFontFormats="0" applyPatternFormats="0" applyAlignmentFormats="0" applyWidthHeightFormats="0">
  <queryTableRefresh nextId="39" unboundColumnsRight="3">
    <queryTableFields count="38">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18" tableColumnId="22"/>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 id="36" dataBound="0" tableColumnId="36"/>
      <queryTableField id="37" dataBound="0" tableColumnId="37"/>
      <queryTableField id="38" dataBound="0" tableColumnId="3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FCF21752-83D8-4B9E-9BD9-3C1ACF3EE890}" sourceName="Department">
  <pivotTables>
    <pivotTable tabId="3" name="PivotTable3"/>
    <pivotTable tabId="3" name="PivotTable1"/>
    <pivotTable tabId="3" name="PivotTable4"/>
    <pivotTable tabId="3" name="PivotTable5"/>
  </pivotTables>
  <data>
    <tabular pivotCacheId="609570541">
      <items count="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F36164-047D-4B23-BEC6-090B2ABB03AD}" sourceName="Gender">
  <pivotTables>
    <pivotTable tabId="3" name="PivotTable3"/>
    <pivotTable tabId="3" name="PivotTable1"/>
    <pivotTable tabId="3" name="PivotTable4"/>
    <pivotTable tabId="3" name="PivotTable5"/>
  </pivotTables>
  <data>
    <tabular pivotCacheId="60957054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isfaction_Desc" xr10:uid="{8BE62820-3C3B-429B-B0C2-2162D472F82F}" sourceName="JobSatisfaction_Desc">
  <pivotTables>
    <pivotTable tabId="3" name="PivotTable3"/>
    <pivotTable tabId="3" name="PivotTable1"/>
    <pivotTable tabId="3" name="PivotTable4"/>
    <pivotTable tabId="3" name="PivotTable5"/>
  </pivotTables>
  <data>
    <tabular pivotCacheId="609570541">
      <items count="4">
        <i x="3"/>
        <i x="0" s="1"/>
        <i x="2"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097D370-D1A7-4720-A22A-101F90904F5A}" cache="Slicer_Department" caption="Department" style="Slicer Style 1 2" rowHeight="241300"/>
  <slicer name="Gender" xr10:uid="{5E4F07B9-1241-44C3-9FFF-AAB55A421C4A}" cache="Slicer_Gender" caption="Gender" style="Slicer Style 1 2" rowHeight="241300"/>
  <slicer name="JobSatisfaction_Desc" xr10:uid="{3D275112-6E4E-4FA6-BF6C-771C5B785741}" cache="Slicer_JobSatisfaction_Desc" caption="JobSatisfaction_Desc" style="Slicer Style 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E639E6-52AA-4C93-92C8-339A41B94F82}" name="HR_Data" displayName="HR_Data" ref="A1:AL44" tableType="queryTable" totalsRowShown="0">
  <autoFilter ref="A1:AL44" xr:uid="{00E639E6-52AA-4C93-92C8-339A41B94F82}"/>
  <tableColumns count="38">
    <tableColumn id="1" xr3:uid="{97DF6827-8862-48D4-95B3-9885A80B85F5}" uniqueName="1" name="Age" queryTableFieldId="1"/>
    <tableColumn id="2" xr3:uid="{6E6EA4A4-011F-4B20-8FD2-4F8674A2DE51}" uniqueName="2" name="Attrition" queryTableFieldId="2" dataDxfId="21"/>
    <tableColumn id="3" xr3:uid="{17BB437C-7774-4CFC-8F84-1E554C63DA7F}" uniqueName="3" name="BusinessTravel" queryTableFieldId="3" dataDxfId="20"/>
    <tableColumn id="4" xr3:uid="{1B3D2C40-8B74-4D71-AE9F-030DEE970A9E}" uniqueName="4" name="DailyRate" queryTableFieldId="4"/>
    <tableColumn id="5" xr3:uid="{2B3FC67A-B061-45DA-8A5A-DB41E9A3A3D8}" uniqueName="5" name="Department" queryTableFieldId="5" dataDxfId="19"/>
    <tableColumn id="6" xr3:uid="{4A136CF3-6956-4127-9E84-758575045F89}" uniqueName="6" name="DistanceFromHome" queryTableFieldId="6"/>
    <tableColumn id="7" xr3:uid="{456AC790-3DB1-4661-BBF9-D045B13EBB9E}" uniqueName="7" name="Education" queryTableFieldId="7"/>
    <tableColumn id="8" xr3:uid="{D993581C-74A7-45B6-8E89-E93C7897D800}" uniqueName="8" name="EducationField" queryTableFieldId="8" dataDxfId="18"/>
    <tableColumn id="9" xr3:uid="{E1E64683-85B1-4EE8-808F-23ECA3071600}" uniqueName="9" name="EmployeeCount" queryTableFieldId="9"/>
    <tableColumn id="10" xr3:uid="{A23A3DC5-9DE5-4578-9F1D-93604FB94541}" uniqueName="10" name="EmployeeNumber" queryTableFieldId="10"/>
    <tableColumn id="11" xr3:uid="{64A2C84C-34CC-4111-AD70-B61D8EF8FE69}" uniqueName="11" name="EnvironmentSatisfaction" queryTableFieldId="11"/>
    <tableColumn id="12" xr3:uid="{7E234291-B418-43B0-9F7A-E4C3F080E96D}" uniqueName="12" name="Gender" queryTableFieldId="12" dataDxfId="17"/>
    <tableColumn id="13" xr3:uid="{4E896B68-F577-4FE2-A2DC-40231BDDA3E2}" uniqueName="13" name="HourlyRate" queryTableFieldId="13"/>
    <tableColumn id="14" xr3:uid="{9BF820CE-80BD-4329-BAB6-41E3BF2222CE}" uniqueName="14" name="JobInvolvement" queryTableFieldId="14"/>
    <tableColumn id="15" xr3:uid="{DC38BF3A-F35B-4FB8-971F-10E9718CB98E}" uniqueName="15" name="JobLevel" queryTableFieldId="15"/>
    <tableColumn id="16" xr3:uid="{06E91C3A-FEE2-4FC0-8467-ADC249CBCB4E}" uniqueName="16" name="JobRole" queryTableFieldId="16" dataDxfId="16"/>
    <tableColumn id="17" xr3:uid="{DD01CE32-1952-4570-A5CE-4AA5B628A3EE}" uniqueName="17" name="JobSatisfaction" queryTableFieldId="17"/>
    <tableColumn id="18" xr3:uid="{EDDAC8E7-DFEC-4114-81D5-1EE119B03EB5}" uniqueName="18" name="MaritalStatus" queryTableFieldId="18" dataDxfId="15"/>
    <tableColumn id="19" xr3:uid="{9ED42D11-44B9-4DB4-BFB6-FF07E98049C6}" uniqueName="19" name="MonthlyIncome" queryTableFieldId="19"/>
    <tableColumn id="20" xr3:uid="{4FA24C08-F9B2-43BA-ADC3-5E48EE52617E}" uniqueName="20" name="MonthlyRate" queryTableFieldId="20"/>
    <tableColumn id="21" xr3:uid="{F60B4451-AE2A-4A65-8167-F6AD13FD480B}" uniqueName="21" name="NumCompaniesWorked" queryTableFieldId="21"/>
    <tableColumn id="22" xr3:uid="{FF3F1416-0E79-42B6-8FFD-3C42F98AFF0D}" uniqueName="22" name="Over18" queryTableFieldId="22" dataDxfId="14"/>
    <tableColumn id="23" xr3:uid="{A969329D-0E91-4EFF-BAAC-2833ABA524B6}" uniqueName="23" name="OverTime" queryTableFieldId="23" dataDxfId="13"/>
    <tableColumn id="24" xr3:uid="{D85527E8-681A-497A-8AA0-AFB6FF2168AD}" uniqueName="24" name="PercentSalaryHike" queryTableFieldId="24"/>
    <tableColumn id="25" xr3:uid="{B912BCB0-8709-4FA4-9A43-D48B4BDDBAAB}" uniqueName="25" name="PerformanceRating" queryTableFieldId="25"/>
    <tableColumn id="26" xr3:uid="{923784AC-9C68-49EA-9305-31CBACE8E843}" uniqueName="26" name="RelationshipSatisfaction" queryTableFieldId="26"/>
    <tableColumn id="27" xr3:uid="{EABBC775-4271-4A6D-ABBB-057C77E7F568}" uniqueName="27" name="StandardHours" queryTableFieldId="27"/>
    <tableColumn id="28" xr3:uid="{FAE46EDE-8F66-4385-8D86-FB346F4C9C50}" uniqueName="28" name="StockOptionLevel" queryTableFieldId="28"/>
    <tableColumn id="29" xr3:uid="{378B3DDD-449A-4EF3-8909-71DCFC44B570}" uniqueName="29" name="TotalWorkingYears" queryTableFieldId="29"/>
    <tableColumn id="30" xr3:uid="{619D27C2-9D3E-4ADA-A63E-A62A2C631271}" uniqueName="30" name="TrainingTimesLastYear" queryTableFieldId="30"/>
    <tableColumn id="31" xr3:uid="{1EBDA3E4-E17D-486F-8CB2-D214AF40C890}" uniqueName="31" name="WorkLifeBalance" queryTableFieldId="31"/>
    <tableColumn id="32" xr3:uid="{C16EF079-3F6E-4390-9A81-A63FA24C8FFD}" uniqueName="32" name="YearsAtCompany" queryTableFieldId="32"/>
    <tableColumn id="33" xr3:uid="{58FC7514-8088-4C65-A59F-2CA811FFA3EB}" uniqueName="33" name="YearsInCurrentRole" queryTableFieldId="33"/>
    <tableColumn id="34" xr3:uid="{BB934F2C-6490-4418-8B2B-2F9CAEEEA41C}" uniqueName="34" name="YearsSinceLastPromotion" queryTableFieldId="34"/>
    <tableColumn id="35" xr3:uid="{62E437B3-78C9-45F9-935E-C30156893B02}" uniqueName="35" name="YearsWithCurrManager" queryTableFieldId="35"/>
    <tableColumn id="36" xr3:uid="{055593B4-762E-4B55-A12F-806FFAFE5965}" uniqueName="36" name="Pay_Grade" queryTableFieldId="36" dataDxfId="12">
      <calculatedColumnFormula>_xlfn.XLOOKUP(HR_Data[[#This Row],[JobRole]],SalaryBands[Job Role],SalaryBands[Pay Grade])</calculatedColumnFormula>
    </tableColumn>
    <tableColumn id="37" xr3:uid="{681A8E3B-10FA-4553-BEB0-D95F33AD77F7}" uniqueName="37" name="JobSatisfaction_Desc" queryTableFieldId="37" dataDxfId="11">
      <calculatedColumnFormula>VLOOKUP(HR_Data[[#This Row],[JobSatisfaction]],Rating_Desc[],2,FALSE)</calculatedColumnFormula>
    </tableColumn>
    <tableColumn id="38" xr3:uid="{69D3AA4B-CCC1-41C9-9F22-BFC0E9485C9B}" uniqueName="38" name="Performance_Desc" queryTableFieldId="38" dataDxfId="10">
      <calculatedColumnFormula>_xlfn.XLOOKUP(HR_Data[[#This Row],[PerformanceRating]],Rating_Desc[Rating],Rating_Desc[Description],"N/A")</calculatedColumnFormula>
    </tableColum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5E3F020-5820-4649-B761-8C5DF5342A22}" name="SalaryBands" displayName="SalaryBands" ref="A1:D10" totalsRowShown="0">
  <autoFilter ref="A1:D10" xr:uid="{C5E3F020-5820-4649-B761-8C5DF5342A22}"/>
  <tableColumns count="4">
    <tableColumn id="1" xr3:uid="{4E62E967-DB44-45E1-BEC9-60D14FE556D4}" name="Job Role"/>
    <tableColumn id="2" xr3:uid="{7DBE0374-CE67-4C21-96D3-9AF3880C6F4A}" name="Pay Grade"/>
    <tableColumn id="3" xr3:uid="{9EBE17BA-180D-41A1-AF2F-0D90CE478957}" name="Salary_Min"/>
    <tableColumn id="4" xr3:uid="{3F8F8894-B923-400B-9F8E-DD911486C108}" name="Salary_Max"/>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93ADC74-D62C-4CF6-BF66-81AC2BC27CB6}" name="Rating_Desc" displayName="Rating_Desc" ref="F1:G5" totalsRowShown="0">
  <autoFilter ref="F1:G5" xr:uid="{593ADC74-D62C-4CF6-BF66-81AC2BC27CB6}"/>
  <tableColumns count="2">
    <tableColumn id="1" xr3:uid="{7458FB3A-FF8E-444A-AAB6-7D0EB16086AC}" name="Rating"/>
    <tableColumn id="2" xr3:uid="{82214FBF-7291-42CD-8A30-B786BFB2E0DF}"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5F630-4443-4F96-9F97-DBF9149A271D}">
  <dimension ref="A3:S26"/>
  <sheetViews>
    <sheetView tabSelected="1" topLeftCell="A3" workbookViewId="0">
      <selection activeCell="M14" sqref="M14"/>
    </sheetView>
  </sheetViews>
  <sheetFormatPr defaultRowHeight="15" x14ac:dyDescent="0.25"/>
  <cols>
    <col min="1" max="1" width="25.7109375" bestFit="1" customWidth="1"/>
    <col min="2" max="2" width="16.28515625" bestFit="1" customWidth="1"/>
    <col min="3" max="3" width="4.140625" bestFit="1" customWidth="1"/>
    <col min="4" max="4" width="11.28515625" bestFit="1" customWidth="1"/>
    <col min="16" max="16" width="25.7109375" bestFit="1" customWidth="1"/>
    <col min="17" max="17" width="16.28515625" bestFit="1" customWidth="1"/>
    <col min="18" max="18" width="4.140625" bestFit="1" customWidth="1"/>
    <col min="19" max="19" width="11.28515625" bestFit="1" customWidth="1"/>
  </cols>
  <sheetData>
    <row r="3" spans="1:19" x14ac:dyDescent="0.25">
      <c r="A3" s="11" t="s">
        <v>79</v>
      </c>
      <c r="B3" t="s">
        <v>81</v>
      </c>
    </row>
    <row r="4" spans="1:19" x14ac:dyDescent="0.25">
      <c r="A4" s="12" t="s">
        <v>43</v>
      </c>
      <c r="B4" s="15">
        <v>1</v>
      </c>
    </row>
    <row r="5" spans="1:19" x14ac:dyDescent="0.25">
      <c r="A5" s="12" t="s">
        <v>35</v>
      </c>
      <c r="B5" s="15">
        <v>1</v>
      </c>
    </row>
    <row r="6" spans="1:19" x14ac:dyDescent="0.25">
      <c r="A6" s="12" t="s">
        <v>80</v>
      </c>
      <c r="B6" s="15">
        <v>2</v>
      </c>
    </row>
    <row r="10" spans="1:19" x14ac:dyDescent="0.25">
      <c r="A10" s="11" t="s">
        <v>81</v>
      </c>
      <c r="B10" s="11" t="s">
        <v>82</v>
      </c>
    </row>
    <row r="11" spans="1:19" x14ac:dyDescent="0.25">
      <c r="A11" s="11" t="s">
        <v>79</v>
      </c>
      <c r="B11" t="s">
        <v>43</v>
      </c>
      <c r="C11" t="s">
        <v>35</v>
      </c>
      <c r="D11" t="s">
        <v>80</v>
      </c>
      <c r="Q11" s="11" t="s">
        <v>82</v>
      </c>
    </row>
    <row r="12" spans="1:19" x14ac:dyDescent="0.25">
      <c r="A12" s="12" t="s">
        <v>56</v>
      </c>
      <c r="B12" s="15">
        <v>1</v>
      </c>
      <c r="C12" s="15"/>
      <c r="D12" s="15">
        <v>1</v>
      </c>
      <c r="Q12" t="s">
        <v>43</v>
      </c>
      <c r="R12" t="s">
        <v>35</v>
      </c>
      <c r="S12" t="s">
        <v>80</v>
      </c>
    </row>
    <row r="13" spans="1:19" x14ac:dyDescent="0.25">
      <c r="A13" s="12" t="s">
        <v>40</v>
      </c>
      <c r="B13" s="15"/>
      <c r="C13" s="15">
        <v>1</v>
      </c>
      <c r="D13" s="15">
        <v>1</v>
      </c>
      <c r="P13" t="s">
        <v>81</v>
      </c>
      <c r="Q13" s="15">
        <v>1</v>
      </c>
      <c r="R13" s="15">
        <v>1</v>
      </c>
      <c r="S13" s="15">
        <v>2</v>
      </c>
    </row>
    <row r="14" spans="1:19" x14ac:dyDescent="0.25">
      <c r="A14" s="12" t="s">
        <v>80</v>
      </c>
      <c r="B14" s="15">
        <v>1</v>
      </c>
      <c r="C14" s="15">
        <v>1</v>
      </c>
      <c r="D14" s="15">
        <v>2</v>
      </c>
    </row>
    <row r="15" spans="1:19" x14ac:dyDescent="0.25">
      <c r="S15" s="13">
        <f>GETPIVOTDATA("EmployeeNumber",$P$11,"Attrition","Yes")/GETPIVOTDATA("EmployeeNumber",$P$11)</f>
        <v>0.5</v>
      </c>
    </row>
    <row r="17" spans="1:19" x14ac:dyDescent="0.25">
      <c r="S17">
        <f>GETPIVOTDATA("EmployeeNumber",$P$11)</f>
        <v>2</v>
      </c>
    </row>
    <row r="23" spans="1:19" x14ac:dyDescent="0.25">
      <c r="A23" s="11" t="s">
        <v>81</v>
      </c>
      <c r="B23" s="11" t="s">
        <v>82</v>
      </c>
    </row>
    <row r="24" spans="1:19" x14ac:dyDescent="0.25">
      <c r="A24" s="11" t="s">
        <v>79</v>
      </c>
      <c r="B24" t="s">
        <v>43</v>
      </c>
      <c r="C24" t="s">
        <v>35</v>
      </c>
      <c r="D24" t="s">
        <v>80</v>
      </c>
    </row>
    <row r="25" spans="1:19" x14ac:dyDescent="0.25">
      <c r="A25" s="12" t="s">
        <v>72</v>
      </c>
      <c r="B25" s="15">
        <v>1</v>
      </c>
      <c r="C25" s="15">
        <v>1</v>
      </c>
      <c r="D25" s="15">
        <v>2</v>
      </c>
    </row>
    <row r="26" spans="1:19" x14ac:dyDescent="0.25">
      <c r="A26" s="12" t="s">
        <v>80</v>
      </c>
      <c r="B26" s="15">
        <v>1</v>
      </c>
      <c r="C26" s="15">
        <v>1</v>
      </c>
      <c r="D26" s="15">
        <v>2</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13977-BA6F-458A-AE78-0A73B39170F4}">
  <dimension ref="A1"/>
  <sheetViews>
    <sheetView showGridLines="0" topLeftCell="C6" workbookViewId="0">
      <selection activeCell="Q6" sqref="Q6"/>
    </sheetView>
  </sheetViews>
  <sheetFormatPr defaultRowHeight="15" x14ac:dyDescent="0.25"/>
  <cols>
    <col min="1" max="16384" width="9.140625" style="1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9466-BB53-4159-8025-73A13D35C7A7}">
  <dimension ref="A3:C20"/>
  <sheetViews>
    <sheetView workbookViewId="0">
      <selection activeCell="B4" sqref="B4"/>
    </sheetView>
  </sheetViews>
  <sheetFormatPr defaultRowHeight="15" x14ac:dyDescent="0.25"/>
  <sheetData>
    <row r="3" spans="1:3" x14ac:dyDescent="0.25">
      <c r="A3" s="2"/>
      <c r="B3" s="3"/>
      <c r="C3" s="4"/>
    </row>
    <row r="4" spans="1:3" x14ac:dyDescent="0.25">
      <c r="A4" s="5"/>
      <c r="B4" s="6"/>
      <c r="C4" s="7"/>
    </row>
    <row r="5" spans="1:3" x14ac:dyDescent="0.25">
      <c r="A5" s="5"/>
      <c r="B5" s="6"/>
      <c r="C5" s="7"/>
    </row>
    <row r="6" spans="1:3" x14ac:dyDescent="0.25">
      <c r="A6" s="5"/>
      <c r="B6" s="6"/>
      <c r="C6" s="7"/>
    </row>
    <row r="7" spans="1:3" x14ac:dyDescent="0.25">
      <c r="A7" s="5"/>
      <c r="B7" s="6"/>
      <c r="C7" s="7"/>
    </row>
    <row r="8" spans="1:3" x14ac:dyDescent="0.25">
      <c r="A8" s="5"/>
      <c r="B8" s="6"/>
      <c r="C8" s="7"/>
    </row>
    <row r="9" spans="1:3" x14ac:dyDescent="0.25">
      <c r="A9" s="5"/>
      <c r="B9" s="6"/>
      <c r="C9" s="7"/>
    </row>
    <row r="10" spans="1:3" x14ac:dyDescent="0.25">
      <c r="A10" s="5"/>
      <c r="B10" s="6"/>
      <c r="C10" s="7"/>
    </row>
    <row r="11" spans="1:3" x14ac:dyDescent="0.25">
      <c r="A11" s="5"/>
      <c r="B11" s="6"/>
      <c r="C11" s="7"/>
    </row>
    <row r="12" spans="1:3" x14ac:dyDescent="0.25">
      <c r="A12" s="5"/>
      <c r="B12" s="6"/>
      <c r="C12" s="7"/>
    </row>
    <row r="13" spans="1:3" x14ac:dyDescent="0.25">
      <c r="A13" s="5"/>
      <c r="B13" s="6"/>
      <c r="C13" s="7"/>
    </row>
    <row r="14" spans="1:3" x14ac:dyDescent="0.25">
      <c r="A14" s="5"/>
      <c r="B14" s="6"/>
      <c r="C14" s="7"/>
    </row>
    <row r="15" spans="1:3" x14ac:dyDescent="0.25">
      <c r="A15" s="5"/>
      <c r="B15" s="6"/>
      <c r="C15" s="7"/>
    </row>
    <row r="16" spans="1:3" x14ac:dyDescent="0.25">
      <c r="A16" s="5"/>
      <c r="B16" s="6"/>
      <c r="C16" s="7"/>
    </row>
    <row r="17" spans="1:3" x14ac:dyDescent="0.25">
      <c r="A17" s="5"/>
      <c r="B17" s="6"/>
      <c r="C17" s="7"/>
    </row>
    <row r="18" spans="1:3" x14ac:dyDescent="0.25">
      <c r="A18" s="5"/>
      <c r="B18" s="6"/>
      <c r="C18" s="7"/>
    </row>
    <row r="19" spans="1:3" x14ac:dyDescent="0.25">
      <c r="A19" s="5"/>
      <c r="B19" s="6"/>
      <c r="C19" s="7"/>
    </row>
    <row r="20" spans="1:3" x14ac:dyDescent="0.25">
      <c r="A20" s="8"/>
      <c r="B20" s="9"/>
      <c r="C20"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5381A-18DA-4073-9424-CD2B7B6002B7}">
  <dimension ref="A1:AL44"/>
  <sheetViews>
    <sheetView topLeftCell="A2" workbookViewId="0">
      <selection activeCell="C6" sqref="C6"/>
    </sheetView>
  </sheetViews>
  <sheetFormatPr defaultRowHeight="15" x14ac:dyDescent="0.25"/>
  <cols>
    <col min="1" max="1" width="6.7109375" bestFit="1" customWidth="1"/>
    <col min="2" max="2" width="10.85546875" bestFit="1" customWidth="1"/>
    <col min="3" max="3" width="17.42578125" bestFit="1" customWidth="1"/>
    <col min="4" max="4" width="11.7109375" bestFit="1" customWidth="1"/>
    <col min="5" max="5" width="23.85546875" bestFit="1" customWidth="1"/>
    <col min="6" max="6" width="21" bestFit="1" customWidth="1"/>
    <col min="7" max="7" width="12" bestFit="1" customWidth="1"/>
    <col min="8" max="8" width="16.5703125" bestFit="1" customWidth="1"/>
    <col min="9" max="9" width="17.5703125" bestFit="1" customWidth="1"/>
    <col min="10" max="10" width="19.7109375" bestFit="1" customWidth="1"/>
    <col min="11" max="11" width="25.42578125" bestFit="1" customWidth="1"/>
    <col min="12" max="12" width="10" bestFit="1" customWidth="1"/>
    <col min="13" max="13" width="13.140625" bestFit="1" customWidth="1"/>
    <col min="14" max="14" width="17.7109375" bestFit="1" customWidth="1"/>
    <col min="15" max="15" width="11" bestFit="1" customWidth="1"/>
    <col min="16" max="16" width="25" bestFit="1" customWidth="1"/>
    <col min="17" max="17" width="16.7109375" bestFit="1" customWidth="1"/>
    <col min="18" max="18" width="15.140625" bestFit="1" customWidth="1"/>
    <col min="19" max="19" width="17.5703125" bestFit="1" customWidth="1"/>
    <col min="20" max="20" width="14.85546875" bestFit="1" customWidth="1"/>
    <col min="21" max="21" width="25" bestFit="1" customWidth="1"/>
    <col min="22" max="22" width="9.5703125" bestFit="1" customWidth="1"/>
    <col min="23" max="23" width="12" bestFit="1" customWidth="1"/>
    <col min="24" max="24" width="19.7109375" bestFit="1" customWidth="1"/>
    <col min="25" max="25" width="20.5703125" bestFit="1" customWidth="1"/>
    <col min="26" max="26" width="25.140625" bestFit="1" customWidth="1"/>
    <col min="27" max="27" width="16.42578125" bestFit="1" customWidth="1"/>
    <col min="28" max="28" width="19" bestFit="1" customWidth="1"/>
    <col min="29" max="29" width="20.42578125" bestFit="1" customWidth="1"/>
    <col min="30" max="30" width="23.42578125" bestFit="1" customWidth="1"/>
    <col min="31" max="31" width="18.42578125" bestFit="1" customWidth="1"/>
    <col min="32" max="32" width="18.5703125" bestFit="1" customWidth="1"/>
    <col min="33" max="33" width="20.85546875" bestFit="1" customWidth="1"/>
    <col min="34" max="34" width="26.140625" bestFit="1" customWidth="1"/>
    <col min="35" max="35" width="24.5703125" bestFit="1" customWidth="1"/>
    <col min="36" max="36" width="12.85546875" bestFit="1" customWidth="1"/>
    <col min="37" max="37" width="22" bestFit="1" customWidth="1"/>
    <col min="38" max="38" width="21.5703125" bestFit="1" customWidth="1"/>
  </cols>
  <sheetData>
    <row r="1" spans="1:3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70</v>
      </c>
      <c r="AK1" t="s">
        <v>77</v>
      </c>
      <c r="AL1" t="s">
        <v>78</v>
      </c>
    </row>
    <row r="2" spans="1:38" x14ac:dyDescent="0.2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c r="AJ2" s="1" t="str">
        <f>_xlfn.XLOOKUP(HR_Data[[#This Row],[JobRole]],SalaryBands[Job Role],SalaryBands[Pay Grade])</f>
        <v>A</v>
      </c>
      <c r="AK2" t="str">
        <f>VLOOKUP(HR_Data[[#This Row],[JobSatisfaction]],Rating_Desc[],2,FALSE)</f>
        <v>Very High</v>
      </c>
      <c r="AL2" t="str">
        <f>_xlfn.XLOOKUP(HR_Data[[#This Row],[PerformanceRating]],Rating_Desc[Rating],Rating_Desc[Description],"N/A")</f>
        <v>High</v>
      </c>
    </row>
    <row r="3" spans="1:38" x14ac:dyDescent="0.2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c r="AJ3" s="1" t="str">
        <f>_xlfn.XLOOKUP(HR_Data[[#This Row],[JobRole]],SalaryBands[Job Role],SalaryBands[Pay Grade])</f>
        <v>A</v>
      </c>
      <c r="AK3" t="str">
        <f>VLOOKUP(HR_Data[[#This Row],[JobSatisfaction]],Rating_Desc[],2,FALSE)</f>
        <v>Medium</v>
      </c>
      <c r="AL3" t="str">
        <f>_xlfn.XLOOKUP(HR_Data[[#This Row],[PerformanceRating]],Rating_Desc[Rating],Rating_Desc[Description],"N/A")</f>
        <v>Very High</v>
      </c>
    </row>
    <row r="4" spans="1:38" x14ac:dyDescent="0.2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c r="AJ4" s="1" t="str">
        <f>_xlfn.XLOOKUP(HR_Data[[#This Row],[JobRole]],SalaryBands[Job Role],SalaryBands[Pay Grade])</f>
        <v>B</v>
      </c>
      <c r="AK4" t="str">
        <f>VLOOKUP(HR_Data[[#This Row],[JobSatisfaction]],Rating_Desc[],2,FALSE)</f>
        <v>High</v>
      </c>
      <c r="AL4" t="str">
        <f>_xlfn.XLOOKUP(HR_Data[[#This Row],[PerformanceRating]],Rating_Desc[Rating],Rating_Desc[Description],"N/A")</f>
        <v>High</v>
      </c>
    </row>
    <row r="5" spans="1:38" x14ac:dyDescent="0.2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c r="AJ5" s="1" t="str">
        <f>_xlfn.XLOOKUP(HR_Data[[#This Row],[JobRole]],SalaryBands[Job Role],SalaryBands[Pay Grade])</f>
        <v>A</v>
      </c>
      <c r="AK5" t="str">
        <f>VLOOKUP(HR_Data[[#This Row],[JobSatisfaction]],Rating_Desc[],2,FALSE)</f>
        <v>High</v>
      </c>
      <c r="AL5" t="str">
        <f>_xlfn.XLOOKUP(HR_Data[[#This Row],[PerformanceRating]],Rating_Desc[Rating],Rating_Desc[Description],"N/A")</f>
        <v>High</v>
      </c>
    </row>
    <row r="6" spans="1:38" x14ac:dyDescent="0.2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c r="AJ6" s="1" t="str">
        <f>_xlfn.XLOOKUP(HR_Data[[#This Row],[JobRole]],SalaryBands[Job Role],SalaryBands[Pay Grade])</f>
        <v>B</v>
      </c>
      <c r="AK6" t="str">
        <f>VLOOKUP(HR_Data[[#This Row],[JobSatisfaction]],Rating_Desc[],2,FALSE)</f>
        <v>Medium</v>
      </c>
      <c r="AL6" t="str">
        <f>_xlfn.XLOOKUP(HR_Data[[#This Row],[PerformanceRating]],Rating_Desc[Rating],Rating_Desc[Description],"N/A")</f>
        <v>High</v>
      </c>
    </row>
    <row r="7" spans="1:38" x14ac:dyDescent="0.2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c r="AJ7" s="1" t="str">
        <f>_xlfn.XLOOKUP(HR_Data[[#This Row],[JobRole]],SalaryBands[Job Role],SalaryBands[Pay Grade])</f>
        <v>B</v>
      </c>
      <c r="AK7" t="str">
        <f>VLOOKUP(HR_Data[[#This Row],[JobSatisfaction]],Rating_Desc[],2,FALSE)</f>
        <v>Very High</v>
      </c>
      <c r="AL7" t="str">
        <f>_xlfn.XLOOKUP(HR_Data[[#This Row],[PerformanceRating]],Rating_Desc[Rating],Rating_Desc[Description],"N/A")</f>
        <v>High</v>
      </c>
    </row>
    <row r="8" spans="1:38" x14ac:dyDescent="0.2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c r="AJ8" s="1" t="str">
        <f>_xlfn.XLOOKUP(HR_Data[[#This Row],[JobRole]],SalaryBands[Job Role],SalaryBands[Pay Grade])</f>
        <v>B</v>
      </c>
      <c r="AK8" t="str">
        <f>VLOOKUP(HR_Data[[#This Row],[JobSatisfaction]],Rating_Desc[],2,FALSE)</f>
        <v>Low</v>
      </c>
      <c r="AL8" t="str">
        <f>_xlfn.XLOOKUP(HR_Data[[#This Row],[PerformanceRating]],Rating_Desc[Rating],Rating_Desc[Description],"N/A")</f>
        <v>Very High</v>
      </c>
    </row>
    <row r="9" spans="1:38" x14ac:dyDescent="0.2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c r="AJ9" s="1" t="str">
        <f>_xlfn.XLOOKUP(HR_Data[[#This Row],[JobRole]],SalaryBands[Job Role],SalaryBands[Pay Grade])</f>
        <v>B</v>
      </c>
      <c r="AK9" t="str">
        <f>VLOOKUP(HR_Data[[#This Row],[JobSatisfaction]],Rating_Desc[],2,FALSE)</f>
        <v>High</v>
      </c>
      <c r="AL9" t="str">
        <f>_xlfn.XLOOKUP(HR_Data[[#This Row],[PerformanceRating]],Rating_Desc[Rating],Rating_Desc[Description],"N/A")</f>
        <v>Very High</v>
      </c>
    </row>
    <row r="10" spans="1:38" x14ac:dyDescent="0.2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c r="AJ10" s="1" t="str">
        <f>_xlfn.XLOOKUP(HR_Data[[#This Row],[JobRole]],SalaryBands[Job Role],SalaryBands[Pay Grade])</f>
        <v>C</v>
      </c>
      <c r="AK10" t="str">
        <f>VLOOKUP(HR_Data[[#This Row],[JobSatisfaction]],Rating_Desc[],2,FALSE)</f>
        <v>High</v>
      </c>
      <c r="AL10" t="str">
        <f>_xlfn.XLOOKUP(HR_Data[[#This Row],[PerformanceRating]],Rating_Desc[Rating],Rating_Desc[Description],"N/A")</f>
        <v>Very High</v>
      </c>
    </row>
    <row r="11" spans="1:38" x14ac:dyDescent="0.2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c r="AJ11" s="1" t="str">
        <f>_xlfn.XLOOKUP(HR_Data[[#This Row],[JobRole]],SalaryBands[Job Role],SalaryBands[Pay Grade])</f>
        <v>C</v>
      </c>
      <c r="AK11" t="str">
        <f>VLOOKUP(HR_Data[[#This Row],[JobSatisfaction]],Rating_Desc[],2,FALSE)</f>
        <v>High</v>
      </c>
      <c r="AL11" t="str">
        <f>_xlfn.XLOOKUP(HR_Data[[#This Row],[PerformanceRating]],Rating_Desc[Rating],Rating_Desc[Description],"N/A")</f>
        <v>High</v>
      </c>
    </row>
    <row r="12" spans="1:38" x14ac:dyDescent="0.2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c r="AJ12" s="1" t="str">
        <f>_xlfn.XLOOKUP(HR_Data[[#This Row],[JobRole]],SalaryBands[Job Role],SalaryBands[Pay Grade])</f>
        <v>B</v>
      </c>
      <c r="AK12" t="str">
        <f>VLOOKUP(HR_Data[[#This Row],[JobSatisfaction]],Rating_Desc[],2,FALSE)</f>
        <v>Medium</v>
      </c>
      <c r="AL12" t="str">
        <f>_xlfn.XLOOKUP(HR_Data[[#This Row],[PerformanceRating]],Rating_Desc[Rating],Rating_Desc[Description],"N/A")</f>
        <v>High</v>
      </c>
    </row>
    <row r="13" spans="1:38" x14ac:dyDescent="0.2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c r="AJ13" s="1" t="str">
        <f>_xlfn.XLOOKUP(HR_Data[[#This Row],[JobRole]],SalaryBands[Job Role],SalaryBands[Pay Grade])</f>
        <v>B</v>
      </c>
      <c r="AK13" t="str">
        <f>VLOOKUP(HR_Data[[#This Row],[JobSatisfaction]],Rating_Desc[],2,FALSE)</f>
        <v>High</v>
      </c>
      <c r="AL13" t="str">
        <f>_xlfn.XLOOKUP(HR_Data[[#This Row],[PerformanceRating]],Rating_Desc[Rating],Rating_Desc[Description],"N/A")</f>
        <v>High</v>
      </c>
    </row>
    <row r="14" spans="1:38" x14ac:dyDescent="0.2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c r="AJ14" s="1" t="str">
        <f>_xlfn.XLOOKUP(HR_Data[[#This Row],[JobRole]],SalaryBands[Job Role],SalaryBands[Pay Grade])</f>
        <v>A</v>
      </c>
      <c r="AK14" t="str">
        <f>VLOOKUP(HR_Data[[#This Row],[JobSatisfaction]],Rating_Desc[],2,FALSE)</f>
        <v>High</v>
      </c>
      <c r="AL14" t="str">
        <f>_xlfn.XLOOKUP(HR_Data[[#This Row],[PerformanceRating]],Rating_Desc[Rating],Rating_Desc[Description],"N/A")</f>
        <v>High</v>
      </c>
    </row>
    <row r="15" spans="1:38" x14ac:dyDescent="0.2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c r="AJ15" s="1" t="str">
        <f>_xlfn.XLOOKUP(HR_Data[[#This Row],[JobRole]],SalaryBands[Job Role],SalaryBands[Pay Grade])</f>
        <v>B</v>
      </c>
      <c r="AK15" t="str">
        <f>VLOOKUP(HR_Data[[#This Row],[JobSatisfaction]],Rating_Desc[],2,FALSE)</f>
        <v>Very High</v>
      </c>
      <c r="AL15" t="str">
        <f>_xlfn.XLOOKUP(HR_Data[[#This Row],[PerformanceRating]],Rating_Desc[Rating],Rating_Desc[Description],"N/A")</f>
        <v>High</v>
      </c>
    </row>
    <row r="16" spans="1:38" x14ac:dyDescent="0.2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c r="AJ16" s="1" t="str">
        <f>_xlfn.XLOOKUP(HR_Data[[#This Row],[JobRole]],SalaryBands[Job Role],SalaryBands[Pay Grade])</f>
        <v>B</v>
      </c>
      <c r="AK16" t="str">
        <f>VLOOKUP(HR_Data[[#This Row],[JobSatisfaction]],Rating_Desc[],2,FALSE)</f>
        <v>High</v>
      </c>
      <c r="AL16" t="str">
        <f>_xlfn.XLOOKUP(HR_Data[[#This Row],[PerformanceRating]],Rating_Desc[Rating],Rating_Desc[Description],"N/A")</f>
        <v>High</v>
      </c>
    </row>
    <row r="17" spans="1:38" x14ac:dyDescent="0.25">
      <c r="A17">
        <v>22</v>
      </c>
      <c r="B17" t="s">
        <v>43</v>
      </c>
      <c r="C17" t="s">
        <v>55</v>
      </c>
      <c r="D17">
        <v>1123</v>
      </c>
      <c r="E17" t="s">
        <v>45</v>
      </c>
      <c r="F17">
        <v>16</v>
      </c>
      <c r="G17">
        <v>2</v>
      </c>
      <c r="H17" t="s">
        <v>51</v>
      </c>
      <c r="I17">
        <v>1</v>
      </c>
      <c r="J17">
        <v>22</v>
      </c>
      <c r="K17">
        <v>4</v>
      </c>
      <c r="L17" t="s">
        <v>46</v>
      </c>
      <c r="M17">
        <v>96</v>
      </c>
      <c r="N17">
        <v>4</v>
      </c>
      <c r="O17">
        <v>1</v>
      </c>
      <c r="P17" t="s">
        <v>50</v>
      </c>
      <c r="Q17">
        <v>4</v>
      </c>
      <c r="R17" t="s">
        <v>52</v>
      </c>
      <c r="S17">
        <v>2935</v>
      </c>
      <c r="T17">
        <v>7324</v>
      </c>
      <c r="U17">
        <v>1</v>
      </c>
      <c r="V17" t="s">
        <v>42</v>
      </c>
      <c r="W17" t="s">
        <v>35</v>
      </c>
      <c r="X17">
        <v>13</v>
      </c>
      <c r="Y17">
        <v>3</v>
      </c>
      <c r="Z17">
        <v>2</v>
      </c>
      <c r="AA17">
        <v>80</v>
      </c>
      <c r="AB17">
        <v>2</v>
      </c>
      <c r="AC17">
        <v>1</v>
      </c>
      <c r="AD17">
        <v>2</v>
      </c>
      <c r="AE17">
        <v>2</v>
      </c>
      <c r="AF17">
        <v>1</v>
      </c>
      <c r="AG17">
        <v>0</v>
      </c>
      <c r="AH17">
        <v>0</v>
      </c>
      <c r="AI17">
        <v>0</v>
      </c>
      <c r="AJ17" s="1" t="str">
        <f>_xlfn.XLOOKUP(HR_Data[[#This Row],[JobRole]],SalaryBands[Job Role],SalaryBands[Pay Grade])</f>
        <v>B</v>
      </c>
      <c r="AK17" t="str">
        <f>VLOOKUP(HR_Data[[#This Row],[JobSatisfaction]],Rating_Desc[],2,FALSE)</f>
        <v>Very High</v>
      </c>
      <c r="AL17" t="str">
        <f>_xlfn.XLOOKUP(HR_Data[[#This Row],[PerformanceRating]],Rating_Desc[Rating],Rating_Desc[Description],"N/A")</f>
        <v>High</v>
      </c>
    </row>
    <row r="18" spans="1:38" x14ac:dyDescent="0.25">
      <c r="A18">
        <v>53</v>
      </c>
      <c r="B18" t="s">
        <v>43</v>
      </c>
      <c r="C18" t="s">
        <v>36</v>
      </c>
      <c r="D18">
        <v>1219</v>
      </c>
      <c r="E18" t="s">
        <v>37</v>
      </c>
      <c r="F18">
        <v>2</v>
      </c>
      <c r="G18">
        <v>4</v>
      </c>
      <c r="H18" t="s">
        <v>38</v>
      </c>
      <c r="I18">
        <v>1</v>
      </c>
      <c r="J18">
        <v>23</v>
      </c>
      <c r="K18">
        <v>1</v>
      </c>
      <c r="L18" t="s">
        <v>39</v>
      </c>
      <c r="M18">
        <v>78</v>
      </c>
      <c r="N18">
        <v>2</v>
      </c>
      <c r="O18">
        <v>4</v>
      </c>
      <c r="P18" t="s">
        <v>56</v>
      </c>
      <c r="Q18">
        <v>4</v>
      </c>
      <c r="R18" t="s">
        <v>48</v>
      </c>
      <c r="S18">
        <v>15427</v>
      </c>
      <c r="T18">
        <v>22021</v>
      </c>
      <c r="U18">
        <v>2</v>
      </c>
      <c r="V18" t="s">
        <v>42</v>
      </c>
      <c r="W18" t="s">
        <v>43</v>
      </c>
      <c r="X18">
        <v>16</v>
      </c>
      <c r="Y18">
        <v>3</v>
      </c>
      <c r="Z18">
        <v>3</v>
      </c>
      <c r="AA18">
        <v>80</v>
      </c>
      <c r="AB18">
        <v>0</v>
      </c>
      <c r="AC18">
        <v>31</v>
      </c>
      <c r="AD18">
        <v>3</v>
      </c>
      <c r="AE18">
        <v>3</v>
      </c>
      <c r="AF18">
        <v>25</v>
      </c>
      <c r="AG18">
        <v>8</v>
      </c>
      <c r="AH18">
        <v>3</v>
      </c>
      <c r="AI18">
        <v>7</v>
      </c>
      <c r="AJ18" s="1" t="str">
        <f>_xlfn.XLOOKUP(HR_Data[[#This Row],[JobRole]],SalaryBands[Job Role],SalaryBands[Pay Grade])</f>
        <v>D</v>
      </c>
      <c r="AK18" t="str">
        <f>VLOOKUP(HR_Data[[#This Row],[JobSatisfaction]],Rating_Desc[],2,FALSE)</f>
        <v>Very High</v>
      </c>
      <c r="AL18" t="str">
        <f>_xlfn.XLOOKUP(HR_Data[[#This Row],[PerformanceRating]],Rating_Desc[Rating],Rating_Desc[Description],"N/A")</f>
        <v>High</v>
      </c>
    </row>
    <row r="19" spans="1:38" x14ac:dyDescent="0.25">
      <c r="A19">
        <v>24</v>
      </c>
      <c r="B19" t="s">
        <v>43</v>
      </c>
      <c r="C19" t="s">
        <v>55</v>
      </c>
      <c r="D19">
        <v>673</v>
      </c>
      <c r="E19" t="s">
        <v>45</v>
      </c>
      <c r="F19">
        <v>11</v>
      </c>
      <c r="G19">
        <v>2</v>
      </c>
      <c r="H19" t="s">
        <v>49</v>
      </c>
      <c r="I19">
        <v>1</v>
      </c>
      <c r="J19">
        <v>26</v>
      </c>
      <c r="K19">
        <v>1</v>
      </c>
      <c r="L19" t="s">
        <v>39</v>
      </c>
      <c r="M19">
        <v>96</v>
      </c>
      <c r="N19">
        <v>4</v>
      </c>
      <c r="O19">
        <v>2</v>
      </c>
      <c r="P19" t="s">
        <v>53</v>
      </c>
      <c r="Q19">
        <v>3</v>
      </c>
      <c r="R19" t="s">
        <v>52</v>
      </c>
      <c r="S19">
        <v>4011</v>
      </c>
      <c r="T19">
        <v>8232</v>
      </c>
      <c r="U19">
        <v>0</v>
      </c>
      <c r="V19" t="s">
        <v>42</v>
      </c>
      <c r="W19" t="s">
        <v>43</v>
      </c>
      <c r="X19">
        <v>18</v>
      </c>
      <c r="Y19">
        <v>3</v>
      </c>
      <c r="Z19">
        <v>4</v>
      </c>
      <c r="AA19">
        <v>80</v>
      </c>
      <c r="AB19">
        <v>1</v>
      </c>
      <c r="AC19">
        <v>5</v>
      </c>
      <c r="AD19">
        <v>5</v>
      </c>
      <c r="AE19">
        <v>2</v>
      </c>
      <c r="AF19">
        <v>4</v>
      </c>
      <c r="AG19">
        <v>2</v>
      </c>
      <c r="AH19">
        <v>1</v>
      </c>
      <c r="AI19">
        <v>3</v>
      </c>
      <c r="AJ19" s="1" t="str">
        <f>_xlfn.XLOOKUP(HR_Data[[#This Row],[JobRole]],SalaryBands[Job Role],SalaryBands[Pay Grade])</f>
        <v>C</v>
      </c>
      <c r="AK19" t="str">
        <f>VLOOKUP(HR_Data[[#This Row],[JobSatisfaction]],Rating_Desc[],2,FALSE)</f>
        <v>High</v>
      </c>
      <c r="AL19" t="str">
        <f>_xlfn.XLOOKUP(HR_Data[[#This Row],[PerformanceRating]],Rating_Desc[Rating],Rating_Desc[Description],"N/A")</f>
        <v>High</v>
      </c>
    </row>
    <row r="20" spans="1:38" x14ac:dyDescent="0.25">
      <c r="A20">
        <v>21</v>
      </c>
      <c r="B20" t="s">
        <v>43</v>
      </c>
      <c r="C20" t="s">
        <v>36</v>
      </c>
      <c r="D20">
        <v>391</v>
      </c>
      <c r="E20" t="s">
        <v>45</v>
      </c>
      <c r="F20">
        <v>15</v>
      </c>
      <c r="G20">
        <v>2</v>
      </c>
      <c r="H20" t="s">
        <v>38</v>
      </c>
      <c r="I20">
        <v>1</v>
      </c>
      <c r="J20">
        <v>30</v>
      </c>
      <c r="K20">
        <v>3</v>
      </c>
      <c r="L20" t="s">
        <v>46</v>
      </c>
      <c r="M20">
        <v>96</v>
      </c>
      <c r="N20">
        <v>3</v>
      </c>
      <c r="O20">
        <v>1</v>
      </c>
      <c r="P20" t="s">
        <v>47</v>
      </c>
      <c r="Q20">
        <v>4</v>
      </c>
      <c r="R20" t="s">
        <v>41</v>
      </c>
      <c r="S20">
        <v>1232</v>
      </c>
      <c r="T20">
        <v>19281</v>
      </c>
      <c r="U20">
        <v>1</v>
      </c>
      <c r="V20" t="s">
        <v>42</v>
      </c>
      <c r="W20" t="s">
        <v>43</v>
      </c>
      <c r="X20">
        <v>14</v>
      </c>
      <c r="Y20">
        <v>3</v>
      </c>
      <c r="Z20">
        <v>4</v>
      </c>
      <c r="AA20">
        <v>80</v>
      </c>
      <c r="AB20">
        <v>0</v>
      </c>
      <c r="AC20">
        <v>0</v>
      </c>
      <c r="AD20">
        <v>6</v>
      </c>
      <c r="AE20">
        <v>3</v>
      </c>
      <c r="AF20">
        <v>0</v>
      </c>
      <c r="AG20">
        <v>0</v>
      </c>
      <c r="AH20">
        <v>0</v>
      </c>
      <c r="AI20">
        <v>0</v>
      </c>
      <c r="AJ20" s="1" t="str">
        <f>_xlfn.XLOOKUP(HR_Data[[#This Row],[JobRole]],SalaryBands[Job Role],SalaryBands[Pay Grade])</f>
        <v>A</v>
      </c>
      <c r="AK20" t="str">
        <f>VLOOKUP(HR_Data[[#This Row],[JobSatisfaction]],Rating_Desc[],2,FALSE)</f>
        <v>Very High</v>
      </c>
      <c r="AL20" t="str">
        <f>_xlfn.XLOOKUP(HR_Data[[#This Row],[PerformanceRating]],Rating_Desc[Rating],Rating_Desc[Description],"N/A")</f>
        <v>High</v>
      </c>
    </row>
    <row r="21" spans="1:38" x14ac:dyDescent="0.25">
      <c r="A21">
        <v>42</v>
      </c>
      <c r="B21" t="s">
        <v>43</v>
      </c>
      <c r="C21" t="s">
        <v>36</v>
      </c>
      <c r="D21">
        <v>691</v>
      </c>
      <c r="E21" t="s">
        <v>37</v>
      </c>
      <c r="F21">
        <v>8</v>
      </c>
      <c r="G21">
        <v>4</v>
      </c>
      <c r="H21" t="s">
        <v>57</v>
      </c>
      <c r="I21">
        <v>1</v>
      </c>
      <c r="J21">
        <v>35</v>
      </c>
      <c r="K21">
        <v>3</v>
      </c>
      <c r="L21" t="s">
        <v>46</v>
      </c>
      <c r="M21">
        <v>48</v>
      </c>
      <c r="N21">
        <v>3</v>
      </c>
      <c r="O21">
        <v>2</v>
      </c>
      <c r="P21" t="s">
        <v>40</v>
      </c>
      <c r="Q21">
        <v>2</v>
      </c>
      <c r="R21" t="s">
        <v>48</v>
      </c>
      <c r="S21">
        <v>6825</v>
      </c>
      <c r="T21">
        <v>21173</v>
      </c>
      <c r="U21">
        <v>0</v>
      </c>
      <c r="V21" t="s">
        <v>42</v>
      </c>
      <c r="W21" t="s">
        <v>43</v>
      </c>
      <c r="X21">
        <v>11</v>
      </c>
      <c r="Y21">
        <v>3</v>
      </c>
      <c r="Z21">
        <v>4</v>
      </c>
      <c r="AA21">
        <v>80</v>
      </c>
      <c r="AB21">
        <v>1</v>
      </c>
      <c r="AC21">
        <v>10</v>
      </c>
      <c r="AD21">
        <v>2</v>
      </c>
      <c r="AE21">
        <v>3</v>
      </c>
      <c r="AF21">
        <v>9</v>
      </c>
      <c r="AG21">
        <v>7</v>
      </c>
      <c r="AH21">
        <v>4</v>
      </c>
      <c r="AI21">
        <v>2</v>
      </c>
      <c r="AJ21" s="1" t="str">
        <f>_xlfn.XLOOKUP(HR_Data[[#This Row],[JobRole]],SalaryBands[Job Role],SalaryBands[Pay Grade])</f>
        <v>A</v>
      </c>
      <c r="AK21" t="str">
        <f>VLOOKUP(HR_Data[[#This Row],[JobSatisfaction]],Rating_Desc[],2,FALSE)</f>
        <v>Medium</v>
      </c>
      <c r="AL21" t="str">
        <f>_xlfn.XLOOKUP(HR_Data[[#This Row],[PerformanceRating]],Rating_Desc[Rating],Rating_Desc[Description],"N/A")</f>
        <v>High</v>
      </c>
    </row>
    <row r="22" spans="1:38" x14ac:dyDescent="0.25">
      <c r="A22">
        <v>44</v>
      </c>
      <c r="B22" t="s">
        <v>43</v>
      </c>
      <c r="C22" t="s">
        <v>36</v>
      </c>
      <c r="D22">
        <v>477</v>
      </c>
      <c r="E22" t="s">
        <v>45</v>
      </c>
      <c r="F22">
        <v>7</v>
      </c>
      <c r="G22">
        <v>4</v>
      </c>
      <c r="H22" t="s">
        <v>51</v>
      </c>
      <c r="I22">
        <v>1</v>
      </c>
      <c r="J22">
        <v>36</v>
      </c>
      <c r="K22">
        <v>1</v>
      </c>
      <c r="L22" t="s">
        <v>39</v>
      </c>
      <c r="M22">
        <v>42</v>
      </c>
      <c r="N22">
        <v>2</v>
      </c>
      <c r="O22">
        <v>3</v>
      </c>
      <c r="P22" t="s">
        <v>54</v>
      </c>
      <c r="Q22">
        <v>4</v>
      </c>
      <c r="R22" t="s">
        <v>48</v>
      </c>
      <c r="S22">
        <v>10248</v>
      </c>
      <c r="T22">
        <v>2094</v>
      </c>
      <c r="U22">
        <v>3</v>
      </c>
      <c r="V22" t="s">
        <v>42</v>
      </c>
      <c r="W22" t="s">
        <v>43</v>
      </c>
      <c r="X22">
        <v>14</v>
      </c>
      <c r="Y22">
        <v>3</v>
      </c>
      <c r="Z22">
        <v>4</v>
      </c>
      <c r="AA22">
        <v>80</v>
      </c>
      <c r="AB22">
        <v>1</v>
      </c>
      <c r="AC22">
        <v>24</v>
      </c>
      <c r="AD22">
        <v>4</v>
      </c>
      <c r="AE22">
        <v>3</v>
      </c>
      <c r="AF22">
        <v>22</v>
      </c>
      <c r="AG22">
        <v>6</v>
      </c>
      <c r="AH22">
        <v>5</v>
      </c>
      <c r="AI22">
        <v>17</v>
      </c>
      <c r="AJ22" s="1" t="str">
        <f>_xlfn.XLOOKUP(HR_Data[[#This Row],[JobRole]],SalaryBands[Job Role],SalaryBands[Pay Grade])</f>
        <v>C</v>
      </c>
      <c r="AK22" t="str">
        <f>VLOOKUP(HR_Data[[#This Row],[JobSatisfaction]],Rating_Desc[],2,FALSE)</f>
        <v>Very High</v>
      </c>
      <c r="AL22" t="str">
        <f>_xlfn.XLOOKUP(HR_Data[[#This Row],[PerformanceRating]],Rating_Desc[Rating],Rating_Desc[Description],"N/A")</f>
        <v>High</v>
      </c>
    </row>
    <row r="23" spans="1:38" x14ac:dyDescent="0.25">
      <c r="A23">
        <v>46</v>
      </c>
      <c r="B23" t="s">
        <v>43</v>
      </c>
      <c r="C23" t="s">
        <v>36</v>
      </c>
      <c r="D23">
        <v>705</v>
      </c>
      <c r="E23" t="s">
        <v>37</v>
      </c>
      <c r="F23">
        <v>2</v>
      </c>
      <c r="G23">
        <v>4</v>
      </c>
      <c r="H23" t="s">
        <v>57</v>
      </c>
      <c r="I23">
        <v>1</v>
      </c>
      <c r="J23">
        <v>38</v>
      </c>
      <c r="K23">
        <v>2</v>
      </c>
      <c r="L23" t="s">
        <v>39</v>
      </c>
      <c r="M23">
        <v>83</v>
      </c>
      <c r="N23">
        <v>3</v>
      </c>
      <c r="O23">
        <v>5</v>
      </c>
      <c r="P23" t="s">
        <v>56</v>
      </c>
      <c r="Q23">
        <v>1</v>
      </c>
      <c r="R23" t="s">
        <v>41</v>
      </c>
      <c r="S23">
        <v>18947</v>
      </c>
      <c r="T23">
        <v>22822</v>
      </c>
      <c r="U23">
        <v>3</v>
      </c>
      <c r="V23" t="s">
        <v>42</v>
      </c>
      <c r="W23" t="s">
        <v>43</v>
      </c>
      <c r="X23">
        <v>12</v>
      </c>
      <c r="Y23">
        <v>3</v>
      </c>
      <c r="Z23">
        <v>4</v>
      </c>
      <c r="AA23">
        <v>80</v>
      </c>
      <c r="AB23">
        <v>0</v>
      </c>
      <c r="AC23">
        <v>22</v>
      </c>
      <c r="AD23">
        <v>2</v>
      </c>
      <c r="AE23">
        <v>2</v>
      </c>
      <c r="AF23">
        <v>2</v>
      </c>
      <c r="AG23">
        <v>2</v>
      </c>
      <c r="AH23">
        <v>2</v>
      </c>
      <c r="AI23">
        <v>1</v>
      </c>
      <c r="AJ23" s="1" t="str">
        <f>_xlfn.XLOOKUP(HR_Data[[#This Row],[JobRole]],SalaryBands[Job Role],SalaryBands[Pay Grade])</f>
        <v>D</v>
      </c>
      <c r="AK23" t="str">
        <f>VLOOKUP(HR_Data[[#This Row],[JobSatisfaction]],Rating_Desc[],2,FALSE)</f>
        <v>Low</v>
      </c>
      <c r="AL23" t="str">
        <f>_xlfn.XLOOKUP(HR_Data[[#This Row],[PerformanceRating]],Rating_Desc[Rating],Rating_Desc[Description],"N/A")</f>
        <v>High</v>
      </c>
    </row>
    <row r="24" spans="1:38" x14ac:dyDescent="0.25">
      <c r="A24">
        <v>39</v>
      </c>
      <c r="B24" t="s">
        <v>35</v>
      </c>
      <c r="C24" t="s">
        <v>36</v>
      </c>
      <c r="D24">
        <v>895</v>
      </c>
      <c r="E24" t="s">
        <v>37</v>
      </c>
      <c r="F24">
        <v>5</v>
      </c>
      <c r="G24">
        <v>3</v>
      </c>
      <c r="H24" t="s">
        <v>58</v>
      </c>
      <c r="I24">
        <v>1</v>
      </c>
      <c r="J24">
        <v>42</v>
      </c>
      <c r="K24">
        <v>4</v>
      </c>
      <c r="L24" t="s">
        <v>46</v>
      </c>
      <c r="M24">
        <v>56</v>
      </c>
      <c r="N24">
        <v>3</v>
      </c>
      <c r="O24">
        <v>2</v>
      </c>
      <c r="P24" t="s">
        <v>59</v>
      </c>
      <c r="Q24">
        <v>4</v>
      </c>
      <c r="R24" t="s">
        <v>48</v>
      </c>
      <c r="S24">
        <v>2086</v>
      </c>
      <c r="T24">
        <v>3335</v>
      </c>
      <c r="U24">
        <v>3</v>
      </c>
      <c r="V24" t="s">
        <v>42</v>
      </c>
      <c r="W24" t="s">
        <v>43</v>
      </c>
      <c r="X24">
        <v>14</v>
      </c>
      <c r="Y24">
        <v>3</v>
      </c>
      <c r="Z24">
        <v>3</v>
      </c>
      <c r="AA24">
        <v>80</v>
      </c>
      <c r="AB24">
        <v>1</v>
      </c>
      <c r="AC24">
        <v>19</v>
      </c>
      <c r="AD24">
        <v>6</v>
      </c>
      <c r="AE24">
        <v>4</v>
      </c>
      <c r="AF24">
        <v>1</v>
      </c>
      <c r="AG24">
        <v>0</v>
      </c>
      <c r="AH24">
        <v>0</v>
      </c>
      <c r="AI24">
        <v>0</v>
      </c>
      <c r="AJ24" s="1" t="str">
        <f>_xlfn.XLOOKUP(HR_Data[[#This Row],[JobRole]],SalaryBands[Job Role],SalaryBands[Pay Grade])</f>
        <v>B</v>
      </c>
      <c r="AK24" t="str">
        <f>VLOOKUP(HR_Data[[#This Row],[JobSatisfaction]],Rating_Desc[],2,FALSE)</f>
        <v>Very High</v>
      </c>
      <c r="AL24" t="str">
        <f>_xlfn.XLOOKUP(HR_Data[[#This Row],[PerformanceRating]],Rating_Desc[Rating],Rating_Desc[Description],"N/A")</f>
        <v>High</v>
      </c>
    </row>
    <row r="25" spans="1:38" x14ac:dyDescent="0.25">
      <c r="A25">
        <v>43</v>
      </c>
      <c r="B25" t="s">
        <v>43</v>
      </c>
      <c r="C25" t="s">
        <v>36</v>
      </c>
      <c r="D25">
        <v>1273</v>
      </c>
      <c r="E25" t="s">
        <v>45</v>
      </c>
      <c r="F25">
        <v>2</v>
      </c>
      <c r="G25">
        <v>2</v>
      </c>
      <c r="H25" t="s">
        <v>51</v>
      </c>
      <c r="I25">
        <v>1</v>
      </c>
      <c r="J25">
        <v>46</v>
      </c>
      <c r="K25">
        <v>4</v>
      </c>
      <c r="L25" t="s">
        <v>39</v>
      </c>
      <c r="M25">
        <v>72</v>
      </c>
      <c r="N25">
        <v>4</v>
      </c>
      <c r="O25">
        <v>1</v>
      </c>
      <c r="P25" t="s">
        <v>47</v>
      </c>
      <c r="Q25">
        <v>3</v>
      </c>
      <c r="R25" t="s">
        <v>52</v>
      </c>
      <c r="S25">
        <v>2645</v>
      </c>
      <c r="T25">
        <v>21923</v>
      </c>
      <c r="U25">
        <v>1</v>
      </c>
      <c r="V25" t="s">
        <v>42</v>
      </c>
      <c r="W25" t="s">
        <v>43</v>
      </c>
      <c r="X25">
        <v>12</v>
      </c>
      <c r="Y25">
        <v>3</v>
      </c>
      <c r="Z25">
        <v>4</v>
      </c>
      <c r="AA25">
        <v>80</v>
      </c>
      <c r="AB25">
        <v>2</v>
      </c>
      <c r="AC25">
        <v>6</v>
      </c>
      <c r="AD25">
        <v>3</v>
      </c>
      <c r="AE25">
        <v>2</v>
      </c>
      <c r="AF25">
        <v>5</v>
      </c>
      <c r="AG25">
        <v>3</v>
      </c>
      <c r="AH25">
        <v>1</v>
      </c>
      <c r="AI25">
        <v>4</v>
      </c>
      <c r="AJ25" s="1" t="str">
        <f>_xlfn.XLOOKUP(HR_Data[[#This Row],[JobRole]],SalaryBands[Job Role],SalaryBands[Pay Grade])</f>
        <v>A</v>
      </c>
      <c r="AK25" t="str">
        <f>VLOOKUP(HR_Data[[#This Row],[JobSatisfaction]],Rating_Desc[],2,FALSE)</f>
        <v>High</v>
      </c>
      <c r="AL25" t="str">
        <f>_xlfn.XLOOKUP(HR_Data[[#This Row],[PerformanceRating]],Rating_Desc[Rating],Rating_Desc[Description],"N/A")</f>
        <v>High</v>
      </c>
    </row>
    <row r="26" spans="1:38" x14ac:dyDescent="0.25">
      <c r="A26">
        <v>50</v>
      </c>
      <c r="B26" t="s">
        <v>35</v>
      </c>
      <c r="C26" t="s">
        <v>36</v>
      </c>
      <c r="D26">
        <v>869</v>
      </c>
      <c r="E26" t="s">
        <v>37</v>
      </c>
      <c r="F26">
        <v>3</v>
      </c>
      <c r="G26">
        <v>2</v>
      </c>
      <c r="H26" t="s">
        <v>57</v>
      </c>
      <c r="I26">
        <v>1</v>
      </c>
      <c r="J26">
        <v>47</v>
      </c>
      <c r="K26">
        <v>1</v>
      </c>
      <c r="L26" t="s">
        <v>46</v>
      </c>
      <c r="M26">
        <v>86</v>
      </c>
      <c r="N26">
        <v>2</v>
      </c>
      <c r="O26">
        <v>1</v>
      </c>
      <c r="P26" t="s">
        <v>59</v>
      </c>
      <c r="Q26">
        <v>3</v>
      </c>
      <c r="R26" t="s">
        <v>48</v>
      </c>
      <c r="S26">
        <v>2683</v>
      </c>
      <c r="T26">
        <v>3810</v>
      </c>
      <c r="U26">
        <v>1</v>
      </c>
      <c r="V26" t="s">
        <v>42</v>
      </c>
      <c r="W26" t="s">
        <v>35</v>
      </c>
      <c r="X26">
        <v>14</v>
      </c>
      <c r="Y26">
        <v>3</v>
      </c>
      <c r="Z26">
        <v>3</v>
      </c>
      <c r="AA26">
        <v>80</v>
      </c>
      <c r="AB26">
        <v>0</v>
      </c>
      <c r="AC26">
        <v>3</v>
      </c>
      <c r="AD26">
        <v>2</v>
      </c>
      <c r="AE26">
        <v>3</v>
      </c>
      <c r="AF26">
        <v>3</v>
      </c>
      <c r="AG26">
        <v>2</v>
      </c>
      <c r="AH26">
        <v>0</v>
      </c>
      <c r="AI26">
        <v>2</v>
      </c>
      <c r="AJ26" s="1" t="str">
        <f>_xlfn.XLOOKUP(HR_Data[[#This Row],[JobRole]],SalaryBands[Job Role],SalaryBands[Pay Grade])</f>
        <v>B</v>
      </c>
      <c r="AK26" t="str">
        <f>VLOOKUP(HR_Data[[#This Row],[JobSatisfaction]],Rating_Desc[],2,FALSE)</f>
        <v>High</v>
      </c>
      <c r="AL26" t="str">
        <f>_xlfn.XLOOKUP(HR_Data[[#This Row],[PerformanceRating]],Rating_Desc[Rating],Rating_Desc[Description],"N/A")</f>
        <v>High</v>
      </c>
    </row>
    <row r="27" spans="1:38" x14ac:dyDescent="0.25">
      <c r="A27">
        <v>26</v>
      </c>
      <c r="B27" t="s">
        <v>35</v>
      </c>
      <c r="C27" t="s">
        <v>36</v>
      </c>
      <c r="D27">
        <v>1357</v>
      </c>
      <c r="E27" t="s">
        <v>45</v>
      </c>
      <c r="F27">
        <v>25</v>
      </c>
      <c r="G27">
        <v>3</v>
      </c>
      <c r="H27" t="s">
        <v>38</v>
      </c>
      <c r="I27">
        <v>1</v>
      </c>
      <c r="J27">
        <v>55</v>
      </c>
      <c r="K27">
        <v>1</v>
      </c>
      <c r="L27" t="s">
        <v>46</v>
      </c>
      <c r="M27">
        <v>48</v>
      </c>
      <c r="N27">
        <v>1</v>
      </c>
      <c r="O27">
        <v>1</v>
      </c>
      <c r="P27" t="s">
        <v>50</v>
      </c>
      <c r="Q27">
        <v>3</v>
      </c>
      <c r="R27" t="s">
        <v>41</v>
      </c>
      <c r="S27">
        <v>2293</v>
      </c>
      <c r="T27">
        <v>10558</v>
      </c>
      <c r="U27">
        <v>1</v>
      </c>
      <c r="V27" t="s">
        <v>42</v>
      </c>
      <c r="W27" t="s">
        <v>43</v>
      </c>
      <c r="X27">
        <v>12</v>
      </c>
      <c r="Y27">
        <v>3</v>
      </c>
      <c r="Z27">
        <v>3</v>
      </c>
      <c r="AA27">
        <v>80</v>
      </c>
      <c r="AB27">
        <v>0</v>
      </c>
      <c r="AC27">
        <v>1</v>
      </c>
      <c r="AD27">
        <v>2</v>
      </c>
      <c r="AE27">
        <v>2</v>
      </c>
      <c r="AF27">
        <v>1</v>
      </c>
      <c r="AG27">
        <v>0</v>
      </c>
      <c r="AH27">
        <v>0</v>
      </c>
      <c r="AI27">
        <v>1</v>
      </c>
      <c r="AJ27" s="1" t="str">
        <f>_xlfn.XLOOKUP(HR_Data[[#This Row],[JobRole]],SalaryBands[Job Role],SalaryBands[Pay Grade])</f>
        <v>B</v>
      </c>
      <c r="AK27" t="str">
        <f>VLOOKUP(HR_Data[[#This Row],[JobSatisfaction]],Rating_Desc[],2,FALSE)</f>
        <v>High</v>
      </c>
      <c r="AL27" t="str">
        <f>_xlfn.XLOOKUP(HR_Data[[#This Row],[PerformanceRating]],Rating_Desc[Rating],Rating_Desc[Description],"N/A")</f>
        <v>High</v>
      </c>
    </row>
    <row r="28" spans="1:38" x14ac:dyDescent="0.25">
      <c r="A28">
        <v>48</v>
      </c>
      <c r="B28" t="s">
        <v>35</v>
      </c>
      <c r="C28" t="s">
        <v>36</v>
      </c>
      <c r="D28">
        <v>626</v>
      </c>
      <c r="E28" t="s">
        <v>45</v>
      </c>
      <c r="F28">
        <v>1</v>
      </c>
      <c r="G28">
        <v>2</v>
      </c>
      <c r="H28" t="s">
        <v>38</v>
      </c>
      <c r="I28">
        <v>1</v>
      </c>
      <c r="J28">
        <v>64</v>
      </c>
      <c r="K28">
        <v>1</v>
      </c>
      <c r="L28" t="s">
        <v>46</v>
      </c>
      <c r="M28">
        <v>98</v>
      </c>
      <c r="N28">
        <v>2</v>
      </c>
      <c r="O28">
        <v>3</v>
      </c>
      <c r="P28" t="s">
        <v>50</v>
      </c>
      <c r="Q28">
        <v>3</v>
      </c>
      <c r="R28" t="s">
        <v>41</v>
      </c>
      <c r="S28">
        <v>5381</v>
      </c>
      <c r="T28">
        <v>19294</v>
      </c>
      <c r="U28">
        <v>9</v>
      </c>
      <c r="V28" t="s">
        <v>42</v>
      </c>
      <c r="W28" t="s">
        <v>35</v>
      </c>
      <c r="X28">
        <v>13</v>
      </c>
      <c r="Y28">
        <v>3</v>
      </c>
      <c r="Z28">
        <v>4</v>
      </c>
      <c r="AA28">
        <v>80</v>
      </c>
      <c r="AB28">
        <v>0</v>
      </c>
      <c r="AC28">
        <v>23</v>
      </c>
      <c r="AD28">
        <v>2</v>
      </c>
      <c r="AE28">
        <v>3</v>
      </c>
      <c r="AF28">
        <v>1</v>
      </c>
      <c r="AG28">
        <v>0</v>
      </c>
      <c r="AH28">
        <v>0</v>
      </c>
      <c r="AI28">
        <v>0</v>
      </c>
      <c r="AJ28" s="1" t="str">
        <f>_xlfn.XLOOKUP(HR_Data[[#This Row],[JobRole]],SalaryBands[Job Role],SalaryBands[Pay Grade])</f>
        <v>B</v>
      </c>
      <c r="AK28" t="str">
        <f>VLOOKUP(HR_Data[[#This Row],[JobSatisfaction]],Rating_Desc[],2,FALSE)</f>
        <v>High</v>
      </c>
      <c r="AL28" t="str">
        <f>_xlfn.XLOOKUP(HR_Data[[#This Row],[PerformanceRating]],Rating_Desc[Rating],Rating_Desc[Description],"N/A")</f>
        <v>High</v>
      </c>
    </row>
    <row r="29" spans="1:38" x14ac:dyDescent="0.25">
      <c r="A29">
        <v>55</v>
      </c>
      <c r="B29" t="s">
        <v>43</v>
      </c>
      <c r="C29" t="s">
        <v>36</v>
      </c>
      <c r="D29">
        <v>836</v>
      </c>
      <c r="E29" t="s">
        <v>45</v>
      </c>
      <c r="F29">
        <v>8</v>
      </c>
      <c r="G29">
        <v>3</v>
      </c>
      <c r="H29" t="s">
        <v>51</v>
      </c>
      <c r="I29">
        <v>1</v>
      </c>
      <c r="J29">
        <v>84</v>
      </c>
      <c r="K29">
        <v>4</v>
      </c>
      <c r="L29" t="s">
        <v>39</v>
      </c>
      <c r="M29">
        <v>33</v>
      </c>
      <c r="N29">
        <v>3</v>
      </c>
      <c r="O29">
        <v>4</v>
      </c>
      <c r="P29" t="s">
        <v>56</v>
      </c>
      <c r="Q29">
        <v>3</v>
      </c>
      <c r="R29" t="s">
        <v>52</v>
      </c>
      <c r="S29">
        <v>14756</v>
      </c>
      <c r="T29">
        <v>19730</v>
      </c>
      <c r="U29">
        <v>2</v>
      </c>
      <c r="V29" t="s">
        <v>42</v>
      </c>
      <c r="W29" t="s">
        <v>35</v>
      </c>
      <c r="X29">
        <v>14</v>
      </c>
      <c r="Y29">
        <v>3</v>
      </c>
      <c r="Z29">
        <v>3</v>
      </c>
      <c r="AA29">
        <v>80</v>
      </c>
      <c r="AB29">
        <v>3</v>
      </c>
      <c r="AC29">
        <v>21</v>
      </c>
      <c r="AD29">
        <v>2</v>
      </c>
      <c r="AE29">
        <v>3</v>
      </c>
      <c r="AF29">
        <v>5</v>
      </c>
      <c r="AG29">
        <v>0</v>
      </c>
      <c r="AH29">
        <v>0</v>
      </c>
      <c r="AI29">
        <v>2</v>
      </c>
      <c r="AJ29" s="1" t="str">
        <f>_xlfn.XLOOKUP(HR_Data[[#This Row],[JobRole]],SalaryBands[Job Role],SalaryBands[Pay Grade])</f>
        <v>D</v>
      </c>
      <c r="AK29" t="str">
        <f>VLOOKUP(HR_Data[[#This Row],[JobSatisfaction]],Rating_Desc[],2,FALSE)</f>
        <v>High</v>
      </c>
      <c r="AL29" t="str">
        <f>_xlfn.XLOOKUP(HR_Data[[#This Row],[PerformanceRating]],Rating_Desc[Rating],Rating_Desc[Description],"N/A")</f>
        <v>High</v>
      </c>
    </row>
    <row r="30" spans="1:38" x14ac:dyDescent="0.25">
      <c r="A30">
        <v>45</v>
      </c>
      <c r="B30" t="s">
        <v>43</v>
      </c>
      <c r="C30" t="s">
        <v>36</v>
      </c>
      <c r="D30">
        <v>1339</v>
      </c>
      <c r="E30" t="s">
        <v>45</v>
      </c>
      <c r="F30">
        <v>7</v>
      </c>
      <c r="G30">
        <v>3</v>
      </c>
      <c r="H30" t="s">
        <v>38</v>
      </c>
      <c r="I30">
        <v>1</v>
      </c>
      <c r="J30">
        <v>86</v>
      </c>
      <c r="K30">
        <v>2</v>
      </c>
      <c r="L30" t="s">
        <v>46</v>
      </c>
      <c r="M30">
        <v>59</v>
      </c>
      <c r="N30">
        <v>3</v>
      </c>
      <c r="O30">
        <v>3</v>
      </c>
      <c r="P30" t="s">
        <v>47</v>
      </c>
      <c r="Q30">
        <v>1</v>
      </c>
      <c r="R30" t="s">
        <v>52</v>
      </c>
      <c r="S30">
        <v>9724</v>
      </c>
      <c r="T30">
        <v>18787</v>
      </c>
      <c r="U30">
        <v>2</v>
      </c>
      <c r="V30" t="s">
        <v>42</v>
      </c>
      <c r="W30" t="s">
        <v>43</v>
      </c>
      <c r="X30">
        <v>17</v>
      </c>
      <c r="Y30">
        <v>3</v>
      </c>
      <c r="Z30">
        <v>3</v>
      </c>
      <c r="AA30">
        <v>80</v>
      </c>
      <c r="AB30">
        <v>1</v>
      </c>
      <c r="AC30">
        <v>25</v>
      </c>
      <c r="AD30">
        <v>2</v>
      </c>
      <c r="AE30">
        <v>3</v>
      </c>
      <c r="AF30">
        <v>1</v>
      </c>
      <c r="AG30">
        <v>0</v>
      </c>
      <c r="AH30">
        <v>0</v>
      </c>
      <c r="AI30">
        <v>0</v>
      </c>
      <c r="AJ30" s="1" t="str">
        <f>_xlfn.XLOOKUP(HR_Data[[#This Row],[JobRole]],SalaryBands[Job Role],SalaryBands[Pay Grade])</f>
        <v>A</v>
      </c>
      <c r="AK30" t="str">
        <f>VLOOKUP(HR_Data[[#This Row],[JobSatisfaction]],Rating_Desc[],2,FALSE)</f>
        <v>Low</v>
      </c>
      <c r="AL30" t="str">
        <f>_xlfn.XLOOKUP(HR_Data[[#This Row],[PerformanceRating]],Rating_Desc[Rating],Rating_Desc[Description],"N/A")</f>
        <v>High</v>
      </c>
    </row>
    <row r="31" spans="1:38" x14ac:dyDescent="0.25">
      <c r="A31">
        <v>56</v>
      </c>
      <c r="B31" t="s">
        <v>43</v>
      </c>
      <c r="C31" t="s">
        <v>36</v>
      </c>
      <c r="D31">
        <v>1400</v>
      </c>
      <c r="E31" t="s">
        <v>45</v>
      </c>
      <c r="F31">
        <v>7</v>
      </c>
      <c r="G31">
        <v>3</v>
      </c>
      <c r="H31" t="s">
        <v>38</v>
      </c>
      <c r="I31">
        <v>1</v>
      </c>
      <c r="J31">
        <v>112</v>
      </c>
      <c r="K31">
        <v>4</v>
      </c>
      <c r="L31" t="s">
        <v>46</v>
      </c>
      <c r="M31">
        <v>49</v>
      </c>
      <c r="N31">
        <v>1</v>
      </c>
      <c r="O31">
        <v>3</v>
      </c>
      <c r="P31" t="s">
        <v>53</v>
      </c>
      <c r="Q31">
        <v>4</v>
      </c>
      <c r="R31" t="s">
        <v>41</v>
      </c>
      <c r="S31">
        <v>7260</v>
      </c>
      <c r="T31">
        <v>21698</v>
      </c>
      <c r="U31">
        <v>4</v>
      </c>
      <c r="V31" t="s">
        <v>42</v>
      </c>
      <c r="W31" t="s">
        <v>43</v>
      </c>
      <c r="X31">
        <v>11</v>
      </c>
      <c r="Y31">
        <v>3</v>
      </c>
      <c r="Z31">
        <v>1</v>
      </c>
      <c r="AA31">
        <v>80</v>
      </c>
      <c r="AB31">
        <v>0</v>
      </c>
      <c r="AC31">
        <v>37</v>
      </c>
      <c r="AD31">
        <v>3</v>
      </c>
      <c r="AE31">
        <v>2</v>
      </c>
      <c r="AF31">
        <v>6</v>
      </c>
      <c r="AG31">
        <v>4</v>
      </c>
      <c r="AH31">
        <v>0</v>
      </c>
      <c r="AI31">
        <v>2</v>
      </c>
      <c r="AJ31" s="1" t="str">
        <f>_xlfn.XLOOKUP(HR_Data[[#This Row],[JobRole]],SalaryBands[Job Role],SalaryBands[Pay Grade])</f>
        <v>C</v>
      </c>
      <c r="AK31" t="str">
        <f>VLOOKUP(HR_Data[[#This Row],[JobSatisfaction]],Rating_Desc[],2,FALSE)</f>
        <v>Very High</v>
      </c>
      <c r="AL31" t="str">
        <f>_xlfn.XLOOKUP(HR_Data[[#This Row],[PerformanceRating]],Rating_Desc[Rating],Rating_Desc[Description],"N/A")</f>
        <v>High</v>
      </c>
    </row>
    <row r="32" spans="1:38" x14ac:dyDescent="0.25">
      <c r="A32">
        <v>23</v>
      </c>
      <c r="B32" t="s">
        <v>43</v>
      </c>
      <c r="C32" t="s">
        <v>36</v>
      </c>
      <c r="D32">
        <v>541</v>
      </c>
      <c r="E32" t="s">
        <v>37</v>
      </c>
      <c r="F32">
        <v>2</v>
      </c>
      <c r="G32">
        <v>1</v>
      </c>
      <c r="H32" t="s">
        <v>58</v>
      </c>
      <c r="I32">
        <v>1</v>
      </c>
      <c r="J32">
        <v>113</v>
      </c>
      <c r="K32">
        <v>3</v>
      </c>
      <c r="L32" t="s">
        <v>46</v>
      </c>
      <c r="M32">
        <v>62</v>
      </c>
      <c r="N32">
        <v>3</v>
      </c>
      <c r="O32">
        <v>1</v>
      </c>
      <c r="P32" t="s">
        <v>59</v>
      </c>
      <c r="Q32">
        <v>1</v>
      </c>
      <c r="R32" t="s">
        <v>52</v>
      </c>
      <c r="S32">
        <v>2322</v>
      </c>
      <c r="T32">
        <v>9518</v>
      </c>
      <c r="U32">
        <v>3</v>
      </c>
      <c r="V32" t="s">
        <v>42</v>
      </c>
      <c r="W32" t="s">
        <v>43</v>
      </c>
      <c r="X32">
        <v>13</v>
      </c>
      <c r="Y32">
        <v>3</v>
      </c>
      <c r="Z32">
        <v>3</v>
      </c>
      <c r="AA32">
        <v>80</v>
      </c>
      <c r="AB32">
        <v>1</v>
      </c>
      <c r="AC32">
        <v>3</v>
      </c>
      <c r="AD32">
        <v>3</v>
      </c>
      <c r="AE32">
        <v>3</v>
      </c>
      <c r="AF32">
        <v>0</v>
      </c>
      <c r="AG32">
        <v>0</v>
      </c>
      <c r="AH32">
        <v>0</v>
      </c>
      <c r="AI32">
        <v>0</v>
      </c>
      <c r="AJ32" s="1" t="str">
        <f>_xlfn.XLOOKUP(HR_Data[[#This Row],[JobRole]],SalaryBands[Job Role],SalaryBands[Pay Grade])</f>
        <v>B</v>
      </c>
      <c r="AK32" t="str">
        <f>VLOOKUP(HR_Data[[#This Row],[JobSatisfaction]],Rating_Desc[],2,FALSE)</f>
        <v>Low</v>
      </c>
      <c r="AL32" t="str">
        <f>_xlfn.XLOOKUP(HR_Data[[#This Row],[PerformanceRating]],Rating_Desc[Rating],Rating_Desc[Description],"N/A")</f>
        <v>High</v>
      </c>
    </row>
    <row r="33" spans="1:38" x14ac:dyDescent="0.25">
      <c r="A33">
        <v>51</v>
      </c>
      <c r="B33" t="s">
        <v>43</v>
      </c>
      <c r="C33" t="s">
        <v>36</v>
      </c>
      <c r="D33">
        <v>432</v>
      </c>
      <c r="E33" t="s">
        <v>45</v>
      </c>
      <c r="F33">
        <v>9</v>
      </c>
      <c r="G33">
        <v>4</v>
      </c>
      <c r="H33" t="s">
        <v>38</v>
      </c>
      <c r="I33">
        <v>1</v>
      </c>
      <c r="J33">
        <v>116</v>
      </c>
      <c r="K33">
        <v>4</v>
      </c>
      <c r="L33" t="s">
        <v>46</v>
      </c>
      <c r="M33">
        <v>96</v>
      </c>
      <c r="N33">
        <v>3</v>
      </c>
      <c r="O33">
        <v>1</v>
      </c>
      <c r="P33" t="s">
        <v>50</v>
      </c>
      <c r="Q33">
        <v>4</v>
      </c>
      <c r="R33" t="s">
        <v>48</v>
      </c>
      <c r="S33">
        <v>2075</v>
      </c>
      <c r="T33">
        <v>18725</v>
      </c>
      <c r="U33">
        <v>3</v>
      </c>
      <c r="V33" t="s">
        <v>42</v>
      </c>
      <c r="W33" t="s">
        <v>43</v>
      </c>
      <c r="X33">
        <v>23</v>
      </c>
      <c r="Y33">
        <v>4</v>
      </c>
      <c r="Z33">
        <v>2</v>
      </c>
      <c r="AA33">
        <v>80</v>
      </c>
      <c r="AB33">
        <v>2</v>
      </c>
      <c r="AC33">
        <v>10</v>
      </c>
      <c r="AD33">
        <v>4</v>
      </c>
      <c r="AE33">
        <v>3</v>
      </c>
      <c r="AF33">
        <v>4</v>
      </c>
      <c r="AG33">
        <v>2</v>
      </c>
      <c r="AH33">
        <v>0</v>
      </c>
      <c r="AI33">
        <v>3</v>
      </c>
      <c r="AJ33" s="1" t="str">
        <f>_xlfn.XLOOKUP(HR_Data[[#This Row],[JobRole]],SalaryBands[Job Role],SalaryBands[Pay Grade])</f>
        <v>B</v>
      </c>
      <c r="AK33" t="str">
        <f>VLOOKUP(HR_Data[[#This Row],[JobSatisfaction]],Rating_Desc[],2,FALSE)</f>
        <v>Very High</v>
      </c>
      <c r="AL33" t="str">
        <f>_xlfn.XLOOKUP(HR_Data[[#This Row],[PerformanceRating]],Rating_Desc[Rating],Rating_Desc[Description],"N/A")</f>
        <v>Very High</v>
      </c>
    </row>
    <row r="34" spans="1:38" x14ac:dyDescent="0.25">
      <c r="A34">
        <v>40</v>
      </c>
      <c r="B34" t="s">
        <v>43</v>
      </c>
      <c r="C34" t="s">
        <v>44</v>
      </c>
      <c r="D34">
        <v>530</v>
      </c>
      <c r="E34" t="s">
        <v>45</v>
      </c>
      <c r="F34">
        <v>1</v>
      </c>
      <c r="G34">
        <v>4</v>
      </c>
      <c r="H34" t="s">
        <v>38</v>
      </c>
      <c r="I34">
        <v>1</v>
      </c>
      <c r="J34">
        <v>119</v>
      </c>
      <c r="K34">
        <v>3</v>
      </c>
      <c r="L34" t="s">
        <v>46</v>
      </c>
      <c r="M34">
        <v>78</v>
      </c>
      <c r="N34">
        <v>2</v>
      </c>
      <c r="O34">
        <v>4</v>
      </c>
      <c r="P34" t="s">
        <v>54</v>
      </c>
      <c r="Q34">
        <v>2</v>
      </c>
      <c r="R34" t="s">
        <v>48</v>
      </c>
      <c r="S34">
        <v>13503</v>
      </c>
      <c r="T34">
        <v>14115</v>
      </c>
      <c r="U34">
        <v>1</v>
      </c>
      <c r="V34" t="s">
        <v>42</v>
      </c>
      <c r="W34" t="s">
        <v>43</v>
      </c>
      <c r="X34">
        <v>22</v>
      </c>
      <c r="Y34">
        <v>4</v>
      </c>
      <c r="Z34">
        <v>4</v>
      </c>
      <c r="AA34">
        <v>80</v>
      </c>
      <c r="AB34">
        <v>1</v>
      </c>
      <c r="AC34">
        <v>22</v>
      </c>
      <c r="AD34">
        <v>3</v>
      </c>
      <c r="AE34">
        <v>2</v>
      </c>
      <c r="AF34">
        <v>22</v>
      </c>
      <c r="AG34">
        <v>3</v>
      </c>
      <c r="AH34">
        <v>11</v>
      </c>
      <c r="AI34">
        <v>11</v>
      </c>
      <c r="AJ34" s="1" t="str">
        <f>_xlfn.XLOOKUP(HR_Data[[#This Row],[JobRole]],SalaryBands[Job Role],SalaryBands[Pay Grade])</f>
        <v>C</v>
      </c>
      <c r="AK34" t="str">
        <f>VLOOKUP(HR_Data[[#This Row],[JobSatisfaction]],Rating_Desc[],2,FALSE)</f>
        <v>Medium</v>
      </c>
      <c r="AL34" t="str">
        <f>_xlfn.XLOOKUP(HR_Data[[#This Row],[PerformanceRating]],Rating_Desc[Rating],Rating_Desc[Description],"N/A")</f>
        <v>Very High</v>
      </c>
    </row>
    <row r="35" spans="1:38" x14ac:dyDescent="0.25">
      <c r="A35">
        <v>54</v>
      </c>
      <c r="B35" t="s">
        <v>43</v>
      </c>
      <c r="C35" t="s">
        <v>36</v>
      </c>
      <c r="D35">
        <v>1217</v>
      </c>
      <c r="E35" t="s">
        <v>45</v>
      </c>
      <c r="F35">
        <v>2</v>
      </c>
      <c r="G35">
        <v>4</v>
      </c>
      <c r="H35" t="s">
        <v>58</v>
      </c>
      <c r="I35">
        <v>1</v>
      </c>
      <c r="J35">
        <v>126</v>
      </c>
      <c r="K35">
        <v>1</v>
      </c>
      <c r="L35" t="s">
        <v>39</v>
      </c>
      <c r="M35">
        <v>60</v>
      </c>
      <c r="N35">
        <v>3</v>
      </c>
      <c r="O35">
        <v>3</v>
      </c>
      <c r="P35" t="s">
        <v>60</v>
      </c>
      <c r="Q35">
        <v>3</v>
      </c>
      <c r="R35" t="s">
        <v>48</v>
      </c>
      <c r="S35">
        <v>13549</v>
      </c>
      <c r="T35">
        <v>24001</v>
      </c>
      <c r="U35">
        <v>9</v>
      </c>
      <c r="V35" t="s">
        <v>42</v>
      </c>
      <c r="W35" t="s">
        <v>43</v>
      </c>
      <c r="X35">
        <v>12</v>
      </c>
      <c r="Y35">
        <v>3</v>
      </c>
      <c r="Z35">
        <v>1</v>
      </c>
      <c r="AA35">
        <v>80</v>
      </c>
      <c r="AB35">
        <v>1</v>
      </c>
      <c r="AC35">
        <v>16</v>
      </c>
      <c r="AD35">
        <v>5</v>
      </c>
      <c r="AE35">
        <v>1</v>
      </c>
      <c r="AF35">
        <v>4</v>
      </c>
      <c r="AG35">
        <v>3</v>
      </c>
      <c r="AH35">
        <v>0</v>
      </c>
      <c r="AI35">
        <v>3</v>
      </c>
      <c r="AJ35" s="1" t="str">
        <f>_xlfn.XLOOKUP(HR_Data[[#This Row],[JobRole]],SalaryBands[Job Role],SalaryBands[Pay Grade])</f>
        <v>D</v>
      </c>
      <c r="AK35" t="str">
        <f>VLOOKUP(HR_Data[[#This Row],[JobSatisfaction]],Rating_Desc[],2,FALSE)</f>
        <v>High</v>
      </c>
      <c r="AL35" t="str">
        <f>_xlfn.XLOOKUP(HR_Data[[#This Row],[PerformanceRating]],Rating_Desc[Rating],Rating_Desc[Description],"N/A")</f>
        <v>High</v>
      </c>
    </row>
    <row r="36" spans="1:38" x14ac:dyDescent="0.25">
      <c r="A36">
        <v>58</v>
      </c>
      <c r="B36" t="s">
        <v>43</v>
      </c>
      <c r="C36" t="s">
        <v>36</v>
      </c>
      <c r="D36">
        <v>682</v>
      </c>
      <c r="E36" t="s">
        <v>37</v>
      </c>
      <c r="F36">
        <v>10</v>
      </c>
      <c r="G36">
        <v>4</v>
      </c>
      <c r="H36" t="s">
        <v>51</v>
      </c>
      <c r="I36">
        <v>1</v>
      </c>
      <c r="J36">
        <v>131</v>
      </c>
      <c r="K36">
        <v>4</v>
      </c>
      <c r="L36" t="s">
        <v>46</v>
      </c>
      <c r="M36">
        <v>37</v>
      </c>
      <c r="N36">
        <v>3</v>
      </c>
      <c r="O36">
        <v>4</v>
      </c>
      <c r="P36" t="s">
        <v>40</v>
      </c>
      <c r="Q36">
        <v>3</v>
      </c>
      <c r="R36" t="s">
        <v>41</v>
      </c>
      <c r="S36">
        <v>13872</v>
      </c>
      <c r="T36">
        <v>24409</v>
      </c>
      <c r="U36">
        <v>0</v>
      </c>
      <c r="V36" t="s">
        <v>42</v>
      </c>
      <c r="W36" t="s">
        <v>43</v>
      </c>
      <c r="X36">
        <v>13</v>
      </c>
      <c r="Y36">
        <v>3</v>
      </c>
      <c r="Z36">
        <v>3</v>
      </c>
      <c r="AA36">
        <v>80</v>
      </c>
      <c r="AB36">
        <v>0</v>
      </c>
      <c r="AC36">
        <v>38</v>
      </c>
      <c r="AD36">
        <v>1</v>
      </c>
      <c r="AE36">
        <v>2</v>
      </c>
      <c r="AF36">
        <v>37</v>
      </c>
      <c r="AG36">
        <v>10</v>
      </c>
      <c r="AH36">
        <v>1</v>
      </c>
      <c r="AI36">
        <v>8</v>
      </c>
      <c r="AJ36" s="1" t="str">
        <f>_xlfn.XLOOKUP(HR_Data[[#This Row],[JobRole]],SalaryBands[Job Role],SalaryBands[Pay Grade])</f>
        <v>A</v>
      </c>
      <c r="AK36" t="str">
        <f>VLOOKUP(HR_Data[[#This Row],[JobSatisfaction]],Rating_Desc[],2,FALSE)</f>
        <v>High</v>
      </c>
      <c r="AL36" t="str">
        <f>_xlfn.XLOOKUP(HR_Data[[#This Row],[PerformanceRating]],Rating_Desc[Rating],Rating_Desc[Description],"N/A")</f>
        <v>High</v>
      </c>
    </row>
    <row r="37" spans="1:38" x14ac:dyDescent="0.25">
      <c r="A37">
        <v>20</v>
      </c>
      <c r="B37" t="s">
        <v>35</v>
      </c>
      <c r="C37" t="s">
        <v>44</v>
      </c>
      <c r="D37">
        <v>871</v>
      </c>
      <c r="E37" t="s">
        <v>45</v>
      </c>
      <c r="F37">
        <v>6</v>
      </c>
      <c r="G37">
        <v>3</v>
      </c>
      <c r="H37" t="s">
        <v>38</v>
      </c>
      <c r="I37">
        <v>1</v>
      </c>
      <c r="J37">
        <v>137</v>
      </c>
      <c r="K37">
        <v>4</v>
      </c>
      <c r="L37" t="s">
        <v>39</v>
      </c>
      <c r="M37">
        <v>66</v>
      </c>
      <c r="N37">
        <v>2</v>
      </c>
      <c r="O37">
        <v>1</v>
      </c>
      <c r="P37" t="s">
        <v>50</v>
      </c>
      <c r="Q37">
        <v>4</v>
      </c>
      <c r="R37" t="s">
        <v>41</v>
      </c>
      <c r="S37">
        <v>2926</v>
      </c>
      <c r="T37">
        <v>19783</v>
      </c>
      <c r="U37">
        <v>1</v>
      </c>
      <c r="V37" t="s">
        <v>42</v>
      </c>
      <c r="W37" t="s">
        <v>35</v>
      </c>
      <c r="X37">
        <v>18</v>
      </c>
      <c r="Y37">
        <v>3</v>
      </c>
      <c r="Z37">
        <v>2</v>
      </c>
      <c r="AA37">
        <v>80</v>
      </c>
      <c r="AB37">
        <v>0</v>
      </c>
      <c r="AC37">
        <v>1</v>
      </c>
      <c r="AD37">
        <v>5</v>
      </c>
      <c r="AE37">
        <v>3</v>
      </c>
      <c r="AF37">
        <v>1</v>
      </c>
      <c r="AG37">
        <v>0</v>
      </c>
      <c r="AH37">
        <v>1</v>
      </c>
      <c r="AI37">
        <v>0</v>
      </c>
      <c r="AJ37" s="1" t="str">
        <f>_xlfn.XLOOKUP(HR_Data[[#This Row],[JobRole]],SalaryBands[Job Role],SalaryBands[Pay Grade])</f>
        <v>B</v>
      </c>
      <c r="AK37" t="str">
        <f>VLOOKUP(HR_Data[[#This Row],[JobSatisfaction]],Rating_Desc[],2,FALSE)</f>
        <v>Very High</v>
      </c>
      <c r="AL37" t="str">
        <f>_xlfn.XLOOKUP(HR_Data[[#This Row],[PerformanceRating]],Rating_Desc[Rating],Rating_Desc[Description],"N/A")</f>
        <v>High</v>
      </c>
    </row>
    <row r="38" spans="1:38" x14ac:dyDescent="0.25">
      <c r="A38">
        <v>25</v>
      </c>
      <c r="B38" t="s">
        <v>35</v>
      </c>
      <c r="C38" t="s">
        <v>36</v>
      </c>
      <c r="D38">
        <v>240</v>
      </c>
      <c r="E38" t="s">
        <v>37</v>
      </c>
      <c r="F38">
        <v>5</v>
      </c>
      <c r="G38">
        <v>3</v>
      </c>
      <c r="H38" t="s">
        <v>57</v>
      </c>
      <c r="I38">
        <v>1</v>
      </c>
      <c r="J38">
        <v>142</v>
      </c>
      <c r="K38">
        <v>3</v>
      </c>
      <c r="L38" t="s">
        <v>46</v>
      </c>
      <c r="M38">
        <v>46</v>
      </c>
      <c r="N38">
        <v>2</v>
      </c>
      <c r="O38">
        <v>2</v>
      </c>
      <c r="P38" t="s">
        <v>40</v>
      </c>
      <c r="Q38">
        <v>3</v>
      </c>
      <c r="R38" t="s">
        <v>41</v>
      </c>
      <c r="S38">
        <v>5744</v>
      </c>
      <c r="T38">
        <v>26959</v>
      </c>
      <c r="U38">
        <v>1</v>
      </c>
      <c r="V38" t="s">
        <v>42</v>
      </c>
      <c r="W38" t="s">
        <v>35</v>
      </c>
      <c r="X38">
        <v>11</v>
      </c>
      <c r="Y38">
        <v>3</v>
      </c>
      <c r="Z38">
        <v>4</v>
      </c>
      <c r="AA38">
        <v>80</v>
      </c>
      <c r="AB38">
        <v>0</v>
      </c>
      <c r="AC38">
        <v>6</v>
      </c>
      <c r="AD38">
        <v>1</v>
      </c>
      <c r="AE38">
        <v>3</v>
      </c>
      <c r="AF38">
        <v>6</v>
      </c>
      <c r="AG38">
        <v>4</v>
      </c>
      <c r="AH38">
        <v>0</v>
      </c>
      <c r="AI38">
        <v>3</v>
      </c>
      <c r="AJ38" s="1" t="str">
        <f>_xlfn.XLOOKUP(HR_Data[[#This Row],[JobRole]],SalaryBands[Job Role],SalaryBands[Pay Grade])</f>
        <v>A</v>
      </c>
      <c r="AK38" t="str">
        <f>VLOOKUP(HR_Data[[#This Row],[JobSatisfaction]],Rating_Desc[],2,FALSE)</f>
        <v>High</v>
      </c>
      <c r="AL38" t="str">
        <f>_xlfn.XLOOKUP(HR_Data[[#This Row],[PerformanceRating]],Rating_Desc[Rating],Rating_Desc[Description],"N/A")</f>
        <v>High</v>
      </c>
    </row>
    <row r="39" spans="1:38" x14ac:dyDescent="0.25">
      <c r="A39">
        <v>19</v>
      </c>
      <c r="B39" t="s">
        <v>35</v>
      </c>
      <c r="C39" t="s">
        <v>36</v>
      </c>
      <c r="D39">
        <v>528</v>
      </c>
      <c r="E39" t="s">
        <v>37</v>
      </c>
      <c r="F39">
        <v>22</v>
      </c>
      <c r="G39">
        <v>1</v>
      </c>
      <c r="H39" t="s">
        <v>57</v>
      </c>
      <c r="I39">
        <v>1</v>
      </c>
      <c r="J39">
        <v>167</v>
      </c>
      <c r="K39">
        <v>4</v>
      </c>
      <c r="L39" t="s">
        <v>46</v>
      </c>
      <c r="M39">
        <v>50</v>
      </c>
      <c r="N39">
        <v>3</v>
      </c>
      <c r="O39">
        <v>1</v>
      </c>
      <c r="P39" t="s">
        <v>59</v>
      </c>
      <c r="Q39">
        <v>3</v>
      </c>
      <c r="R39" t="s">
        <v>41</v>
      </c>
      <c r="S39">
        <v>1675</v>
      </c>
      <c r="T39">
        <v>26820</v>
      </c>
      <c r="U39">
        <v>1</v>
      </c>
      <c r="V39" t="s">
        <v>42</v>
      </c>
      <c r="W39" t="s">
        <v>35</v>
      </c>
      <c r="X39">
        <v>19</v>
      </c>
      <c r="Y39">
        <v>3</v>
      </c>
      <c r="Z39">
        <v>4</v>
      </c>
      <c r="AA39">
        <v>80</v>
      </c>
      <c r="AB39">
        <v>0</v>
      </c>
      <c r="AC39">
        <v>0</v>
      </c>
      <c r="AD39">
        <v>2</v>
      </c>
      <c r="AE39">
        <v>2</v>
      </c>
      <c r="AF39">
        <v>0</v>
      </c>
      <c r="AG39">
        <v>0</v>
      </c>
      <c r="AH39">
        <v>0</v>
      </c>
      <c r="AI39">
        <v>0</v>
      </c>
      <c r="AJ39" s="1" t="str">
        <f>_xlfn.XLOOKUP(HR_Data[[#This Row],[JobRole]],SalaryBands[Job Role],SalaryBands[Pay Grade])</f>
        <v>B</v>
      </c>
      <c r="AK39" t="str">
        <f>VLOOKUP(HR_Data[[#This Row],[JobSatisfaction]],Rating_Desc[],2,FALSE)</f>
        <v>High</v>
      </c>
      <c r="AL39" t="str">
        <f>_xlfn.XLOOKUP(HR_Data[[#This Row],[PerformanceRating]],Rating_Desc[Rating],Rating_Desc[Description],"N/A")</f>
        <v>High</v>
      </c>
    </row>
    <row r="40" spans="1:38" x14ac:dyDescent="0.25">
      <c r="A40">
        <v>57</v>
      </c>
      <c r="B40" t="s">
        <v>43</v>
      </c>
      <c r="C40" t="s">
        <v>36</v>
      </c>
      <c r="D40">
        <v>334</v>
      </c>
      <c r="E40" t="s">
        <v>45</v>
      </c>
      <c r="F40">
        <v>24</v>
      </c>
      <c r="G40">
        <v>2</v>
      </c>
      <c r="H40" t="s">
        <v>38</v>
      </c>
      <c r="I40">
        <v>1</v>
      </c>
      <c r="J40">
        <v>223</v>
      </c>
      <c r="K40">
        <v>3</v>
      </c>
      <c r="L40" t="s">
        <v>46</v>
      </c>
      <c r="M40">
        <v>83</v>
      </c>
      <c r="N40">
        <v>4</v>
      </c>
      <c r="O40">
        <v>3</v>
      </c>
      <c r="P40" t="s">
        <v>54</v>
      </c>
      <c r="Q40">
        <v>4</v>
      </c>
      <c r="R40" t="s">
        <v>52</v>
      </c>
      <c r="S40">
        <v>9439</v>
      </c>
      <c r="T40">
        <v>23402</v>
      </c>
      <c r="U40">
        <v>3</v>
      </c>
      <c r="V40" t="s">
        <v>42</v>
      </c>
      <c r="W40" t="s">
        <v>35</v>
      </c>
      <c r="X40">
        <v>16</v>
      </c>
      <c r="Y40">
        <v>3</v>
      </c>
      <c r="Z40">
        <v>2</v>
      </c>
      <c r="AA40">
        <v>80</v>
      </c>
      <c r="AB40">
        <v>1</v>
      </c>
      <c r="AC40">
        <v>12</v>
      </c>
      <c r="AD40">
        <v>2</v>
      </c>
      <c r="AE40">
        <v>1</v>
      </c>
      <c r="AF40">
        <v>5</v>
      </c>
      <c r="AG40">
        <v>3</v>
      </c>
      <c r="AH40">
        <v>1</v>
      </c>
      <c r="AI40">
        <v>4</v>
      </c>
      <c r="AJ40" s="1" t="str">
        <f>_xlfn.XLOOKUP(HR_Data[[#This Row],[JobRole]],SalaryBands[Job Role],SalaryBands[Pay Grade])</f>
        <v>C</v>
      </c>
      <c r="AK40" t="str">
        <f>VLOOKUP(HR_Data[[#This Row],[JobSatisfaction]],Rating_Desc[],2,FALSE)</f>
        <v>Very High</v>
      </c>
      <c r="AL40" t="str">
        <f>_xlfn.XLOOKUP(HR_Data[[#This Row],[PerformanceRating]],Rating_Desc[Rating],Rating_Desc[Description],"N/A")</f>
        <v>High</v>
      </c>
    </row>
    <row r="41" spans="1:38" x14ac:dyDescent="0.25">
      <c r="A41">
        <v>52</v>
      </c>
      <c r="B41" t="s">
        <v>43</v>
      </c>
      <c r="C41" t="s">
        <v>36</v>
      </c>
      <c r="D41">
        <v>699</v>
      </c>
      <c r="E41" t="s">
        <v>45</v>
      </c>
      <c r="F41">
        <v>1</v>
      </c>
      <c r="G41">
        <v>4</v>
      </c>
      <c r="H41" t="s">
        <v>38</v>
      </c>
      <c r="I41">
        <v>1</v>
      </c>
      <c r="J41">
        <v>259</v>
      </c>
      <c r="K41">
        <v>3</v>
      </c>
      <c r="L41" t="s">
        <v>46</v>
      </c>
      <c r="M41">
        <v>65</v>
      </c>
      <c r="N41">
        <v>2</v>
      </c>
      <c r="O41">
        <v>5</v>
      </c>
      <c r="P41" t="s">
        <v>56</v>
      </c>
      <c r="Q41">
        <v>3</v>
      </c>
      <c r="R41" t="s">
        <v>48</v>
      </c>
      <c r="S41">
        <v>19999</v>
      </c>
      <c r="T41">
        <v>5678</v>
      </c>
      <c r="U41">
        <v>0</v>
      </c>
      <c r="V41" t="s">
        <v>42</v>
      </c>
      <c r="W41" t="s">
        <v>43</v>
      </c>
      <c r="X41">
        <v>14</v>
      </c>
      <c r="Y41">
        <v>3</v>
      </c>
      <c r="Z41">
        <v>1</v>
      </c>
      <c r="AA41">
        <v>80</v>
      </c>
      <c r="AB41">
        <v>1</v>
      </c>
      <c r="AC41">
        <v>34</v>
      </c>
      <c r="AD41">
        <v>5</v>
      </c>
      <c r="AE41">
        <v>3</v>
      </c>
      <c r="AF41">
        <v>33</v>
      </c>
      <c r="AG41">
        <v>18</v>
      </c>
      <c r="AH41">
        <v>11</v>
      </c>
      <c r="AI41">
        <v>9</v>
      </c>
      <c r="AJ41" s="1" t="str">
        <f>_xlfn.XLOOKUP(HR_Data[[#This Row],[JobRole]],SalaryBands[Job Role],SalaryBands[Pay Grade])</f>
        <v>D</v>
      </c>
      <c r="AK41" t="str">
        <f>VLOOKUP(HR_Data[[#This Row],[JobSatisfaction]],Rating_Desc[],2,FALSE)</f>
        <v>High</v>
      </c>
      <c r="AL41" t="str">
        <f>_xlfn.XLOOKUP(HR_Data[[#This Row],[PerformanceRating]],Rating_Desc[Rating],Rating_Desc[Description],"N/A")</f>
        <v>High</v>
      </c>
    </row>
    <row r="42" spans="1:38" x14ac:dyDescent="0.25">
      <c r="A42">
        <v>47</v>
      </c>
      <c r="B42" t="s">
        <v>35</v>
      </c>
      <c r="C42" t="s">
        <v>55</v>
      </c>
      <c r="D42">
        <v>666</v>
      </c>
      <c r="E42" t="s">
        <v>45</v>
      </c>
      <c r="F42">
        <v>29</v>
      </c>
      <c r="G42">
        <v>4</v>
      </c>
      <c r="H42" t="s">
        <v>38</v>
      </c>
      <c r="I42">
        <v>1</v>
      </c>
      <c r="J42">
        <v>376</v>
      </c>
      <c r="K42">
        <v>1</v>
      </c>
      <c r="L42" t="s">
        <v>46</v>
      </c>
      <c r="M42">
        <v>88</v>
      </c>
      <c r="N42">
        <v>3</v>
      </c>
      <c r="O42">
        <v>3</v>
      </c>
      <c r="P42" t="s">
        <v>56</v>
      </c>
      <c r="Q42">
        <v>2</v>
      </c>
      <c r="R42" t="s">
        <v>48</v>
      </c>
      <c r="S42">
        <v>11849</v>
      </c>
      <c r="T42">
        <v>10268</v>
      </c>
      <c r="U42">
        <v>1</v>
      </c>
      <c r="V42" t="s">
        <v>42</v>
      </c>
      <c r="W42" t="s">
        <v>35</v>
      </c>
      <c r="X42">
        <v>12</v>
      </c>
      <c r="Y42">
        <v>3</v>
      </c>
      <c r="Z42">
        <v>4</v>
      </c>
      <c r="AA42">
        <v>80</v>
      </c>
      <c r="AB42">
        <v>1</v>
      </c>
      <c r="AC42">
        <v>10</v>
      </c>
      <c r="AD42">
        <v>2</v>
      </c>
      <c r="AE42">
        <v>2</v>
      </c>
      <c r="AF42">
        <v>10</v>
      </c>
      <c r="AG42">
        <v>7</v>
      </c>
      <c r="AH42">
        <v>9</v>
      </c>
      <c r="AI42">
        <v>9</v>
      </c>
      <c r="AJ42" s="1" t="str">
        <f>_xlfn.XLOOKUP(HR_Data[[#This Row],[JobRole]],SalaryBands[Job Role],SalaryBands[Pay Grade])</f>
        <v>D</v>
      </c>
      <c r="AK42" t="str">
        <f>VLOOKUP(HR_Data[[#This Row],[JobSatisfaction]],Rating_Desc[],2,FALSE)</f>
        <v>Medium</v>
      </c>
      <c r="AL42" t="str">
        <f>_xlfn.XLOOKUP(HR_Data[[#This Row],[PerformanceRating]],Rating_Desc[Rating],Rating_Desc[Description],"N/A")</f>
        <v>High</v>
      </c>
    </row>
    <row r="43" spans="1:38" x14ac:dyDescent="0.25">
      <c r="A43">
        <v>18</v>
      </c>
      <c r="B43" t="s">
        <v>35</v>
      </c>
      <c r="C43" t="s">
        <v>36</v>
      </c>
      <c r="D43">
        <v>230</v>
      </c>
      <c r="E43" t="s">
        <v>45</v>
      </c>
      <c r="F43">
        <v>3</v>
      </c>
      <c r="G43">
        <v>3</v>
      </c>
      <c r="H43" t="s">
        <v>38</v>
      </c>
      <c r="I43">
        <v>1</v>
      </c>
      <c r="J43">
        <v>405</v>
      </c>
      <c r="K43">
        <v>3</v>
      </c>
      <c r="L43" t="s">
        <v>46</v>
      </c>
      <c r="M43">
        <v>54</v>
      </c>
      <c r="N43">
        <v>3</v>
      </c>
      <c r="O43">
        <v>1</v>
      </c>
      <c r="P43" t="s">
        <v>50</v>
      </c>
      <c r="Q43">
        <v>3</v>
      </c>
      <c r="R43" t="s">
        <v>41</v>
      </c>
      <c r="S43">
        <v>1420</v>
      </c>
      <c r="T43">
        <v>25233</v>
      </c>
      <c r="U43">
        <v>1</v>
      </c>
      <c r="V43" t="s">
        <v>42</v>
      </c>
      <c r="W43" t="s">
        <v>43</v>
      </c>
      <c r="X43">
        <v>13</v>
      </c>
      <c r="Y43">
        <v>3</v>
      </c>
      <c r="Z43">
        <v>3</v>
      </c>
      <c r="AA43">
        <v>80</v>
      </c>
      <c r="AB43">
        <v>0</v>
      </c>
      <c r="AC43">
        <v>0</v>
      </c>
      <c r="AD43">
        <v>2</v>
      </c>
      <c r="AE43">
        <v>3</v>
      </c>
      <c r="AF43">
        <v>0</v>
      </c>
      <c r="AG43">
        <v>0</v>
      </c>
      <c r="AH43">
        <v>0</v>
      </c>
      <c r="AI43">
        <v>0</v>
      </c>
      <c r="AJ43" s="1" t="str">
        <f>_xlfn.XLOOKUP(HR_Data[[#This Row],[JobRole]],SalaryBands[Job Role],SalaryBands[Pay Grade])</f>
        <v>B</v>
      </c>
      <c r="AK43" t="str">
        <f>VLOOKUP(HR_Data[[#This Row],[JobSatisfaction]],Rating_Desc[],2,FALSE)</f>
        <v>High</v>
      </c>
      <c r="AL43" t="str">
        <f>_xlfn.XLOOKUP(HR_Data[[#This Row],[PerformanceRating]],Rating_Desc[Rating],Rating_Desc[Description],"N/A")</f>
        <v>High</v>
      </c>
    </row>
    <row r="44" spans="1:38" x14ac:dyDescent="0.25">
      <c r="A44">
        <v>60</v>
      </c>
      <c r="B44" t="s">
        <v>43</v>
      </c>
      <c r="C44" t="s">
        <v>36</v>
      </c>
      <c r="D44">
        <v>422</v>
      </c>
      <c r="E44" t="s">
        <v>45</v>
      </c>
      <c r="F44">
        <v>7</v>
      </c>
      <c r="G44">
        <v>3</v>
      </c>
      <c r="H44" t="s">
        <v>38</v>
      </c>
      <c r="I44">
        <v>1</v>
      </c>
      <c r="J44">
        <v>549</v>
      </c>
      <c r="K44">
        <v>1</v>
      </c>
      <c r="L44" t="s">
        <v>39</v>
      </c>
      <c r="M44">
        <v>41</v>
      </c>
      <c r="N44">
        <v>3</v>
      </c>
      <c r="O44">
        <v>5</v>
      </c>
      <c r="P44" t="s">
        <v>56</v>
      </c>
      <c r="Q44">
        <v>1</v>
      </c>
      <c r="R44" t="s">
        <v>48</v>
      </c>
      <c r="S44">
        <v>19566</v>
      </c>
      <c r="T44">
        <v>3854</v>
      </c>
      <c r="U44">
        <v>5</v>
      </c>
      <c r="V44" t="s">
        <v>42</v>
      </c>
      <c r="W44" t="s">
        <v>43</v>
      </c>
      <c r="X44">
        <v>11</v>
      </c>
      <c r="Y44">
        <v>3</v>
      </c>
      <c r="Z44">
        <v>4</v>
      </c>
      <c r="AA44">
        <v>80</v>
      </c>
      <c r="AB44">
        <v>0</v>
      </c>
      <c r="AC44">
        <v>33</v>
      </c>
      <c r="AD44">
        <v>5</v>
      </c>
      <c r="AE44">
        <v>1</v>
      </c>
      <c r="AF44">
        <v>29</v>
      </c>
      <c r="AG44">
        <v>8</v>
      </c>
      <c r="AH44">
        <v>11</v>
      </c>
      <c r="AI44">
        <v>10</v>
      </c>
      <c r="AJ44" s="1" t="str">
        <f>_xlfn.XLOOKUP(HR_Data[[#This Row],[JobRole]],SalaryBands[Job Role],SalaryBands[Pay Grade])</f>
        <v>D</v>
      </c>
      <c r="AK44" t="str">
        <f>VLOOKUP(HR_Data[[#This Row],[JobSatisfaction]],Rating_Desc[],2,FALSE)</f>
        <v>Low</v>
      </c>
      <c r="AL44" t="str">
        <f>_xlfn.XLOOKUP(HR_Data[[#This Row],[PerformanceRating]],Rating_Desc[Rating],Rating_Desc[Description],"N/A")</f>
        <v>High</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08C09-4E8C-4392-B378-A793883D2888}">
  <dimension ref="A1:G10"/>
  <sheetViews>
    <sheetView workbookViewId="0">
      <selection activeCell="G2" sqref="G2"/>
    </sheetView>
  </sheetViews>
  <sheetFormatPr defaultRowHeight="15" x14ac:dyDescent="0.25"/>
  <cols>
    <col min="1" max="1" width="25" bestFit="1" customWidth="1"/>
    <col min="2" max="2" width="12.28515625" bestFit="1" customWidth="1"/>
    <col min="3" max="3" width="13.140625" bestFit="1" customWidth="1"/>
    <col min="4" max="4" width="13.42578125" bestFit="1" customWidth="1"/>
    <col min="6" max="6" width="8.85546875" bestFit="1" customWidth="1"/>
    <col min="7" max="7" width="13.28515625" customWidth="1"/>
  </cols>
  <sheetData>
    <row r="1" spans="1:7" x14ac:dyDescent="0.25">
      <c r="A1" t="s">
        <v>61</v>
      </c>
      <c r="B1" t="s">
        <v>63</v>
      </c>
      <c r="C1" t="s">
        <v>68</v>
      </c>
      <c r="D1" t="s">
        <v>69</v>
      </c>
      <c r="F1" t="s">
        <v>71</v>
      </c>
      <c r="G1" t="s">
        <v>76</v>
      </c>
    </row>
    <row r="2" spans="1:7" x14ac:dyDescent="0.25">
      <c r="A2" t="s">
        <v>40</v>
      </c>
      <c r="B2" t="s">
        <v>64</v>
      </c>
      <c r="C2">
        <v>3000</v>
      </c>
      <c r="D2">
        <v>7000</v>
      </c>
      <c r="F2">
        <v>1</v>
      </c>
      <c r="G2" t="s">
        <v>75</v>
      </c>
    </row>
    <row r="3" spans="1:7" x14ac:dyDescent="0.25">
      <c r="A3" t="s">
        <v>47</v>
      </c>
      <c r="B3" t="s">
        <v>64</v>
      </c>
      <c r="C3">
        <v>3000</v>
      </c>
      <c r="D3">
        <v>7000</v>
      </c>
      <c r="F3">
        <v>2</v>
      </c>
      <c r="G3" t="s">
        <v>74</v>
      </c>
    </row>
    <row r="4" spans="1:7" x14ac:dyDescent="0.25">
      <c r="A4" t="s">
        <v>50</v>
      </c>
      <c r="B4" t="s">
        <v>65</v>
      </c>
      <c r="C4">
        <v>2000</v>
      </c>
      <c r="D4">
        <v>5000</v>
      </c>
      <c r="F4">
        <v>3</v>
      </c>
      <c r="G4" t="s">
        <v>73</v>
      </c>
    </row>
    <row r="5" spans="1:7" x14ac:dyDescent="0.25">
      <c r="A5" t="s">
        <v>53</v>
      </c>
      <c r="B5" t="s">
        <v>66</v>
      </c>
      <c r="C5">
        <v>6000</v>
      </c>
      <c r="D5">
        <v>12000</v>
      </c>
      <c r="F5">
        <v>4</v>
      </c>
      <c r="G5" t="s">
        <v>72</v>
      </c>
    </row>
    <row r="6" spans="1:7" x14ac:dyDescent="0.25">
      <c r="A6" t="s">
        <v>54</v>
      </c>
      <c r="B6" t="s">
        <v>66</v>
      </c>
      <c r="C6">
        <v>6000</v>
      </c>
      <c r="D6">
        <v>12000</v>
      </c>
    </row>
    <row r="7" spans="1:7" x14ac:dyDescent="0.25">
      <c r="A7" t="s">
        <v>56</v>
      </c>
      <c r="B7" t="s">
        <v>67</v>
      </c>
      <c r="C7">
        <v>1000</v>
      </c>
      <c r="D7">
        <v>18000</v>
      </c>
    </row>
    <row r="8" spans="1:7" x14ac:dyDescent="0.25">
      <c r="A8" t="s">
        <v>59</v>
      </c>
      <c r="B8" t="s">
        <v>65</v>
      </c>
      <c r="C8">
        <v>2000</v>
      </c>
      <c r="D8">
        <v>5000</v>
      </c>
    </row>
    <row r="9" spans="1:7" x14ac:dyDescent="0.25">
      <c r="A9" t="s">
        <v>60</v>
      </c>
      <c r="B9" t="s">
        <v>67</v>
      </c>
      <c r="C9">
        <v>1000</v>
      </c>
      <c r="D9">
        <v>18000</v>
      </c>
    </row>
    <row r="10" spans="1:7" x14ac:dyDescent="0.25">
      <c r="A10" t="s">
        <v>62</v>
      </c>
      <c r="B10" t="s">
        <v>65</v>
      </c>
      <c r="C10">
        <v>2000</v>
      </c>
      <c r="D10">
        <v>2000</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F A A B Q S w M E F A A C A A g A Z R I S 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G U S E 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E h J b 0 d n J O 4 c C A A B T B g A A E w A c A E Z v c m 1 1 b G F z L 1 N l Y 3 R p b 2 4 x L m 0 g o h g A K K A U A A A A A A A A A A A A A A A A A A A A A A A A A A A A h V R d b 9 o w F H 1 H 4 j 9 Y 6 Q t I A b X b W k 2 r e K A B B h P 9 G G G q p j J V J r k F C 8 e O b C d b V P W / 7 z r J R l c H x g t w z / G 5 3 1 d D Z J g U J K y + z y 7 b r X Z L b 6 m C m J x 4 9 8 P H i e h 9 0 x A 8 9 q a L 3 j h J u S w A e k N j F L N 8 j w w I B 9 N u E f y E M l M R o C X Q e X 8 k o y w B Y T o T x q E f S G H w j + 5 4 w a c V 6 i m 9 G g b j x W o k f w o u a a x X V E V b l g P p v O u u / u u 2 H + n c 6 / o P I + A s Y Q b U w P M 9 n w S S Z 4 n Q g / f n P h m L S M Z M b A Y X 5 6 e n Z z 7 5 m k k D o S k 4 D P Y / + z d S w I + u X 8 V / 4 t 0 p m S A W k y n Q G I O 0 6 S 3 p G o k 1 U t s 7 V a o + e a j t Q 8 7 D i H K q 9 M C o 7 L V k s K V i g 4 r L I o W 9 3 F J R o Z + k S q q Q L a g 7 D f 7 9 5 2 d v u A H M b S b M x Y e + J b 7 4 B I 1 / O + A T g 0 Z i 4 J c p k a t M M w F a o 4 s c u A O P K O P F g p o G z R G k V B n b N P c V 0 4 a K C C Y Y 4 F Q m D Y / H c R b R O q B D 0 I Q B j x 3 t P + 0 N Z F Z 6 f v u 6 h m + y Z A 2 q A R c 5 U 1 L Y s E P 0 o p 9 o 1 B z G Z x B x K f C v + y m 2 8 l B F v s j 1 T O S S 5 1 B X x c X n U F X Z R R a S g + M N 7 c e j v K b Y V 8 p D Q 0 2 m n e f X u E d b X s x w u J u a U M P N y W A B A 5 m k V D D Q 9 1 L t I H Y 5 t z m o s 4 + O W 2 t e s s R N 5 w 5 w D W z h c f S L K d s 1 u E W K H X Q 7 P R g X b q R L W Q A v 5 0 N v W X q 8 O l g W E V M V 2 6 b p J l h G u 9 v U v j 3 Q l 6 X E 4 t r s M Z D v Q J t E c H G Y Q N g m r O d U G 8 t z a V Z k z p 7 g C n P H 3 F x C K T 8 0 V c 2 L A / h M B J l S W M J 6 W p o 4 I U N 9 G 0 h 1 H h o L U x L v m d l a u W s q 6 O b t r r z s b 9 I C E p n j l R l l K W e 4 m v D q 0 N l N R 3 + m 8 + Z 0 l U c H L 9 F L t 9 1 i 4 o j S 5 W 9 Q S w E C L Q A U A A I A C A B l E h J b 6 6 s 4 S 6 U A A A D 3 A A A A E g A A A A A A A A A A A A A A A A A A A A A A Q 2 9 u Z m l n L 1 B h Y 2 t h Z 2 U u e G 1 s U E s B A i 0 A F A A C A A g A Z R I S W w / K 6 a u k A A A A 6 Q A A A B M A A A A A A A A A A A A A A A A A 8 Q A A A F t D b 2 5 0 Z W 5 0 X 1 R 5 c G V z X S 5 4 b W x Q S w E C L Q A U A A I A C A B l E h J b 0 d n J O 4 c C A A B T B g A A E w A A A A A A A A A A A A A A A A D i A Q A A R m 9 y b X V s Y X M v U 2 V j d G l v b j E u b V B L B Q Y A A A A A A w A D A M I A A A C 2 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J w A A A A A A A P k 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0 F f R m 4 t V X N l Q 1 8 t S F I t R W 1 w b G 9 5 Z W U t Q X R 0 c m l 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g 2 O W U 0 O T g t Z W F h N C 0 0 N j M y L T l l Z W Q t M W Q z Z m M 1 O W M 1 Y 2 F 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U l 9 E Y X R h I i A v P j x F b n R y e S B U e X B l P S J G a W x s Z W R D b 2 1 w b G V 0 Z V J l c 3 V s d F R v V 2 9 y a 3 N o Z W V 0 I i B W Y W x 1 Z T 0 i b D E i I C 8 + P E V u d H J 5 I F R 5 c G U 9 I k F k Z G V k V G 9 E Y X R h T W 9 k Z W w i I F Z h b H V l P S J s M C I g L z 4 8 R W 5 0 c n k g V H l w Z T 0 i R m l s b E N v d W 5 0 I i B W Y W x 1 Z T 0 i b D Q z I i A v P j x F b n R y e S B U e X B l P S J G a W x s R X J y b 3 J D b 2 R l I i B W Y W x 1 Z T 0 i c 1 V u a 2 5 v d 2 4 i I C 8 + P E V u d H J 5 I F R 5 c G U 9 I k Z p b G x F c n J v c k N v d W 5 0 I i B W Y W x 1 Z T 0 i b D A i I C 8 + P E V u d H J 5 I F R 5 c G U 9 I k Z p b G x M Y X N 0 V X B k Y X R l Z C I g V m F s d W U 9 I m Q y M D I 1 L T A 4 L T E 4 V D A 4 O j M 3 O j E z L j U 2 O T M y N z N a I i A v P j x F b n R y e S B U e X B l P S J G a W x s Q 2 9 s d W 1 u V H l w Z X M i I F Z h b H V l P S J z Q X d Z R 0 F 3 W U R B d 1 l E Q X d N R 0 F 3 T U R C Z 0 1 H Q X d N R E J n W U R B d 0 1 E Q X d N R E F 3 T U R B d 0 0 9 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X B s b 3 l l Z U 5 1 b W J l c i 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F N 0 Y X R 1 c y I g V m F s d W U 9 I n N D b 2 1 w b G V 0 Z S I g L z 4 8 R W 5 0 c n k g V H l w Z T 0 i U m V s Y X R p b 2 5 z a G l w S W 5 m b 0 N v b n R h a W 5 l c i I g V m F s d W U 9 I n N 7 J n F 1 b 3 Q 7 Y 2 9 s d W 1 u Q 2 9 1 b n Q m c X V v d D s 6 M z U s J n F 1 b 3 Q 7 a 2 V 5 Q 2 9 s d W 1 u T m F t Z X M m c X V v d D s 6 W 1 0 s J n F 1 b 3 Q 7 c X V l c n l S Z W x h d G l v b n N o a X B z J n F 1 b 3 Q 7 O l t d L C Z x d W 9 0 O 2 N v b H V t b k l k Z W 5 0 a X R p Z X M m c X V v d D s 6 W y Z x d W 9 0 O 1 N l Y 3 R p b 2 4 x L 1 d B X 0 Z u L V V z Z U N f L U h S L U V t c G x v e W V l L U F 0 d H J p d G l v b i 9 B d X R v U m V t b 3 Z l Z E N v b H V t b n M x L n t B Z 2 U s M H 0 m c X V v d D s s J n F 1 b 3 Q 7 U 2 V j d G l v b j E v V 0 F f R m 4 t V X N l Q 1 8 t S F I t R W 1 w b G 9 5 Z W U t Q X R 0 c m l 0 a W 9 u L 0 F 1 d G 9 S Z W 1 v d m V k Q 2 9 s d W 1 u c z E u e 0 F 0 d H J p d G l v b i w x f S Z x d W 9 0 O y w m c X V v d D t T Z W N 0 a W 9 u M S 9 X Q V 9 G b i 1 V c 2 V D X y 1 I U i 1 F b X B s b 3 l l Z S 1 B d H R y a X R p b 2 4 v Q X V 0 b 1 J l b W 9 2 Z W R D b 2 x 1 b W 5 z M S 5 7 Q n V z a W 5 l c 3 N U c m F 2 Z W w s M n 0 m c X V v d D s s J n F 1 b 3 Q 7 U 2 V j d G l v b j E v V 0 F f R m 4 t V X N l Q 1 8 t S F I t R W 1 w b G 9 5 Z W U t Q X R 0 c m l 0 a W 9 u L 0 F 1 d G 9 S Z W 1 v d m V k Q 2 9 s d W 1 u c z E u e 0 R h a W x 5 U m F 0 Z S w z f S Z x d W 9 0 O y w m c X V v d D t T Z W N 0 a W 9 u M S 9 X Q V 9 G b i 1 V c 2 V D X y 1 I U i 1 F b X B s b 3 l l Z S 1 B d H R y a X R p b 2 4 v Q X V 0 b 1 J l b W 9 2 Z W R D b 2 x 1 b W 5 z M S 5 7 R G V w Y X J 0 b W V u d C w 0 f S Z x d W 9 0 O y w m c X V v d D t T Z W N 0 a W 9 u M S 9 X Q V 9 G b i 1 V c 2 V D X y 1 I U i 1 F b X B s b 3 l l Z S 1 B d H R y a X R p b 2 4 v Q X V 0 b 1 J l b W 9 2 Z W R D b 2 x 1 b W 5 z M S 5 7 R G l z d G F u Y 2 V G c m 9 t S G 9 t Z S w 1 f S Z x d W 9 0 O y w m c X V v d D t T Z W N 0 a W 9 u M S 9 X Q V 9 G b i 1 V c 2 V D X y 1 I U i 1 F b X B s b 3 l l Z S 1 B d H R y a X R p b 2 4 v Q X V 0 b 1 J l b W 9 2 Z W R D b 2 x 1 b W 5 z M S 5 7 R W R 1 Y 2 F 0 a W 9 u L D Z 9 J n F 1 b 3 Q 7 L C Z x d W 9 0 O 1 N l Y 3 R p b 2 4 x L 1 d B X 0 Z u L V V z Z U N f L U h S L U V t c G x v e W V l L U F 0 d H J p d G l v b i 9 B d X R v U m V t b 3 Z l Z E N v b H V t b n M x L n t F Z H V j Y X R p b 2 5 G a W V s Z C w 3 f S Z x d W 9 0 O y w m c X V v d D t T Z W N 0 a W 9 u M S 9 X Q V 9 G b i 1 V c 2 V D X y 1 I U i 1 F b X B s b 3 l l Z S 1 B d H R y a X R p b 2 4 v Q X V 0 b 1 J l b W 9 2 Z W R D b 2 x 1 b W 5 z M S 5 7 R W 1 w b G 9 5 Z W V D b 3 V u d C w 4 f S Z x d W 9 0 O y w m c X V v d D t T Z W N 0 a W 9 u M S 9 X Q V 9 G b i 1 V c 2 V D X y 1 I U i 1 F b X B s b 3 l l Z S 1 B d H R y a X R p b 2 4 v Q X V 0 b 1 J l b W 9 2 Z W R D b 2 x 1 b W 5 z M S 5 7 R W 1 w b G 9 5 Z W V O d W 1 i Z X I s O X 0 m c X V v d D s s J n F 1 b 3 Q 7 U 2 V j d G l v b j E v V 0 F f R m 4 t V X N l Q 1 8 t S F I t R W 1 w b G 9 5 Z W U t Q X R 0 c m l 0 a W 9 u L 0 F 1 d G 9 S Z W 1 v d m V k Q 2 9 s d W 1 u c z E u e 0 V u d m l y b 2 5 t Z W 5 0 U 2 F 0 a X N m Y W N 0 a W 9 u L D E w f S Z x d W 9 0 O y w m c X V v d D t T Z W N 0 a W 9 u M S 9 X Q V 9 G b i 1 V c 2 V D X y 1 I U i 1 F b X B s b 3 l l Z S 1 B d H R y a X R p b 2 4 v Q X V 0 b 1 J l b W 9 2 Z W R D b 2 x 1 b W 5 z M S 5 7 R 2 V u Z G V y L D E x f S Z x d W 9 0 O y w m c X V v d D t T Z W N 0 a W 9 u M S 9 X Q V 9 G b i 1 V c 2 V D X y 1 I U i 1 F b X B s b 3 l l Z S 1 B d H R y a X R p b 2 4 v Q X V 0 b 1 J l b W 9 2 Z W R D b 2 x 1 b W 5 z M S 5 7 S G 9 1 c m x 5 U m F 0 Z S w x M n 0 m c X V v d D s s J n F 1 b 3 Q 7 U 2 V j d G l v b j E v V 0 F f R m 4 t V X N l Q 1 8 t S F I t R W 1 w b G 9 5 Z W U t Q X R 0 c m l 0 a W 9 u L 0 F 1 d G 9 S Z W 1 v d m V k Q 2 9 s d W 1 u c z E u e 0 p v Y k l u d m 9 s d m V t Z W 5 0 L D E z f S Z x d W 9 0 O y w m c X V v d D t T Z W N 0 a W 9 u M S 9 X Q V 9 G b i 1 V c 2 V D X y 1 I U i 1 F b X B s b 3 l l Z S 1 B d H R y a X R p b 2 4 v Q X V 0 b 1 J l b W 9 2 Z W R D b 2 x 1 b W 5 z M S 5 7 S m 9 i T G V 2 Z W w s M T R 9 J n F 1 b 3 Q 7 L C Z x d W 9 0 O 1 N l Y 3 R p b 2 4 x L 1 d B X 0 Z u L V V z Z U N f L U h S L U V t c G x v e W V l L U F 0 d H J p d G l v b i 9 B d X R v U m V t b 3 Z l Z E N v b H V t b n M x L n t K b 2 J S b 2 x l L D E 1 f S Z x d W 9 0 O y w m c X V v d D t T Z W N 0 a W 9 u M S 9 X Q V 9 G b i 1 V c 2 V D X y 1 I U i 1 F b X B s b 3 l l Z S 1 B d H R y a X R p b 2 4 v Q X V 0 b 1 J l b W 9 2 Z W R D b 2 x 1 b W 5 z M S 5 7 S m 9 i U 2 F 0 a X N m Y W N 0 a W 9 u L D E 2 f S Z x d W 9 0 O y w m c X V v d D t T Z W N 0 a W 9 u M S 9 X Q V 9 G b i 1 V c 2 V D X y 1 I U i 1 F b X B s b 3 l l Z S 1 B d H R y a X R p b 2 4 v Q X V 0 b 1 J l b W 9 2 Z W R D b 2 x 1 b W 5 z M S 5 7 T W F y a X R h b F N 0 Y X R 1 c y w x N 3 0 m c X V v d D s s J n F 1 b 3 Q 7 U 2 V j d G l v b j E v V 0 F f R m 4 t V X N l Q 1 8 t S F I t R W 1 w b G 9 5 Z W U t Q X R 0 c m l 0 a W 9 u L 0 F 1 d G 9 S Z W 1 v d m V k Q 2 9 s d W 1 u c z E u e 0 1 v b n R o b H l J b m N v b W U s M T h 9 J n F 1 b 3 Q 7 L C Z x d W 9 0 O 1 N l Y 3 R p b 2 4 x L 1 d B X 0 Z u L V V z Z U N f L U h S L U V t c G x v e W V l L U F 0 d H J p d G l v b i 9 B d X R v U m V t b 3 Z l Z E N v b H V t b n M x L n t N b 2 5 0 a G x 5 U m F 0 Z S w x O X 0 m c X V v d D s s J n F 1 b 3 Q 7 U 2 V j d G l v b j E v V 0 F f R m 4 t V X N l Q 1 8 t S F I t R W 1 w b G 9 5 Z W U t Q X R 0 c m l 0 a W 9 u L 0 F 1 d G 9 S Z W 1 v d m V k Q 2 9 s d W 1 u c z E u e 0 5 1 b U N v b X B h b m l l c 1 d v c m t l Z C w y M H 0 m c X V v d D s s J n F 1 b 3 Q 7 U 2 V j d G l v b j E v V 0 F f R m 4 t V X N l Q 1 8 t S F I t R W 1 w b G 9 5 Z W U t Q X R 0 c m l 0 a W 9 u L 0 F 1 d G 9 S Z W 1 v d m V k Q 2 9 s d W 1 u c z E u e 0 9 2 Z X I x O C w y M X 0 m c X V v d D s s J n F 1 b 3 Q 7 U 2 V j d G l v b j E v V 0 F f R m 4 t V X N l Q 1 8 t S F I t R W 1 w b G 9 5 Z W U t Q X R 0 c m l 0 a W 9 u L 0 F 1 d G 9 S Z W 1 v d m V k Q 2 9 s d W 1 u c z E u e 0 9 2 Z X J U a W 1 l L D I y f S Z x d W 9 0 O y w m c X V v d D t T Z W N 0 a W 9 u M S 9 X Q V 9 G b i 1 V c 2 V D X y 1 I U i 1 F b X B s b 3 l l Z S 1 B d H R y a X R p b 2 4 v Q X V 0 b 1 J l b W 9 2 Z W R D b 2 x 1 b W 5 z M S 5 7 U G V y Y 2 V u d F N h b G F y e U h p a 2 U s M j N 9 J n F 1 b 3 Q 7 L C Z x d W 9 0 O 1 N l Y 3 R p b 2 4 x L 1 d B X 0 Z u L V V z Z U N f L U h S L U V t c G x v e W V l L U F 0 d H J p d G l v b i 9 B d X R v U m V t b 3 Z l Z E N v b H V t b n M x L n t Q Z X J m b 3 J t Y W 5 j Z V J h d G l u Z y w y N H 0 m c X V v d D s s J n F 1 b 3 Q 7 U 2 V j d G l v b j E v V 0 F f R m 4 t V X N l Q 1 8 t S F I t R W 1 w b G 9 5 Z W U t Q X R 0 c m l 0 a W 9 u L 0 F 1 d G 9 S Z W 1 v d m V k Q 2 9 s d W 1 u c z E u e 1 J l b G F 0 a W 9 u c 2 h p c F N h d G l z Z m F j d G l v b i w y N X 0 m c X V v d D s s J n F 1 b 3 Q 7 U 2 V j d G l v b j E v V 0 F f R m 4 t V X N l Q 1 8 t S F I t R W 1 w b G 9 5 Z W U t Q X R 0 c m l 0 a W 9 u L 0 F 1 d G 9 S Z W 1 v d m V k Q 2 9 s d W 1 u c z E u e 1 N 0 Y W 5 k Y X J k S G 9 1 c n M s M j Z 9 J n F 1 b 3 Q 7 L C Z x d W 9 0 O 1 N l Y 3 R p b 2 4 x L 1 d B X 0 Z u L V V z Z U N f L U h S L U V t c G x v e W V l L U F 0 d H J p d G l v b i 9 B d X R v U m V t b 3 Z l Z E N v b H V t b n M x L n t T d G 9 j a 0 9 w d G l v b k x l d m V s L D I 3 f S Z x d W 9 0 O y w m c X V v d D t T Z W N 0 a W 9 u M S 9 X Q V 9 G b i 1 V c 2 V D X y 1 I U i 1 F b X B s b 3 l l Z S 1 B d H R y a X R p b 2 4 v Q X V 0 b 1 J l b W 9 2 Z W R D b 2 x 1 b W 5 z M S 5 7 V G 9 0 Y W x X b 3 J r a W 5 n W W V h c n M s M j h 9 J n F 1 b 3 Q 7 L C Z x d W 9 0 O 1 N l Y 3 R p b 2 4 x L 1 d B X 0 Z u L V V z Z U N f L U h S L U V t c G x v e W V l L U F 0 d H J p d G l v b i 9 B d X R v U m V t b 3 Z l Z E N v b H V t b n M x L n t U c m F p b m l u Z 1 R p b W V z T G F z d F l l Y X I s M j l 9 J n F 1 b 3 Q 7 L C Z x d W 9 0 O 1 N l Y 3 R p b 2 4 x L 1 d B X 0 Z u L V V z Z U N f L U h S L U V t c G x v e W V l L U F 0 d H J p d G l v b i 9 B d X R v U m V t b 3 Z l Z E N v b H V t b n M x L n t X b 3 J r T G l m Z U J h b G F u Y 2 U s M z B 9 J n F 1 b 3 Q 7 L C Z x d W 9 0 O 1 N l Y 3 R p b 2 4 x L 1 d B X 0 Z u L V V z Z U N f L U h S L U V t c G x v e W V l L U F 0 d H J p d G l v b i 9 B d X R v U m V t b 3 Z l Z E N v b H V t b n M x L n t Z Z W F y c 0 F 0 Q 2 9 t c G F u e S w z M X 0 m c X V v d D s s J n F 1 b 3 Q 7 U 2 V j d G l v b j E v V 0 F f R m 4 t V X N l Q 1 8 t S F I t R W 1 w b G 9 5 Z W U t Q X R 0 c m l 0 a W 9 u L 0 F 1 d G 9 S Z W 1 v d m V k Q 2 9 s d W 1 u c z E u e 1 l l Y X J z S W 5 D d X J y Z W 5 0 U m 9 s Z S w z M n 0 m c X V v d D s s J n F 1 b 3 Q 7 U 2 V j d G l v b j E v V 0 F f R m 4 t V X N l Q 1 8 t S F I t R W 1 w b G 9 5 Z W U t Q X R 0 c m l 0 a W 9 u L 0 F 1 d G 9 S Z W 1 v d m V k Q 2 9 s d W 1 u c z E u e 1 l l Y X J z U 2 l u Y 2 V M Y X N 0 U H J v b W 9 0 a W 9 u L D M z f S Z x d W 9 0 O y w m c X V v d D t T Z W N 0 a W 9 u M S 9 X Q V 9 G b i 1 V c 2 V D X y 1 I U i 1 F b X B s b 3 l l Z S 1 B d H R y a X R p b 2 4 v Q X V 0 b 1 J l b W 9 2 Z W R D b 2 x 1 b W 5 z M S 5 7 W W V h c n N X a X R o Q 3 V y c k 1 h b m F n Z X I s M z R 9 J n F 1 b 3 Q 7 X S w m c X V v d D t D b 2 x 1 b W 5 D b 3 V u d C Z x d W 9 0 O z o z N S w m c X V v d D t L Z X l D b 2 x 1 b W 5 O Y W 1 l c y Z x d W 9 0 O z p b X S w m c X V v d D t D b 2 x 1 b W 5 J Z G V u d G l 0 a W V z J n F 1 b 3 Q 7 O l s m c X V v d D t T Z W N 0 a W 9 u M S 9 X Q V 9 G b i 1 V c 2 V D X y 1 I U i 1 F b X B s b 3 l l Z S 1 B d H R y a X R p b 2 4 v Q X V 0 b 1 J l b W 9 2 Z W R D b 2 x 1 b W 5 z M S 5 7 Q W d l L D B 9 J n F 1 b 3 Q 7 L C Z x d W 9 0 O 1 N l Y 3 R p b 2 4 x L 1 d B X 0 Z u L V V z Z U N f L U h S L U V t c G x v e W V l L U F 0 d H J p d G l v b i 9 B d X R v U m V t b 3 Z l Z E N v b H V t b n M x L n t B d H R y a X R p b 2 4 s M X 0 m c X V v d D s s J n F 1 b 3 Q 7 U 2 V j d G l v b j E v V 0 F f R m 4 t V X N l Q 1 8 t S F I t R W 1 w b G 9 5 Z W U t Q X R 0 c m l 0 a W 9 u L 0 F 1 d G 9 S Z W 1 v d m V k Q 2 9 s d W 1 u c z E u e 0 J 1 c 2 l u Z X N z V H J h d m V s L D J 9 J n F 1 b 3 Q 7 L C Z x d W 9 0 O 1 N l Y 3 R p b 2 4 x L 1 d B X 0 Z u L V V z Z U N f L U h S L U V t c G x v e W V l L U F 0 d H J p d G l v b i 9 B d X R v U m V t b 3 Z l Z E N v b H V t b n M x L n t E Y W l s e V J h d G U s M 3 0 m c X V v d D s s J n F 1 b 3 Q 7 U 2 V j d G l v b j E v V 0 F f R m 4 t V X N l Q 1 8 t S F I t R W 1 w b G 9 5 Z W U t Q X R 0 c m l 0 a W 9 u L 0 F 1 d G 9 S Z W 1 v d m V k Q 2 9 s d W 1 u c z E u e 0 R l c G F y d G 1 l b n Q s N H 0 m c X V v d D s s J n F 1 b 3 Q 7 U 2 V j d G l v b j E v V 0 F f R m 4 t V X N l Q 1 8 t S F I t R W 1 w b G 9 5 Z W U t Q X R 0 c m l 0 a W 9 u L 0 F 1 d G 9 S Z W 1 v d m V k Q 2 9 s d W 1 u c z E u e 0 R p c 3 R h b m N l R n J v b U h v b W U s N X 0 m c X V v d D s s J n F 1 b 3 Q 7 U 2 V j d G l v b j E v V 0 F f R m 4 t V X N l Q 1 8 t S F I t R W 1 w b G 9 5 Z W U t Q X R 0 c m l 0 a W 9 u L 0 F 1 d G 9 S Z W 1 v d m V k Q 2 9 s d W 1 u c z E u e 0 V k d W N h d G l v b i w 2 f S Z x d W 9 0 O y w m c X V v d D t T Z W N 0 a W 9 u M S 9 X Q V 9 G b i 1 V c 2 V D X y 1 I U i 1 F b X B s b 3 l l Z S 1 B d H R y a X R p b 2 4 v Q X V 0 b 1 J l b W 9 2 Z W R D b 2 x 1 b W 5 z M S 5 7 R W R 1 Y 2 F 0 a W 9 u R m l l b G Q s N 3 0 m c X V v d D s s J n F 1 b 3 Q 7 U 2 V j d G l v b j E v V 0 F f R m 4 t V X N l Q 1 8 t S F I t R W 1 w b G 9 5 Z W U t Q X R 0 c m l 0 a W 9 u L 0 F 1 d G 9 S Z W 1 v d m V k Q 2 9 s d W 1 u c z E u e 0 V t c G x v e W V l Q 2 9 1 b n Q s O H 0 m c X V v d D s s J n F 1 b 3 Q 7 U 2 V j d G l v b j E v V 0 F f R m 4 t V X N l Q 1 8 t S F I t R W 1 w b G 9 5 Z W U t Q X R 0 c m l 0 a W 9 u L 0 F 1 d G 9 S Z W 1 v d m V k Q 2 9 s d W 1 u c z E u e 0 V t c G x v e W V l T n V t Y m V y L D l 9 J n F 1 b 3 Q 7 L C Z x d W 9 0 O 1 N l Y 3 R p b 2 4 x L 1 d B X 0 Z u L V V z Z U N f L U h S L U V t c G x v e W V l L U F 0 d H J p d G l v b i 9 B d X R v U m V t b 3 Z l Z E N v b H V t b n M x L n t F b n Z p c m 9 u b W V u d F N h d G l z Z m F j d G l v b i w x M H 0 m c X V v d D s s J n F 1 b 3 Q 7 U 2 V j d G l v b j E v V 0 F f R m 4 t V X N l Q 1 8 t S F I t R W 1 w b G 9 5 Z W U t Q X R 0 c m l 0 a W 9 u L 0 F 1 d G 9 S Z W 1 v d m V k Q 2 9 s d W 1 u c z E u e 0 d l b m R l c i w x M X 0 m c X V v d D s s J n F 1 b 3 Q 7 U 2 V j d G l v b j E v V 0 F f R m 4 t V X N l Q 1 8 t S F I t R W 1 w b G 9 5 Z W U t Q X R 0 c m l 0 a W 9 u L 0 F 1 d G 9 S Z W 1 v d m V k Q 2 9 s d W 1 u c z E u e 0 h v d X J s e V J h d G U s M T J 9 J n F 1 b 3 Q 7 L C Z x d W 9 0 O 1 N l Y 3 R p b 2 4 x L 1 d B X 0 Z u L V V z Z U N f L U h S L U V t c G x v e W V l L U F 0 d H J p d G l v b i 9 B d X R v U m V t b 3 Z l Z E N v b H V t b n M x L n t K b 2 J J b n Z v b H Z l b W V u d C w x M 3 0 m c X V v d D s s J n F 1 b 3 Q 7 U 2 V j d G l v b j E v V 0 F f R m 4 t V X N l Q 1 8 t S F I t R W 1 w b G 9 5 Z W U t Q X R 0 c m l 0 a W 9 u L 0 F 1 d G 9 S Z W 1 v d m V k Q 2 9 s d W 1 u c z E u e 0 p v Y k x l d m V s L D E 0 f S Z x d W 9 0 O y w m c X V v d D t T Z W N 0 a W 9 u M S 9 X Q V 9 G b i 1 V c 2 V D X y 1 I U i 1 F b X B s b 3 l l Z S 1 B d H R y a X R p b 2 4 v Q X V 0 b 1 J l b W 9 2 Z W R D b 2 x 1 b W 5 z M S 5 7 S m 9 i U m 9 s Z S w x N X 0 m c X V v d D s s J n F 1 b 3 Q 7 U 2 V j d G l v b j E v V 0 F f R m 4 t V X N l Q 1 8 t S F I t R W 1 w b G 9 5 Z W U t Q X R 0 c m l 0 a W 9 u L 0 F 1 d G 9 S Z W 1 v d m V k Q 2 9 s d W 1 u c z E u e 0 p v Y l N h d G l z Z m F j d G l v b i w x N n 0 m c X V v d D s s J n F 1 b 3 Q 7 U 2 V j d G l v b j E v V 0 F f R m 4 t V X N l Q 1 8 t S F I t R W 1 w b G 9 5 Z W U t Q X R 0 c m l 0 a W 9 u L 0 F 1 d G 9 S Z W 1 v d m V k Q 2 9 s d W 1 u c z E u e 0 1 h c m l 0 Y W x T d G F 0 d X M s M T d 9 J n F 1 b 3 Q 7 L C Z x d W 9 0 O 1 N l Y 3 R p b 2 4 x L 1 d B X 0 Z u L V V z Z U N f L U h S L U V t c G x v e W V l L U F 0 d H J p d G l v b i 9 B d X R v U m V t b 3 Z l Z E N v b H V t b n M x L n t N b 2 5 0 a G x 5 S W 5 j b 2 1 l L D E 4 f S Z x d W 9 0 O y w m c X V v d D t T Z W N 0 a W 9 u M S 9 X Q V 9 G b i 1 V c 2 V D X y 1 I U i 1 F b X B s b 3 l l Z S 1 B d H R y a X R p b 2 4 v Q X V 0 b 1 J l b W 9 2 Z W R D b 2 x 1 b W 5 z M S 5 7 T W 9 u d G h s e V J h d G U s M T l 9 J n F 1 b 3 Q 7 L C Z x d W 9 0 O 1 N l Y 3 R p b 2 4 x L 1 d B X 0 Z u L V V z Z U N f L U h S L U V t c G x v e W V l L U F 0 d H J p d G l v b i 9 B d X R v U m V t b 3 Z l Z E N v b H V t b n M x L n t O d W 1 D b 2 1 w Y W 5 p Z X N X b 3 J r Z W Q s M j B 9 J n F 1 b 3 Q 7 L C Z x d W 9 0 O 1 N l Y 3 R p b 2 4 x L 1 d B X 0 Z u L V V z Z U N f L U h S L U V t c G x v e W V l L U F 0 d H J p d G l v b i 9 B d X R v U m V t b 3 Z l Z E N v b H V t b n M x L n t P d m V y M T g s M j F 9 J n F 1 b 3 Q 7 L C Z x d W 9 0 O 1 N l Y 3 R p b 2 4 x L 1 d B X 0 Z u L V V z Z U N f L U h S L U V t c G x v e W V l L U F 0 d H J p d G l v b i 9 B d X R v U m V t b 3 Z l Z E N v b H V t b n M x L n t P d m V y V G l t Z S w y M n 0 m c X V v d D s s J n F 1 b 3 Q 7 U 2 V j d G l v b j E v V 0 F f R m 4 t V X N l Q 1 8 t S F I t R W 1 w b G 9 5 Z W U t Q X R 0 c m l 0 a W 9 u L 0 F 1 d G 9 S Z W 1 v d m V k Q 2 9 s d W 1 u c z E u e 1 B l c m N l b n R T Y W x h c n l I a W t l L D I z f S Z x d W 9 0 O y w m c X V v d D t T Z W N 0 a W 9 u M S 9 X Q V 9 G b i 1 V c 2 V D X y 1 I U i 1 F b X B s b 3 l l Z S 1 B d H R y a X R p b 2 4 v Q X V 0 b 1 J l b W 9 2 Z W R D b 2 x 1 b W 5 z M S 5 7 U G V y Z m 9 y b W F u Y 2 V S Y X R p b m c s M j R 9 J n F 1 b 3 Q 7 L C Z x d W 9 0 O 1 N l Y 3 R p b 2 4 x L 1 d B X 0 Z u L V V z Z U N f L U h S L U V t c G x v e W V l L U F 0 d H J p d G l v b i 9 B d X R v U m V t b 3 Z l Z E N v b H V t b n M x L n t S Z W x h d G l v b n N o a X B T Y X R p c 2 Z h Y 3 R p b 2 4 s M j V 9 J n F 1 b 3 Q 7 L C Z x d W 9 0 O 1 N l Y 3 R p b 2 4 x L 1 d B X 0 Z u L V V z Z U N f L U h S L U V t c G x v e W V l L U F 0 d H J p d G l v b i 9 B d X R v U m V t b 3 Z l Z E N v b H V t b n M x L n t T d G F u Z G F y Z E h v d X J z L D I 2 f S Z x d W 9 0 O y w m c X V v d D t T Z W N 0 a W 9 u M S 9 X Q V 9 G b i 1 V c 2 V D X y 1 I U i 1 F b X B s b 3 l l Z S 1 B d H R y a X R p b 2 4 v Q X V 0 b 1 J l b W 9 2 Z W R D b 2 x 1 b W 5 z M S 5 7 U 3 R v Y 2 t P c H R p b 2 5 M Z X Z l b C w y N 3 0 m c X V v d D s s J n F 1 b 3 Q 7 U 2 V j d G l v b j E v V 0 F f R m 4 t V X N l Q 1 8 t S F I t R W 1 w b G 9 5 Z W U t Q X R 0 c m l 0 a W 9 u L 0 F 1 d G 9 S Z W 1 v d m V k Q 2 9 s d W 1 u c z E u e 1 R v d G F s V 2 9 y a 2 l u Z 1 l l Y X J z L D I 4 f S Z x d W 9 0 O y w m c X V v d D t T Z W N 0 a W 9 u M S 9 X Q V 9 G b i 1 V c 2 V D X y 1 I U i 1 F b X B s b 3 l l Z S 1 B d H R y a X R p b 2 4 v Q X V 0 b 1 J l b W 9 2 Z W R D b 2 x 1 b W 5 z M S 5 7 V H J h a W 5 p b m d U a W 1 l c 0 x h c 3 R Z Z W F y L D I 5 f S Z x d W 9 0 O y w m c X V v d D t T Z W N 0 a W 9 u M S 9 X Q V 9 G b i 1 V c 2 V D X y 1 I U i 1 F b X B s b 3 l l Z S 1 B d H R y a X R p b 2 4 v Q X V 0 b 1 J l b W 9 2 Z W R D b 2 x 1 b W 5 z M S 5 7 V 2 9 y a 0 x p Z m V C Y W x h b m N l L D M w f S Z x d W 9 0 O y w m c X V v d D t T Z W N 0 a W 9 u M S 9 X Q V 9 G b i 1 V c 2 V D X y 1 I U i 1 F b X B s b 3 l l Z S 1 B d H R y a X R p b 2 4 v Q X V 0 b 1 J l b W 9 2 Z W R D b 2 x 1 b W 5 z M S 5 7 W W V h c n N B d E N v b X B h b n k s M z F 9 J n F 1 b 3 Q 7 L C Z x d W 9 0 O 1 N l Y 3 R p b 2 4 x L 1 d B X 0 Z u L V V z Z U N f L U h S L U V t c G x v e W V l L U F 0 d H J p d G l v b i 9 B d X R v U m V t b 3 Z l Z E N v b H V t b n M x L n t Z Z W F y c 0 l u Q 3 V y c m V u d F J v b G U s M z J 9 J n F 1 b 3 Q 7 L C Z x d W 9 0 O 1 N l Y 3 R p b 2 4 x L 1 d B X 0 Z u L V V z Z U N f L U h S L U V t c G x v e W V l L U F 0 d H J p d G l v b i 9 B d X R v U m V t b 3 Z l Z E N v b H V t b n M x L n t Z Z W F y c 1 N p b m N l T G F z d F B y b 2 1 v d G l v b i w z M 3 0 m c X V v d D s s J n F 1 b 3 Q 7 U 2 V j d G l v b j E v V 0 F f R m 4 t V X N l Q 1 8 t S F I t R W 1 w b G 9 5 Z W U t Q X R 0 c m l 0 a W 9 u L 0 F 1 d G 9 S Z W 1 v d m V k Q 2 9 s d W 1 u c z E u e 1 l l Y X J z V 2 l 0 a E N 1 c n J N Y W 5 h Z 2 V y L D M 0 f S Z x d W 9 0 O 1 0 s J n F 1 b 3 Q 7 U m V s Y X R p b 2 5 z a G l w S W 5 m b y Z x d W 9 0 O z p b X X 0 i I C 8 + P E V u d H J 5 I F R 5 c G U 9 I k Z p b G x U Y X J n Z X R O Y W 1 l Q 3 V z d G 9 t a X p l Z C I g V m F s d W U 9 I m w x I i A v P j w v U 3 R h Y m x l R W 5 0 c m l l c z 4 8 L 0 l 0 Z W 0 + P E l 0 Z W 0 + P E l 0 Z W 1 M b 2 N h d G l v b j 4 8 S X R l b V R 5 c G U + R m 9 y b X V s Y T w v S X R l b V R 5 c G U + P E l 0 Z W 1 Q Y X R o P l N l Y 3 R p b 2 4 x L 1 d B X 0 Z u L V V z Z U N f L U h S L U V t c G x v e W V l L U F 0 d H J p d G l v b i 9 T b 3 V y Y 2 U 8 L 0 l 0 Z W 1 Q Y X R o P j w v S X R l b U x v Y 2 F 0 a W 9 u P j x T d G F i b G V F b n R y a W V z I C 8 + P C 9 J d G V t P j x J d G V t P j x J d G V t T G 9 j Y X R p b 2 4 + P E l 0 Z W 1 U e X B l P k Z v c m 1 1 b G E 8 L 0 l 0 Z W 1 U e X B l P j x J d G V t U G F 0 a D 5 T Z W N 0 a W 9 u M S 9 X Q V 9 G b i 1 V c 2 V D X y 1 I U i 1 F b X B s b 3 l l Z S 1 B d H R y a X R p b 2 4 v U H J v b W 9 0 Z W Q l M j B I Z W F k Z X J z P C 9 J d G V t U G F 0 a D 4 8 L 0 l 0 Z W 1 M b 2 N h d G l v b j 4 8 U 3 R h Y m x l R W 5 0 c m l l c y A v P j w v S X R l b T 4 8 S X R l b T 4 8 S X R l b U x v Y 2 F 0 a W 9 u P j x J d G V t V H l w Z T 5 G b 3 J t d W x h P C 9 J d G V t V H l w Z T 4 8 S X R l b V B h d G g + U 2 V j d G l v b j E v V 0 F f R m 4 t V X N l Q 1 8 t S F I t R W 1 w b G 9 5 Z W U t Q X R 0 c m l 0 a W 9 u L 0 N o Y W 5 n Z W Q l M j B U e X B l P C 9 J d G V t U G F 0 a D 4 8 L 0 l 0 Z W 1 M b 2 N h d G l v b j 4 8 U 3 R h Y m x l R W 5 0 c m l l c y A v P j w v S X R l b T 4 8 S X R l b T 4 8 S X R l b U x v Y 2 F 0 a W 9 u P j x J d G V t V H l w Z T 5 G b 3 J t d W x h P C 9 J d G V t V H l w Z T 4 8 S X R l b V B h d G g + U 2 V j d G l v b j E v V 0 F f R m 4 t V X N l Q 1 8 t S F I t R W 1 w b G 9 5 Z W U t Q X R 0 c m l 0 a W 9 u L 1 J l b W 9 2 Z W Q l M j B E d X B s a W N h d G V z P C 9 J d G V t U G F 0 a D 4 8 L 0 l 0 Z W 1 M b 2 N h d G l v b j 4 8 U 3 R h Y m x l R W 5 0 c m l l c y A v P j w v S X R l b T 4 8 L 0 l 0 Z W 1 z P j w v T G 9 j Y W x Q Y W N r Y W d l T W V 0 Y W R h d G F G a W x l P h Y A A A B Q S w U G A A A A A A A A A A A A A A A A A A A A A A A A J g E A A A E A A A D Q j J 3 f A R X R E Y x 6 A M B P w p f r A Q A A A H J + J O 6 e f A x L p f K 0 y P o 5 8 T s A A A A A A g A A A A A A E G Y A A A A B A A A g A A A A K o X v 1 M b R Q u R x P V y l B G d z Z j u L T T / i Y v 6 P F x d x 8 Q N 4 U 2 g A A A A A D o A A A A A C A A A g A A A A P D L t M f x y H J P b L C i D M K 2 y t + s c w 6 1 J K k u m I a C p A G I P Y + t Q A A A A s Z L B G y O W x o l P H R D + x i p R g G I y p N k o H E L l V X 8 L l q X p p X 8 t O Q i z M t I Z v U V f i f 8 R g 6 3 c y V Z 8 6 I W u a Q L / u 8 o 2 8 7 d K H f n R s b Q q M A U V T O B 2 f a e w y I 5 A A A A A D l f I w N C r K o L p J c X / N q e G s b P X + r 9 + d 0 z c G u x v q a p N U v + Y 4 X U A 4 Q I V 7 P D X C d d E y 6 L b K t D 2 d 2 a z r O g R I d M t 0 l A B O w = = < / D a t a M a s h u p > 
</file>

<file path=customXml/itemProps1.xml><?xml version="1.0" encoding="utf-8"?>
<ds:datastoreItem xmlns:ds="http://schemas.openxmlformats.org/officeDocument/2006/customXml" ds:itemID="{F7B10150-BA0E-4570-99C9-7BD80920262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Pivot_Analysis</vt:lpstr>
      <vt:lpstr>Dashboard</vt:lpstr>
      <vt:lpstr>Sheet3</vt:lpstr>
      <vt:lpstr>Clean_data_and_formulas</vt:lpstr>
      <vt:lpstr>Lookup_tables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2025-08-18T08:30:13Z</dcterms:created>
  <dcterms:modified xsi:type="dcterms:W3CDTF">2025-08-26T18:47:27Z</dcterms:modified>
</cp:coreProperties>
</file>