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tables/table1.xml" ContentType="application/vnd.openxmlformats-officedocument.spreadsheetml.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tables/table2.xml" ContentType="application/vnd.openxmlformats-officedocument.spreadsheetml.table+xml"/>
  <Override PartName="/xl/drawings/drawing7.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324"/>
  <workbookPr hidePivotFieldList="1"/>
  <mc:AlternateContent xmlns:mc="http://schemas.openxmlformats.org/markup-compatibility/2006">
    <mc:Choice Requires="x15">
      <x15ac:absPath xmlns:x15ac="http://schemas.microsoft.com/office/spreadsheetml/2010/11/ac" url="https://d.docs.live.net/6587e04078d638f3/Desktop/"/>
    </mc:Choice>
  </mc:AlternateContent>
  <xr:revisionPtr revIDLastSave="13" documentId="8_{AEAAAFDA-DB90-4EB5-BE7B-7A1C40714D4B}" xr6:coauthVersionLast="47" xr6:coauthVersionMax="47" xr10:uidLastSave="{C394021D-BE8A-4F5B-B264-CD7FC75B232A}"/>
  <bookViews>
    <workbookView xWindow="-108" yWindow="-108" windowWidth="23256" windowHeight="12456" tabRatio="778" firstSheet="1" activeTab="9" xr2:uid="{00000000-000D-0000-FFFF-FFFF00000000}"/>
  </bookViews>
  <sheets>
    <sheet name="Combochart" sheetId="3" r:id="rId1"/>
    <sheet name="WaterfallChart" sheetId="4" r:id="rId2"/>
    <sheet name="DonutChart" sheetId="6" r:id="rId3"/>
    <sheet name="MapChart" sheetId="7" r:id="rId4"/>
    <sheet name="TOP5" sheetId="8" r:id="rId5"/>
    <sheet name="Detail1" sheetId="10" r:id="rId6"/>
    <sheet name="KPI" sheetId="9" r:id="rId7"/>
    <sheet name="KPIYOY" sheetId="11" r:id="rId8"/>
    <sheet name="Data" sheetId="1" r:id="rId9"/>
    <sheet name="FinalDashboard" sheetId="12" r:id="rId10"/>
  </sheets>
  <definedNames>
    <definedName name="_xlchart.v1.0" hidden="1">WaterfallChart!$D$4:$D$7</definedName>
    <definedName name="_xlchart.v1.1" hidden="1">WaterfallChart!$E$3</definedName>
    <definedName name="_xlchart.v1.2" hidden="1">WaterfallChart!$E$4:$E$7</definedName>
    <definedName name="_xlchart.v1.7" hidden="1">WaterfallChart!$D$4:$D$7</definedName>
    <definedName name="_xlchart.v1.8" hidden="1">WaterfallChart!$E$3</definedName>
    <definedName name="_xlchart.v1.9" hidden="1">WaterfallChart!$E$4:$E$7</definedName>
    <definedName name="_xlchart.v5.10" hidden="1">MapChart!$E$2</definedName>
    <definedName name="_xlchart.v5.11" hidden="1">MapChart!$E$3:$E$52</definedName>
    <definedName name="_xlchart.v5.12" hidden="1">MapChart!$F$2</definedName>
    <definedName name="_xlchart.v5.13" hidden="1">MapChart!$F$3:$F$52</definedName>
    <definedName name="_xlchart.v5.3" hidden="1">MapChart!$E$2</definedName>
    <definedName name="_xlchart.v5.4" hidden="1">MapChart!$E$3:$E$52</definedName>
    <definedName name="_xlchart.v5.5" hidden="1">MapChart!$F$2</definedName>
    <definedName name="_xlchart.v5.6" hidden="1">MapChart!$F$3:$F$52</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F4" i="7" l="1" a="1"/>
  <c r="F4" i="7" s="1"/>
  <c r="D7" i="4"/>
  <c r="D5" i="4"/>
  <c r="D6" i="4"/>
  <c r="D4" i="4"/>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H8" i="11"/>
  <c r="P17" i="9"/>
  <c r="J17" i="9"/>
  <c r="M17" i="9"/>
  <c r="F17" i="9"/>
  <c r="B17" i="9"/>
  <c r="E5" i="4"/>
  <c r="E6" i="4"/>
  <c r="E4" i="4"/>
  <c r="E7" i="4"/>
  <c r="F17" i="12"/>
  <c r="L8" i="11"/>
  <c r="I8" i="11"/>
  <c r="J8" i="11"/>
  <c r="K8" i="11"/>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<sst xmlns="http://schemas.openxmlformats.org/spreadsheetml/2006/main" count="139383" uniqueCount="10959">
  <si>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</si>
  <si>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</si>
  <si>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</si>
  <si>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</si>
  <si>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</si>
  <si>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</si>
  <si>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</si>
  <si>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</si>
  <si>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</si>
  <si>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</si>
  <si>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</si>
  <si>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</si>
  <si>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</si>
  <si>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</si>
  <si>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</si>
  <si>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</si>
  <si>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</si>
  <si>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</si>
  <si>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</si>
  <si>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</si>
  <si>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</si>
  <si>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</si>
  <si>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</si>
  <si>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</si>
  <si>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</si>
  <si>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</si>
  <si>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</si>
  <si>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</si>
  <si>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</si>
  <si>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</si>
  <si>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</si>
  <si>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</si>
  <si>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</si>
  <si>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</si>
  <si>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</si>
  <si>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</si>
  <si>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</si>
  <si>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</si>
  <si>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</si>
  <si>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</si>
  <si>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</si>
  <si>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</si>
  <si>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</si>
  <si>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</si>
  <si>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</si>
  <si>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</si>
  <si>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</si>
  <si>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</si>
  <si>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</si>
  <si>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</si>
  <si>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</si>
  <si>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</si>
  <si>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</si>
  <si>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</si>
  <si>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</si>
  <si>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</si>
  <si>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</si>
  <si>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</si>
  <si>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</si>
  <si>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</si>
  <si>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</si>
  <si>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</si>
  <si>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</si>
  <si>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</si>
  <si>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</si>
  <si>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</si>
  <si>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</si>
  <si>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</si>
  <si>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</si>
  <si>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</si>
  <si>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</si>
  <si>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</si>
  <si>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</si>
  <si>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</si>
  <si>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</si>
  <si>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</si>
  <si>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</si>
  <si>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</si>
  <si>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</si>
  <si>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</si>
  <si>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</si>
  <si>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</si>
  <si>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</si>
  <si>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</si>
  <si>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</si>
  <si>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</si>
  <si>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</si>
  <si>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</si>
  <si>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</si>
  <si>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</si>
  <si>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</si>
  <si>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</si>
  <si>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</si>
  <si>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</si>
  <si>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</si>
  <si>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</si>
  <si>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</si>
  <si>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</si>
  <si>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</si>
  <si>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</si>
  <si>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</si>
  <si>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</si>
  <si>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</si>
  <si>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</si>
  <si>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</si>
  <si>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</si>
  <si>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</si>
  <si>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</si>
  <si>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</si>
  <si>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</si>
  <si>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</si>
  <si>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</si>
  <si>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</si>
  <si>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</si>
  <si>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</si>
  <si>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</si>
  <si>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</si>
  <si>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</si>
  <si>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</si>
  <si>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</si>
  <si>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</si>
  <si>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</si>
  <si>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</si>
  <si>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</si>
  <si>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</si>
  <si>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</si>
  <si>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</si>
  <si>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</si>
  <si>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</si>
  <si>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</si>
  <si>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</si>
  <si>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</si>
  <si>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</si>
  <si>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</si>
  <si>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</si>
  <si>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</si>
  <si>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</si>
  <si>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</si>
  <si>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</si>
  <si>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</si>
  <si>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</si>
  <si>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</si>
  <si>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</si>
  <si>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</si>
  <si>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</si>
  <si>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</si>
  <si>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</si>
  <si>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</si>
  <si>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</si>
  <si>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</si>
  <si>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</si>
  <si>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</si>
  <si>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</si>
  <si>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</si>
  <si>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</si>
  <si>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</si>
  <si>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</si>
  <si>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</si>
  <si>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</si>
  <si>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</si>
  <si>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</si>
  <si>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</si>
  <si>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</si>
  <si>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</si>
  <si>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</si>
  <si>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</si>
  <si>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</si>
  <si>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</si>
  <si>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</si>
  <si>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</si>
  <si>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</si>
  <si>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</si>
  <si>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</si>
  <si>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</si>
  <si>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</si>
  <si>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</si>
  <si>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</si>
  <si>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</si>
  <si>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</si>
  <si>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</si>
  <si>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</si>
  <si>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</si>
  <si>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</si>
  <si>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</si>
  <si>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</si>
  <si>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</si>
  <si>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</si>
  <si>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</si>
  <si>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</si>
  <si>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</si>
  <si>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</si>
  <si>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</si>
  <si>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</si>
  <si>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</si>
  <si>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</si>
  <si>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</si>
  <si>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</si>
  <si>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</si>
  <si>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</si>
  <si>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</si>
  <si>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</si>
  <si>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</si>
  <si>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</si>
  <si>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</si>
  <si>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</si>
  <si>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</si>
  <si>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</si>
  <si>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</si>
  <si>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</si>
  <si>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</si>
  <si>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</si>
  <si>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</si>
  <si>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</si>
  <si>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</si>
  <si>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</si>
  <si>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</si>
  <si>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</si>
  <si>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</si>
  <si>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</si>
  <si>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</si>
  <si>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</si>
  <si>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</si>
  <si>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</si>
  <si>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</si>
  <si>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</si>
  <si>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</si>
  <si>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</si>
  <si>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</si>
  <si>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</si>
  <si>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</si>
  <si>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</si>
  <si>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</si>
  <si>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</si>
  <si>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</si>
  <si>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</si>
  <si>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</si>
  <si>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</si>
  <si>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</si>
  <si>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</si>
  <si>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</si>
  <si>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</si>
  <si>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</si>
  <si>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</si>
  <si>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</si>
  <si>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</si>
  <si>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</si>
  <si>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</si>
  <si>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</si>
  <si>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</si>
  <si>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</si>
  <si>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</si>
  <si>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</si>
  <si>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</si>
  <si>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</si>
  <si>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</si>
  <si>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</si>
  <si>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</si>
  <si>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</si>
  <si>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</si>
  <si>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</si>
  <si>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</si>
  <si>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</si>
  <si>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</si>
  <si>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</si>
  <si>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</si>
  <si>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</si>
  <si>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</si>
  <si>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</si>
  <si>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</si>
  <si>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</si>
  <si>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</si>
  <si>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</si>
  <si>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</si>
  <si>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</si>
  <si>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</si>
  <si>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</si>
  <si>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</si>
  <si>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</si>
  <si>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</si>
  <si>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</si>
  <si>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</si>
  <si>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</si>
  <si>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</si>
  <si>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</si>
  <si>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</si>
  <si>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</si>
  <si>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</si>
  <si>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</si>
  <si>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</si>
  <si>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</si>
  <si>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</si>
  <si>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</si>
  <si>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</si>
  <si>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</si>
  <si>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</si>
  <si>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</si>
  <si>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</si>
  <si>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</si>
  <si>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</si>
  <si>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</si>
  <si>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</si>
  <si>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</si>
  <si>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</si>
  <si>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</si>
  <si>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</si>
  <si>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</si>
  <si>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</si>
  <si>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</si>
  <si>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</si>
  <si>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</si>
  <si>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</si>
  <si>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</si>
  <si>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</si>
  <si>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</si>
  <si>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</si>
  <si>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</si>
  <si>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</si>
  <si>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</si>
  <si>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</si>
  <si>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</si>
  <si>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</si>
  <si>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</si>
  <si>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</si>
  <si>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</si>
  <si>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</si>
  <si>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</si>
  <si>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</si>
  <si>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</si>
  <si>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</si>
  <si>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</si>
  <si>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</si>
  <si>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</si>
  <si>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</si>
  <si>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</si>
  <si>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</si>
  <si>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</si>
  <si>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</si>
  <si>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</si>
  <si>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</si>
  <si>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</si>
  <si>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</si>
  <si>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</si>
  <si>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</si>
  <si>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</si>
  <si>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</si>
  <si>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</si>
  <si>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</si>
  <si>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</si>
  <si>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</si>
  <si>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</si>
  <si>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</si>
  <si>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</si>
  <si>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</si>
  <si>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</si>
  <si>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</si>
  <si>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</si>
  <si>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</si>
  <si>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</si>
  <si>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</si>
  <si>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</si>
  <si>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</si>
  <si>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</si>
  <si>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</si>
  <si>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</si>
  <si>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</si>
  <si>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</si>
  <si>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</si>
  <si>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</si>
  <si>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</si>
  <si>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</si>
  <si>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</si>
  <si>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</si>
  <si>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</si>
  <si>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</si>
  <si>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</si>
  <si>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</si>
  <si>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</si>
  <si>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</si>
  <si>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</si>
  <si>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</si>
  <si>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</si>
  <si>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</si>
  <si>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</si>
  <si>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</si>
  <si>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</si>
  <si>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</si>
  <si>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</si>
  <si>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</si>
  <si>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</si>
  <si>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</si>
  <si>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</si>
  <si>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</si>
  <si>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</si>
  <si>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</si>
  <si>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</si>
  <si>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</si>
  <si>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</si>
  <si>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</si>
  <si>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</si>
  <si>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</si>
  <si>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</si>
  <si>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</si>
  <si>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</si>
  <si>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</si>
  <si>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</si>
  <si>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</si>
  <si>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</si>
  <si>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</si>
  <si>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</si>
  <si>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</si>
  <si>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</si>
  <si>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</si>
  <si>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</si>
  <si>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</si>
  <si>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</si>
  <si>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</si>
  <si>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</si>
  <si>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</si>
  <si>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</si>
  <si>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</si>
  <si>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</si>
  <si>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</si>
  <si>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</si>
  <si>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</si>
  <si>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</si>
  <si>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</si>
  <si>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</si>
  <si>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</si>
  <si>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</si>
  <si>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</si>
  <si>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</si>
  <si>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</si>
  <si>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</si>
  <si>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</si>
  <si>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</si>
  <si>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</si>
  <si>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</si>
  <si>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</si>
  <si>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</si>
  <si>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</si>
  <si>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</si>
  <si>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</si>
  <si>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</si>
  <si>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</si>
  <si>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</si>
  <si>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</si>
  <si>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</si>
  <si>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</si>
  <si>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</si>
  <si>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</si>
  <si>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</si>
  <si>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</si>
  <si>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</si>
  <si>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</si>
  <si>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</si>
  <si>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</si>
  <si>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</si>
  <si>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</si>
  <si>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</si>
  <si>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</si>
  <si>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</si>
  <si>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</si>
  <si>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</si>
  <si>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</si>
  <si>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</si>
  <si>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</si>
  <si>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</si>
  <si>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</si>
  <si>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</si>
  <si>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</si>
  <si>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</si>
  <si>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</si>
  <si>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</si>
  <si>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</si>
  <si>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</si>
  <si>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</si>
  <si>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</si>
  <si>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</si>
  <si>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</si>
  <si>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</si>
  <si>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</si>
  <si>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</si>
  <si>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</si>
  <si>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</si>
  <si>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</si>
  <si>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</si>
  <si>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</si>
  <si>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</si>
  <si>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</si>
  <si>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</si>
  <si>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</si>
  <si>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</si>
  <si>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</si>
  <si>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</si>
  <si>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</si>
  <si>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</si>
  <si>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</si>
  <si>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</si>
  <si>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</si>
  <si>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</si>
  <si>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</si>
  <si>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</si>
  <si>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</si>
  <si>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</si>
  <si>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</si>
  <si>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</si>
  <si>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</si>
  <si>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</si>
  <si>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</si>
  <si>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</si>
  <si>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</si>
  <si>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</si>
  <si>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</si>
  <si>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</si>
  <si>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</si>
  <si>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</si>
  <si>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</si>
  <si>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</si>
  <si>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</si>
  <si>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</si>
  <si>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</si>
  <si>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</si>
  <si>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</si>
  <si>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</si>
  <si>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</si>
  <si>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</si>
  <si>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</si>
  <si>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</si>
  <si>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</si>
  <si>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</si>
  <si>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</si>
  <si>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</si>
  <si>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</si>
  <si>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</si>
  <si>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</si>
  <si>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</si>
  <si>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</si>
  <si>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</si>
  <si>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</si>
  <si>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</si>
  <si>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</si>
  <si>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</si>
  <si>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</si>
  <si>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</si>
  <si>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</si>
  <si>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</si>
  <si>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</si>
  <si>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</si>
  <si>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</si>
  <si>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</si>
  <si>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</si>
  <si>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</si>
  <si>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</si>
  <si>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</si>
  <si>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</si>
  <si>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</si>
  <si>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</si>
  <si>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</si>
  <si>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</si>
  <si>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</si>
  <si>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</si>
  <si>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</si>
  <si>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</si>
  <si>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</si>
  <si>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</si>
  <si>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</si>
  <si>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</si>
  <si>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</si>
  <si>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</si>
  <si>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</si>
  <si>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</si>
  <si>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</si>
  <si>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</si>
  <si>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</si>
  <si>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</si>
  <si>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</si>
  <si>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</si>
  <si>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</si>
  <si>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</si>
  <si>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</si>
  <si>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</si>
  <si>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</si>
  <si>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</si>
  <si>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</si>
  <si>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</si>
  <si>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</si>
  <si>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</si>
  <si>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</si>
  <si>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</si>
  <si>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</si>
  <si>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</si>
  <si>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</si>
  <si>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</si>
  <si>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</si>
  <si>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</si>
  <si>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</si>
  <si>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</si>
  <si>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</si>
  <si>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</si>
  <si>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</si>
  <si>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</si>
  <si>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</si>
  <si>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</si>
  <si>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</si>
  <si>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</si>
  <si>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</si>
  <si>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</si>
  <si>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</si>
  <si>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</si>
  <si>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</si>
  <si>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</si>
  <si>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</si>
  <si>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</si>
  <si>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</si>
  <si>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</si>
  <si>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</si>
  <si>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</si>
  <si>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</si>
  <si>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</si>
  <si>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</si>
  <si>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</si>
  <si>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</si>
  <si>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</si>
  <si>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</si>
  <si>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</si>
  <si>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</si>
  <si>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</si>
  <si>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</si>
  <si>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</si>
  <si>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</si>
  <si>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</si>
  <si>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</si>
  <si>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</si>
  <si>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</si>
  <si>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</si>
  <si>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</si>
  <si>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</si>
  <si>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</si>
  <si>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</si>
  <si>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</si>
  <si>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</si>
  <si>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</si>
  <si>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</si>
  <si>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</si>
  <si>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</si>
  <si>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</si>
  <si>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</si>
  <si>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</si>
  <si>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</si>
  <si>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</si>
  <si>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</si>
  <si>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</si>
  <si>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</si>
  <si>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</si>
  <si>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</si>
  <si>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</si>
  <si>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</si>
  <si>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</si>
  <si>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</si>
  <si>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</si>
  <si>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</si>
  <si>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</si>
  <si>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</si>
  <si>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</si>
  <si>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</si>
  <si>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</si>
  <si>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</si>
  <si>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</si>
  <si>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</si>
  <si>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</si>
  <si>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</si>
  <si>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</si>
  <si>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</si>
  <si>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</si>
  <si>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</si>
  <si>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</si>
  <si>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</si>
  <si>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</si>
  <si>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</si>
  <si>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</si>
  <si>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</si>
  <si>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</si>
  <si>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</si>
  <si>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</si>
  <si>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</si>
  <si>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</si>
  <si>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</si>
  <si>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</si>
  <si>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</si>
  <si>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</si>
  <si>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</si>
  <si>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</si>
  <si>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</si>
  <si>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</si>
  <si>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</si>
  <si>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</si>
  <si>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</si>
  <si>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</si>
  <si>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</si>
  <si>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</si>
  <si>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</si>
  <si>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</si>
  <si>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</si>
  <si>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</si>
  <si>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</si>
  <si>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</si>
  <si>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</si>
  <si>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</si>
  <si>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</si>
  <si>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</si>
  <si>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</si>
  <si>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</si>
  <si>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</si>
  <si>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</si>
  <si>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</si>
  <si>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</si>
  <si>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</si>
  <si>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</si>
  <si>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</si>
  <si>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</si>
  <si>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</si>
  <si>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</si>
  <si>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</si>
  <si>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</si>
  <si>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</si>
  <si>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</si>
  <si>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</si>
  <si>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</si>
  <si>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</si>
  <si>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</si>
  <si>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</si>
  <si>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</si>
  <si>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</si>
  <si>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</si>
  <si>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</si>
  <si>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</si>
  <si>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</si>
  <si>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</si>
  <si>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</si>
  <si>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</si>
  <si>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</si>
  <si>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</si>
  <si>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</si>
  <si>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</si>
  <si>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</si>
  <si>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</si>
  <si>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</si>
  <si>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</si>
  <si>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</si>
  <si>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</si>
  <si>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</si>
  <si>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</si>
  <si>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</si>
  <si>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</si>
  <si>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</si>
  <si>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</si>
  <si>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</si>
  <si>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</si>
  <si>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</si>
  <si>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</si>
  <si>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</si>
  <si>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</si>
  <si>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</si>
  <si>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</si>
  <si>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</si>
  <si>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</si>
  <si>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</si>
  <si>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</si>
  <si>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</si>
  <si>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</si>
  <si>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</si>
  <si>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</si>
  <si>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</si>
  <si>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</si>
  <si>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</si>
  <si>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</si>
  <si>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</si>
  <si>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</si>
  <si>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</si>
  <si>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</si>
  <si>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</si>
  <si>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</si>
  <si>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</si>
  <si>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</si>
  <si>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</si>
  <si>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</si>
  <si>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</si>
  <si>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</si>
  <si>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</si>
  <si>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</si>
  <si>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</si>
  <si>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</si>
  <si>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</si>
  <si>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</si>
  <si>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</si>
  <si>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</si>
  <si>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</si>
  <si>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</si>
  <si>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</si>
  <si>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</si>
  <si>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</si>
  <si>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</si>
  <si>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</si>
  <si>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</si>
  <si>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</si>
  <si>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</si>
  <si>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</si>
  <si>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</si>
  <si>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</si>
  <si>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</si>
  <si>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</si>
  <si>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</si>
  <si>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</si>
  <si>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</si>
  <si>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</si>
  <si>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</si>
  <si>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</si>
  <si>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</si>
  <si>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</si>
  <si>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</si>
  <si>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</si>
  <si>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</si>
  <si>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</si>
  <si>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</si>
  <si>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</si>
  <si>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</si>
  <si>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</si>
  <si>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</si>
  <si>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</si>
  <si>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</si>
  <si>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</si>
  <si>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</si>
  <si>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</si>
  <si>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</si>
  <si>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</si>
  <si>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</si>
  <si>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</si>
  <si>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</si>
  <si>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</si>
  <si>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</si>
  <si>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</si>
  <si>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</si>
  <si>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</si>
  <si>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</si>
  <si>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</si>
  <si>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</si>
  <si>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</si>
  <si>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</si>
  <si>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</si>
  <si>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</si>
  <si>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</si>
  <si>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</si>
  <si>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</si>
  <si>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</si>
  <si>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</si>
  <si>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</si>
  <si>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</si>
  <si>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</si>
  <si>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</si>
  <si>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</si>
  <si>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</si>
  <si>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</si>
  <si>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</si>
  <si>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</si>
  <si>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</si>
  <si>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</si>
  <si>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</si>
  <si>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</si>
  <si>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</si>
  <si>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</si>
  <si>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</si>
  <si>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</si>
  <si>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</si>
  <si>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</si>
  <si>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</si>
  <si>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</si>
  <si>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</si>
  <si>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</si>
  <si>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</si>
  <si>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</si>
  <si>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</si>
  <si>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</si>
  <si>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</si>
  <si>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</si>
  <si>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</si>
  <si>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</si>
  <si>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</si>
  <si>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</si>
  <si>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</si>
  <si>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</si>
  <si>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</si>
  <si>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</si>
  <si>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</si>
  <si>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</si>
  <si>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</si>
  <si>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</si>
  <si>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</si>
  <si>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</si>
  <si>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</si>
  <si>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</si>
  <si>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</si>
  <si>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</si>
  <si>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</si>
  <si>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</si>
  <si>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</si>
  <si>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</si>
  <si>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</si>
  <si>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</si>
  <si>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</si>
  <si>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</si>
  <si>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</si>
  <si>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</si>
  <si>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</si>
  <si>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</si>
  <si>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</si>
  <si>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</si>
  <si>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</si>
  <si>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</si>
  <si>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</si>
  <si>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</si>
  <si>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</si>
  <si>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</si>
  <si>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</si>
  <si>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</si>
  <si>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</si>
  <si>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</si>
  <si>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</si>
  <si>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</si>
  <si>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</si>
  <si>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</si>
  <si>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</si>
  <si>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</si>
  <si>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</si>
  <si>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</si>
  <si>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</si>
  <si>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</si>
  <si>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</si>
  <si>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</si>
  <si>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</si>
  <si>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</si>
  <si>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</si>
  <si>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</si>
  <si>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</si>
  <si>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</si>
  <si>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</si>
  <si>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</si>
  <si>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</si>
  <si>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</si>
  <si>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</si>
  <si>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</si>
  <si>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</si>
  <si>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</si>
  <si>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</si>
  <si>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</si>
  <si>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</si>
  <si>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</si>
  <si>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</si>
  <si>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</si>
  <si>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</si>
  <si>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</si>
  <si>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</si>
  <si>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</si>
  <si>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</si>
  <si>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</si>
  <si>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</si>
  <si>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</si>
  <si>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</si>
  <si>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</si>
  <si>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</si>
  <si>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</si>
  <si>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</si>
  <si>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</si>
  <si>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</si>
  <si>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</si>
  <si>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</si>
  <si>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</si>
  <si>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</si>
  <si>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</si>
  <si>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</si>
  <si>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</si>
  <si>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</si>
  <si>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</si>
  <si>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</si>
  <si>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</si>
  <si>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</si>
  <si>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</si>
  <si>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</si>
  <si>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</si>
  <si>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</si>
  <si>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</si>
  <si>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</si>
  <si>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</si>
  <si>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</si>
  <si>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</si>
  <si>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</si>
  <si>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</si>
  <si>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</si>
  <si>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</si>
  <si>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</si>
  <si>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</si>
  <si>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</si>
  <si>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</si>
  <si>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</si>
  <si>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</si>
  <si>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</si>
  <si>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</si>
  <si>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</si>
  <si>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</si>
  <si>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</si>
  <si>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</si>
  <si>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</si>
  <si>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</si>
  <si>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</si>
  <si>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</si>
  <si>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</si>
  <si>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</si>
  <si>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</si>
  <si>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</si>
  <si>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</si>
  <si>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</si>
  <si>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</si>
  <si>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</si>
  <si>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</si>
  <si>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</si>
  <si>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</si>
  <si>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</si>
  <si>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</si>
  <si>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</si>
  <si>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</si>
  <si>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</si>
  <si>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</si>
  <si>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</si>
  <si>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</si>
  <si>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</si>
  <si>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</si>
  <si>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</si>
  <si>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</si>
  <si>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</si>
  <si>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</si>
  <si>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</si>
  <si>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</si>
  <si>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</si>
  <si>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</si>
  <si>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</si>
  <si>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</si>
  <si>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</si>
  <si>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</si>
  <si>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</si>
  <si>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</si>
  <si>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</si>
  <si>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</si>
  <si>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</si>
  <si>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</si>
  <si>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</si>
  <si>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</si>
  <si>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</si>
  <si>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</si>
  <si>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</si>
  <si>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</si>
  <si>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</si>
  <si>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</si>
  <si>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</si>
  <si>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</si>
  <si>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</si>
  <si>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</si>
  <si>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</si>
  <si>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</si>
  <si>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</si>
  <si>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</si>
  <si>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</si>
  <si>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</si>
  <si>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</si>
  <si>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</si>
  <si>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</si>
  <si>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</si>
  <si>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</si>
  <si>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</si>
  <si>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</si>
  <si>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</si>
  <si>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</si>
  <si>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</si>
  <si>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</si>
  <si>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</si>
  <si>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</si>
  <si>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</si>
  <si>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</si>
  <si>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</si>
  <si>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</si>
  <si>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</si>
  <si>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</si>
  <si>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</si>
  <si>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</si>
  <si>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</si>
  <si>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</si>
  <si>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</si>
  <si>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</si>
  <si>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</si>
  <si>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</si>
  <si>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</si>
  <si>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</si>
  <si>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</si>
  <si>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</si>
  <si>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</si>
  <si>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</si>
  <si>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</si>
  <si>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</si>
  <si>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</si>
  <si>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</si>
  <si>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</si>
  <si>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</si>
  <si>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</si>
  <si>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</si>
  <si>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</si>
  <si>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</si>
  <si>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</si>
  <si>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</si>
  <si>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</si>
  <si>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</si>
  <si>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</si>
  <si>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</si>
  <si>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</si>
  <si>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</si>
  <si>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</si>
  <si>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</si>
  <si>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</si>
  <si>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</si>
  <si>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</si>
  <si>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</si>
  <si>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</si>
  <si>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</si>
  <si>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</si>
  <si>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</si>
  <si>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</si>
  <si>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</si>
  <si>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</si>
  <si>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</si>
  <si>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</si>
  <si>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</si>
  <si>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</si>
  <si>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</si>
  <si>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</si>
  <si>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</si>
  <si>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</si>
  <si>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</si>
  <si>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</si>
  <si>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</si>
  <si>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</si>
  <si>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</si>
  <si>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</si>
  <si>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</si>
  <si>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</si>
  <si>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</si>
  <si>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</si>
  <si>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</si>
  <si>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</si>
  <si>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</si>
  <si>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</si>
  <si>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</si>
  <si>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</si>
  <si>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</si>
  <si>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</si>
  <si>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</si>
  <si>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</si>
  <si>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</si>
  <si>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</si>
  <si>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</si>
  <si>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</si>
  <si>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</si>
  <si>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</si>
  <si>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</si>
  <si>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</si>
  <si>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</si>
  <si>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</si>
  <si>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</si>
  <si>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</si>
  <si>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</si>
  <si>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</si>
  <si>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</si>
  <si>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</si>
  <si>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</si>
  <si>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</si>
  <si>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</si>
  <si>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</si>
  <si>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</si>
  <si>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</si>
  <si>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</si>
  <si>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</si>
  <si>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</si>
  <si>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</si>
  <si>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</si>
  <si>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</si>
  <si>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</si>
  <si>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</si>
  <si>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</si>
  <si>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</si>
  <si>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</si>
  <si>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</si>
  <si>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</si>
  <si>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</si>
  <si>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</si>
  <si>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</si>
  <si>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</si>
  <si>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</si>
  <si>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</si>
  <si>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</si>
  <si>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</si>
  <si>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</si>
  <si>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</si>
  <si>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</si>
  <si>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</si>
  <si>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</si>
  <si>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</si>
  <si>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</si>
  <si>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</si>
  <si>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</si>
  <si>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</si>
  <si>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</si>
  <si>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</si>
  <si>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</si>
  <si>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</si>
  <si>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</si>
  <si>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</si>
  <si>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</si>
  <si>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</si>
  <si>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</si>
  <si>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</si>
  <si>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</si>
  <si>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</si>
  <si>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</si>
  <si>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</si>
  <si>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</si>
  <si>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</si>
  <si>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</si>
  <si>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</si>
  <si>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</si>
  <si>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</si>
  <si>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</si>
  <si>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</si>
  <si>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</si>
  <si>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</si>
  <si>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</si>
  <si>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</si>
  <si>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</si>
  <si>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</si>
  <si>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</si>
  <si>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</si>
  <si>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</si>
  <si>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</si>
  <si>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</si>
  <si>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</si>
  <si>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</si>
  <si>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</si>
  <si>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</si>
  <si>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</si>
  <si>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</si>
  <si>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</si>
  <si>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</si>
  <si>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</si>
  <si>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</si>
  <si>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</si>
  <si>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</si>
  <si>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</si>
  <si>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</si>
  <si>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</si>
  <si>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</si>
  <si>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</si>
  <si>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</si>
  <si>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</si>
  <si>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</si>
  <si>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</si>
  <si>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</si>
  <si>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</si>
  <si>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</si>
  <si>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</si>
  <si>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</si>
  <si>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</si>
  <si>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</si>
  <si>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</si>
  <si>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</si>
  <si>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</si>
  <si>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</si>
  <si>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</si>
  <si>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</si>
  <si>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</si>
  <si>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</si>
  <si>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</si>
  <si>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</si>
  <si>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</si>
  <si>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</si>
  <si>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</si>
  <si>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</si>
  <si>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</si>
  <si>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</si>
  <si>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</si>
  <si>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</si>
  <si>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</si>
  <si>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</si>
  <si>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</si>
  <si>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</si>
  <si>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</si>
  <si>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</si>
  <si>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</si>
  <si>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</si>
  <si>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</si>
  <si>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</si>
  <si>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</si>
  <si>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</si>
  <si>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</si>
  <si>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</si>
  <si>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</si>
  <si>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</si>
  <si>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</si>
  <si>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</si>
  <si>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</si>
  <si>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</si>
  <si>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</si>
  <si>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</si>
  <si>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</si>
  <si>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</si>
  <si>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</si>
  <si>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</si>
  <si>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</si>
  <si>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</si>
  <si>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</si>
  <si>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</si>
  <si>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</si>
  <si>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</si>
  <si>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</si>
  <si>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</si>
  <si>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</si>
  <si>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</si>
  <si>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</si>
  <si>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</si>
  <si>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</si>
  <si>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</si>
  <si>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</si>
  <si>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</si>
  <si>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</si>
  <si>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</si>
  <si>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</si>
  <si>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</si>
  <si>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</si>
  <si>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</si>
  <si>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</si>
  <si>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</si>
  <si>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</si>
  <si>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</si>
  <si>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</si>
  <si>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</si>
  <si>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</si>
  <si>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</si>
  <si>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</si>
  <si>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</si>
  <si>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</si>
  <si>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</si>
  <si>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</si>
  <si>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</si>
  <si>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</si>
  <si>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</si>
  <si>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</si>
  <si>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</si>
  <si>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</si>
  <si>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</si>
  <si>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</si>
  <si>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</si>
  <si>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</si>
  <si>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</si>
  <si>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</si>
  <si>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</si>
  <si>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</si>
  <si>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</si>
  <si>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</si>
  <si>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</si>
  <si>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</si>
  <si>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</si>
  <si>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</si>
  <si>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</si>
  <si>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</si>
  <si>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</si>
  <si>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</si>
  <si>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</si>
  <si>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</si>
  <si>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</si>
  <si>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</si>
  <si>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</si>
  <si>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</si>
  <si>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</si>
  <si>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</si>
  <si>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</si>
  <si>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</si>
  <si>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</si>
  <si>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</si>
  <si>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</si>
  <si>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</si>
  <si>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</si>
  <si>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</si>
  <si>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</si>
  <si>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</si>
  <si>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</si>
  <si>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</si>
  <si>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</si>
  <si>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</si>
  <si>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</si>
  <si>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</si>
  <si>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</si>
  <si>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</si>
  <si>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</si>
  <si>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</si>
  <si>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</si>
  <si>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</si>
  <si>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</si>
  <si>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</si>
  <si>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</si>
  <si>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</si>
  <si>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</si>
  <si>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</si>
  <si>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</si>
  <si>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</si>
  <si>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</si>
  <si>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</si>
  <si>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</si>
  <si>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</si>
  <si>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</si>
  <si>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</si>
  <si>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</si>
  <si>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</si>
  <si>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</si>
  <si>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</si>
  <si>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</si>
  <si>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</si>
  <si>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</si>
  <si>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</si>
  <si>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</si>
  <si>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</si>
  <si>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</si>
  <si>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</si>
  <si>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</si>
  <si>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</si>
  <si>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</si>
  <si>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</si>
  <si>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</si>
  <si>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</si>
  <si>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</si>
  <si>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</si>
  <si>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</si>
  <si>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</si>
  <si>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</si>
  <si>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</si>
  <si>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</si>
  <si>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</si>
  <si>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</si>
  <si>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</si>
  <si>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</si>
  <si>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</si>
  <si>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</si>
  <si>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</si>
  <si>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</si>
  <si>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</si>
  <si>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</si>
  <si>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</si>
  <si>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</si>
  <si>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</si>
  <si>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</si>
  <si>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</si>
  <si>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</si>
  <si>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</si>
  <si>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</si>
  <si>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</si>
  <si>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</si>
  <si>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</si>
  <si>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</si>
  <si>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</si>
  <si>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</si>
  <si>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</si>
  <si>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</si>
  <si>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</si>
  <si>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</si>
  <si>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</si>
  <si>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</si>
  <si>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</si>
  <si>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</si>
  <si>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</si>
  <si>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</si>
  <si>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</si>
  <si>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</si>
  <si>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</si>
  <si>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</si>
  <si>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</si>
  <si>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</si>
  <si>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</si>
  <si>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</si>
  <si>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</si>
  <si>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</si>
  <si>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</si>
  <si>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</si>
  <si>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</si>
  <si>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</si>
  <si>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</si>
  <si>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</si>
  <si>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</si>
  <si>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</si>
  <si>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</si>
  <si>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</si>
  <si>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</si>
  <si>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</si>
  <si>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</si>
  <si>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</si>
  <si>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</si>
  <si>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</si>
  <si>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</si>
  <si>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</si>
  <si>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</si>
  <si>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</si>
  <si>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</si>
  <si>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</si>
  <si>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</si>
  <si>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</si>
  <si>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</si>
  <si>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</si>
  <si>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</si>
  <si>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</si>
  <si>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</si>
  <si>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</si>
  <si>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</si>
  <si>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</si>
  <si>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</si>
  <si>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</si>
  <si>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</si>
  <si>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</si>
  <si>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</si>
  <si>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</si>
  <si>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</si>
  <si>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</si>
  <si>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</si>
  <si>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</si>
  <si>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</si>
  <si>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</si>
  <si>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</si>
  <si>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</si>
  <si>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</si>
  <si>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</si>
  <si>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</si>
  <si>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</si>
  <si>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</si>
  <si>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</si>
  <si>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</si>
  <si>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</si>
  <si>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</si>
  <si>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</si>
  <si>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</si>
  <si>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</si>
  <si>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</si>
  <si>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</si>
  <si>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</si>
  <si>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</si>
  <si>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</si>
  <si>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</si>
  <si>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</si>
  <si>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</si>
  <si>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</si>
  <si>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</si>
  <si>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</si>
  <si>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</si>
  <si>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</si>
  <si>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</si>
  <si>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</si>
  <si>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</si>
  <si>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</si>
  <si>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</si>
  <si>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</si>
  <si>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</si>
  <si>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</si>
  <si>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</si>
  <si>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</si>
  <si>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</si>
  <si>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</si>
  <si>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</si>
  <si>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</si>
  <si>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</si>
  <si>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</si>
  <si>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</si>
  <si>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</si>
  <si>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</si>
  <si>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</si>
  <si>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</si>
  <si>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</si>
  <si>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</si>
  <si>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</si>
  <si>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</si>
  <si>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</si>
  <si>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</si>
  <si>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</si>
  <si>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</si>
  <si>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</si>
  <si>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</si>
  <si>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</si>
  <si>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</si>
  <si>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</si>
  <si>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</si>
  <si>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</si>
  <si>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</si>
  <si>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</si>
  <si>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</si>
  <si>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</si>
  <si>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</si>
  <si>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</si>
  <si>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</si>
  <si>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</si>
  <si>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</si>
  <si>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</si>
  <si>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</si>
  <si>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</si>
  <si>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</si>
  <si>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</si>
  <si>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</si>
  <si>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</si>
  <si>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</si>
  <si>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</si>
  <si>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</si>
  <si>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</si>
  <si>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</si>
  <si>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</si>
  <si>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</si>
  <si>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</si>
  <si>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</si>
  <si>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</si>
  <si>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</si>
  <si>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</si>
  <si>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</si>
  <si>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</si>
  <si>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</si>
  <si>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</si>
  <si>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</si>
  <si>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</si>
  <si>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</si>
  <si>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</si>
  <si>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</si>
  <si>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</si>
  <si>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</si>
  <si>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</si>
  <si>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</si>
  <si>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</si>
  <si>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</si>
  <si>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</si>
  <si>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</si>
  <si>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</si>
  <si>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</si>
  <si>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</si>
  <si>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</si>
  <si>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</si>
  <si>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</si>
  <si>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</si>
  <si>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</si>
  <si>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</si>
  <si>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</si>
  <si>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</si>
  <si>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</si>
  <si>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</si>
  <si>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</si>
  <si>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</si>
  <si>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</si>
  <si>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</si>
  <si>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</si>
  <si>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</si>
  <si>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</si>
  <si>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</si>
  <si>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</si>
  <si>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</si>
  <si>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</si>
  <si>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</si>
  <si>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</si>
  <si>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</si>
  <si>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</si>
  <si>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</si>
  <si>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</si>
  <si>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</si>
  <si>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</si>
  <si>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</si>
  <si>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</si>
  <si>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</si>
  <si>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</si>
  <si>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</si>
  <si>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</si>
  <si>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</si>
  <si>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</si>
  <si>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</si>
  <si>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</si>
  <si>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</si>
  <si>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</si>
  <si>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</si>
  <si>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</si>
  <si>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</si>
  <si>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</si>
  <si>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</si>
  <si>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</si>
  <si>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</si>
  <si>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</si>
  <si>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</si>
  <si>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</si>
  <si>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</si>
  <si>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</si>
  <si>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</si>
  <si>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</si>
  <si>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</si>
  <si>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</si>
  <si>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</si>
  <si>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</si>
  <si>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</si>
  <si>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</si>
  <si>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</si>
  <si>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</si>
  <si>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</si>
  <si>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</si>
  <si>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</si>
  <si>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</si>
  <si>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</si>
  <si>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</si>
  <si>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</si>
  <si>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</si>
  <si>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</si>
  <si>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</si>
  <si>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</si>
  <si>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</si>
  <si>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</si>
  <si>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</si>
  <si>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</si>
  <si>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</si>
  <si>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</si>
  <si>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</si>
  <si>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</si>
  <si>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</si>
  <si>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</si>
  <si>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</si>
  <si>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</si>
  <si>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</si>
  <si>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</si>
  <si>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</si>
  <si>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</si>
  <si>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</si>
  <si>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</si>
  <si>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</si>
  <si>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</si>
  <si>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</si>
  <si>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</si>
  <si>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</si>
  <si>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</si>
  <si>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</si>
  <si>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</si>
  <si>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</si>
  <si>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</si>
  <si>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</si>
  <si>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</si>
  <si>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</si>
  <si>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</si>
  <si>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</si>
  <si>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</si>
  <si>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</si>
  <si>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</si>
  <si>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</si>
  <si>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</si>
  <si>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</si>
  <si>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</si>
  <si>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</si>
  <si>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</si>
  <si>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</si>
  <si>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</si>
  <si>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</si>
  <si>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</si>
  <si>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</si>
  <si>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</si>
  <si>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</si>
  <si>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</si>
  <si>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</si>
  <si>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</si>
  <si>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</si>
  <si>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</si>
  <si>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</si>
  <si>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</si>
  <si>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</si>
  <si>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</si>
  <si>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</si>
  <si>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</si>
  <si>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</si>
  <si>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</si>
  <si>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</si>
  <si>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</si>
  <si>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</si>
  <si>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</si>
  <si>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</si>
  <si>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</si>
  <si>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</si>
  <si>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</si>
  <si>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</si>
  <si>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</si>
  <si>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</si>
  <si>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</si>
  <si>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</si>
  <si>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</si>
  <si>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</si>
  <si>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</si>
  <si>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</si>
  <si>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</si>
  <si>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</si>
  <si>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</si>
  <si>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</si>
  <si>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</si>
  <si>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</si>
  <si>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</si>
  <si>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</si>
  <si>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</si>
  <si>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</si>
  <si>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</si>
  <si>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</si>
  <si>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</si>
  <si>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</si>
  <si>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</si>
  <si>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</si>
  <si>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</si>
  <si>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</si>
  <si>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</si>
  <si>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</si>
  <si>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</si>
  <si>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</si>
  <si>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</si>
  <si>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</si>
  <si>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</si>
  <si>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</si>
  <si>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</si>
  <si>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</si>
  <si>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</si>
  <si>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</si>
  <si>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</si>
  <si>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</si>
  <si>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</si>
  <si>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</si>
  <si>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</si>
  <si>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</si>
  <si>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</si>
  <si>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</si>
  <si>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</si>
  <si>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</si>
  <si>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</si>
  <si>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</si>
  <si>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</si>
  <si>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</si>
  <si>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</si>
  <si>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</si>
  <si>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</si>
  <si>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</si>
  <si>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</si>
  <si>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</si>
  <si>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</si>
  <si>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</si>
  <si>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</si>
  <si>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</si>
  <si>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</si>
  <si>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</si>
  <si>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</si>
  <si>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</si>
  <si>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</si>
  <si>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</si>
  <si>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</si>
  <si>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</si>
  <si>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</si>
  <si>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</si>
  <si>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</si>
  <si>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</si>
  <si>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</si>
  <si>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</si>
  <si>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</si>
  <si>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</si>
  <si>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</si>
  <si>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</si>
  <si>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</si>
  <si>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</si>
  <si>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</si>
  <si>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</si>
  <si>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</si>
  <si>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</si>
  <si>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</si>
  <si>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</si>
  <si>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</si>
  <si>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</si>
  <si>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</si>
  <si>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</si>
  <si>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</si>
  <si>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</si>
  <si>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</si>
  <si>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</si>
  <si>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</si>
  <si>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</si>
  <si>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</si>
  <si>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</si>
  <si>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</si>
  <si>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</si>
  <si>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</si>
  <si>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</si>
  <si>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</si>
  <si>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</si>
  <si>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</si>
  <si>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</si>
  <si>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</si>
  <si>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</si>
  <si>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</si>
  <si>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</si>
  <si>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</si>
  <si>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</si>
  <si>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</si>
  <si>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</si>
  <si>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</si>
  <si>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</si>
  <si>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</si>
  <si>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</si>
  <si>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</si>
  <si>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</si>
  <si>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</si>
  <si>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</si>
  <si>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</si>
  <si>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</si>
  <si>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</si>
  <si>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</si>
  <si>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</si>
  <si>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</si>
  <si>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</si>
  <si>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</si>
  <si>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</si>
  <si>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</si>
  <si>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</si>
  <si>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</si>
  <si>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</si>
  <si>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</si>
  <si>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</si>
  <si>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</si>
  <si>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</si>
  <si>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</si>
  <si>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</si>
  <si>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</si>
  <si>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</si>
  <si>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</si>
  <si>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</si>
  <si>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</si>
  <si>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</si>
  <si>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</si>
  <si>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</si>
  <si>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</si>
  <si>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</si>
  <si>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</si>
  <si>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</si>
  <si>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</si>
  <si>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</si>
  <si>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</si>
  <si>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</si>
  <si>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</si>
  <si>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</si>
  <si>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</si>
  <si>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</si>
  <si>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</si>
  <si>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</si>
  <si>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</si>
  <si>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</si>
  <si>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</si>
  <si>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</si>
  <si>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</si>
  <si>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</si>
  <si>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</si>
  <si>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</si>
  <si>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</si>
  <si>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</si>
  <si>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</si>
  <si>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</si>
  <si>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</si>
  <si>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</si>
  <si>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</si>
  <si>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</si>
  <si>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</si>
  <si>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</si>
  <si>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</si>
  <si>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</si>
  <si>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</si>
  <si>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</si>
  <si>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</si>
  <si>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</si>
  <si>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</si>
  <si>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</si>
  <si>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</si>
  <si>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</si>
  <si>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</si>
  <si>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</si>
  <si>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</si>
  <si>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</si>
  <si>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</si>
  <si>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</si>
  <si>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</si>
  <si>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</si>
  <si>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</si>
  <si>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</si>
  <si>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</si>
  <si>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</si>
  <si>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</si>
  <si>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</si>
  <si>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</si>
  <si>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</si>
  <si>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</si>
  <si>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</si>
  <si>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</si>
  <si>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</si>
  <si>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</si>
  <si>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</si>
  <si>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</si>
  <si>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</si>
  <si>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</si>
  <si>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</si>
  <si>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</si>
  <si>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</si>
  <si>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</si>
  <si>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</si>
  <si>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</si>
  <si>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</si>
  <si>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</si>
  <si>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</si>
  <si>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</si>
  <si>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</si>
  <si>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</si>
  <si>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</si>
  <si>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</si>
  <si>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</si>
  <si>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</si>
  <si>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</si>
  <si>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</si>
  <si>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</si>
  <si>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</si>
  <si>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</si>
  <si>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</si>
  <si>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</si>
  <si>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</si>
  <si>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</si>
  <si>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</si>
  <si>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</si>
  <si>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</si>
  <si>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</si>
  <si>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</si>
  <si>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</si>
  <si>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</si>
  <si>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</si>
  <si>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</si>
  <si>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</si>
  <si>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</si>
  <si>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</si>
  <si>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</si>
  <si>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</si>
  <si>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</si>
  <si>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</si>
  <si>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</si>
  <si>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</si>
  <si>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</si>
  <si>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</si>
  <si>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</si>
  <si>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</si>
  <si>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</si>
  <si>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</si>
  <si>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</si>
  <si>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</si>
  <si>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</si>
  <si>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</si>
  <si>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</si>
  <si>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</si>
  <si>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</si>
  <si>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</si>
  <si>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</si>
  <si>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</si>
  <si>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</si>
  <si>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</si>
  <si>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</si>
  <si>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</si>
  <si>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</si>
  <si>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</si>
  <si>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</si>
  <si>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</si>
  <si>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</si>
  <si>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</si>
  <si>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</si>
  <si>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</si>
  <si>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</si>
  <si>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</si>
  <si>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</si>
  <si>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</si>
  <si>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</si>
  <si>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</si>
  <si>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</si>
  <si>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</si>
  <si>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</si>
  <si>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</si>
  <si>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</si>
  <si>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</si>
  <si>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</si>
  <si>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</si>
  <si>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</si>
  <si>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</si>
  <si>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</si>
  <si>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</si>
  <si>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</si>
  <si>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</si>
  <si>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</si>
  <si>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</si>
  <si>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</si>
  <si>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</si>
  <si>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</si>
  <si>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</si>
  <si>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</si>
  <si>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</si>
  <si>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</si>
  <si>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</si>
  <si>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</si>
  <si>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</si>
  <si>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</si>
  <si>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</si>
  <si>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</si>
  <si>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</si>
  <si>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</si>
  <si>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</si>
  <si>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</si>
  <si>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</si>
  <si>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</si>
  <si>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</si>
  <si>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</si>
  <si>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</si>
  <si>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</si>
  <si>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</si>
  <si>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</si>
  <si>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</si>
  <si>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</si>
  <si>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</si>
  <si>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</si>
  <si>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</si>
  <si>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</si>
  <si>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</si>
  <si>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</si>
  <si>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</si>
  <si>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</si>
  <si>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</si>
  <si>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</si>
  <si>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</si>
  <si>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</si>
  <si>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</si>
  <si>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</si>
  <si>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</si>
  <si>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</si>
  <si>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</si>
  <si>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</si>
  <si>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</si>
  <si>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</si>
  <si>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</si>
  <si>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</si>
  <si>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</si>
  <si>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</si>
  <si>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</si>
  <si>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</si>
  <si>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</si>
  <si>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</si>
  <si>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</si>
  <si>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</si>
  <si>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</si>
  <si>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</si>
  <si>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</si>
  <si>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</si>
  <si>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</si>
  <si>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</si>
  <si>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</si>
  <si>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</si>
  <si>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</si>
  <si>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</si>
  <si>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</si>
  <si>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</si>
  <si>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</si>
  <si>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</si>
  <si>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</si>
  <si>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</si>
  <si>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</si>
  <si>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</si>
  <si>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</si>
  <si>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</si>
  <si>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</si>
  <si>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</si>
  <si>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</si>
  <si>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</si>
  <si>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</si>
  <si>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</si>
  <si>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</si>
  <si>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</si>
  <si>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</si>
  <si>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</si>
  <si>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</si>
  <si>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</si>
  <si>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</si>
  <si>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</si>
  <si>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</si>
  <si>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</si>
  <si>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</si>
  <si>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</si>
  <si>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</si>
  <si>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</si>
  <si>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</si>
  <si>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</si>
  <si>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</si>
  <si>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</si>
  <si>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</si>
  <si>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</si>
  <si>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</si>
  <si>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</si>
  <si>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</si>
  <si>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</si>
  <si>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</si>
  <si>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</si>
  <si>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</si>
  <si>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</si>
  <si>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</si>
  <si>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</si>
  <si>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</si>
  <si>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</si>
  <si>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</si>
  <si>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</si>
  <si>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</si>
  <si>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</si>
  <si>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</si>
  <si>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</si>
  <si>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</si>
  <si>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</si>
  <si>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</si>
  <si>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</si>
  <si>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</si>
  <si>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</si>
  <si>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</si>
  <si>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</si>
  <si>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</si>
  <si>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</si>
  <si>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</si>
  <si>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</si>
  <si>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</si>
  <si>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</si>
  <si>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</si>
  <si>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</si>
  <si>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</si>
  <si>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</si>
  <si>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</si>
  <si>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</si>
  <si>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</si>
  <si>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</si>
  <si>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</si>
  <si>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</si>
  <si>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</si>
  <si>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</si>
  <si>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</si>
  <si>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</si>
  <si>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</si>
  <si>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</si>
  <si>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</si>
  <si>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</si>
  <si>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</si>
  <si>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</si>
  <si>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</si>
  <si>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</si>
  <si>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</si>
  <si>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</si>
  <si>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</si>
  <si>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</si>
  <si>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</si>
  <si>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</si>
  <si>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</si>
  <si>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</si>
  <si>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</si>
  <si>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</si>
  <si>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</si>
  <si>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</si>
  <si>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</si>
  <si>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</si>
  <si>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</si>
  <si>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</si>
  <si>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</si>
  <si>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</si>
  <si>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</si>
  <si>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</si>
  <si>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</si>
  <si>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</si>
  <si>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</si>
  <si>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</si>
  <si>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</si>
  <si>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</si>
  <si>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</si>
  <si>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</si>
  <si>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</si>
  <si>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</si>
  <si>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</si>
  <si>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</si>
  <si>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</si>
  <si>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</si>
  <si>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</si>
  <si>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</si>
  <si>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</si>
  <si>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</si>
  <si>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</si>
  <si>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</si>
  <si>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</si>
  <si>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</si>
  <si>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</si>
  <si>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</si>
  <si>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</si>
  <si>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</si>
  <si>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</si>
  <si>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</si>
  <si>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</si>
  <si>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</si>
  <si>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</si>
  <si>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</si>
  <si>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</si>
  <si>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</si>
  <si>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</si>
  <si>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</si>
  <si>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</si>
  <si>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</si>
  <si>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</si>
  <si>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</si>
  <si>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</si>
  <si>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</si>
  <si>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</si>
  <si>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</si>
  <si>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</si>
  <si>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</si>
  <si>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</si>
  <si>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</si>
  <si>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</si>
  <si>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</si>
  <si>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</si>
  <si>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</si>
  <si>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</si>
  <si>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</si>
  <si>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</si>
  <si>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</si>
  <si>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</si>
  <si>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</si>
  <si>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</si>
  <si>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</si>
  <si>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</si>
  <si>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</si>
  <si>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</si>
  <si>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</si>
  <si>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</si>
  <si>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</si>
  <si>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</si>
  <si>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</si>
  <si>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</si>
  <si>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</si>
  <si>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</si>
  <si>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</si>
  <si>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</si>
  <si>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</si>
  <si>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</si>
  <si>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</si>
  <si>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</si>
  <si>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</si>
  <si>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</si>
  <si>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</si>
  <si>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</si>
  <si>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</si>
  <si>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</si>
  <si>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</si>
  <si>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</si>
  <si>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</si>
  <si>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</si>
  <si>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</si>
  <si>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</si>
  <si>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</si>
  <si>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</si>
  <si>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</si>
  <si>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</si>
  <si>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</si>
  <si>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</si>
  <si>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</si>
  <si>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</si>
  <si>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</si>
  <si>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</si>
  <si>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</si>
  <si>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</si>
  <si>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</si>
  <si>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</si>
  <si>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</si>
  <si>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</si>
  <si>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</si>
  <si>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</si>
  <si>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</si>
  <si>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</si>
  <si>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</si>
  <si>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</si>
  <si>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</si>
  <si>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</si>
  <si>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</si>
  <si>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</si>
  <si>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</si>
  <si>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</si>
  <si>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</si>
  <si>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</si>
  <si>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</si>
  <si>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</si>
  <si>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</si>
  <si>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</si>
  <si>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</si>
  <si>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</si>
  <si>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</si>
  <si>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</si>
  <si>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</si>
  <si>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</si>
  <si>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</si>
  <si>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</si>
  <si>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</si>
  <si>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</si>
  <si>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</si>
  <si>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</si>
  <si>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</si>
  <si>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</si>
  <si>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</si>
  <si>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</si>
  <si>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</si>
  <si>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</si>
  <si>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</si>
  <si>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</si>
  <si>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</si>
  <si>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</si>
  <si>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</si>
  <si>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</si>
  <si>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</si>
  <si>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</si>
  <si>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</si>
  <si>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</si>
  <si>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</si>
  <si>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</si>
  <si>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</si>
  <si>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</si>
  <si>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</si>
  <si>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</si>
  <si>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</si>
  <si>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</si>
  <si>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</si>
  <si>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</si>
  <si>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</si>
  <si>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</si>
  <si>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</si>
  <si>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</si>
  <si>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</si>
  <si>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</si>
  <si>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</si>
  <si>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</si>
  <si>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</si>
  <si>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</si>
  <si>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</si>
  <si>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</si>
  <si>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</si>
  <si>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</si>
  <si>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</si>
  <si>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</si>
  <si>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</si>
  <si>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</si>
  <si>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</si>
  <si>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</si>
  <si>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</si>
  <si>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</si>
  <si>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</si>
  <si>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</si>
  <si>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</si>
  <si>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</si>
  <si>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</si>
  <si>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</si>
  <si>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</si>
  <si>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</si>
  <si>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</si>
  <si>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</si>
  <si>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</si>
  <si>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</si>
  <si>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</si>
  <si>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</si>
  <si>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</si>
  <si>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</si>
  <si>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</si>
  <si>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</si>
  <si>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</si>
  <si>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</si>
  <si>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</si>
  <si>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</si>
  <si>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</si>
  <si>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</si>
  <si>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</si>
  <si>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</si>
  <si>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</si>
  <si>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</si>
  <si>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</si>
  <si>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</si>
  <si>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</si>
  <si>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</si>
  <si>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</si>
  <si>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</si>
  <si>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</si>
  <si>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</si>
  <si>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</si>
  <si>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</si>
  <si>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</si>
  <si>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</si>
  <si>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</si>
  <si>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</si>
  <si>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</si>
  <si>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</si>
  <si>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</si>
  <si>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</si>
  <si>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</si>
  <si>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</si>
  <si>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</si>
  <si>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</si>
  <si>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</si>
  <si>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</si>
  <si>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</si>
  <si>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</si>
  <si>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</si>
  <si>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</si>
  <si>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</si>
  <si>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</si>
  <si>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</si>
  <si>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</si>
  <si>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</si>
  <si>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</si>
  <si>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</si>
  <si>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</si>
  <si>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</si>
  <si>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</si>
  <si>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</si>
  <si>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</si>
  <si>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</si>
  <si>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</si>
  <si>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</si>
  <si>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</si>
  <si>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</si>
  <si>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</si>
  <si>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</si>
  <si>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</si>
  <si>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</si>
  <si>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</si>
  <si>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</si>
  <si>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</si>
  <si>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</si>
  <si>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</si>
  <si>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</si>
  <si>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</si>
  <si>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</si>
  <si>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</si>
  <si>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</si>
  <si>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</si>
  <si>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</si>
  <si>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</si>
  <si>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</si>
  <si>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</si>
  <si>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</si>
  <si>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</si>
  <si>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</si>
  <si>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</si>
  <si>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</si>
  <si>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</si>
  <si>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</si>
  <si>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</si>
  <si>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</si>
  <si>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</si>
  <si>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</si>
  <si>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</si>
  <si>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</si>
  <si>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</si>
  <si>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</si>
  <si>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</si>
  <si>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</si>
  <si>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</si>
  <si>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</si>
  <si>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</si>
  <si>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</si>
  <si>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</si>
  <si>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</si>
  <si>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</si>
  <si>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</si>
  <si>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</si>
  <si>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</si>
  <si>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</si>
  <si>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</si>
  <si>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</si>
  <si>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</si>
  <si>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</si>
  <si>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</si>
  <si>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</si>
  <si>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</si>
  <si>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</si>
  <si>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</si>
  <si>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</si>
  <si>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</si>
  <si>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</si>
  <si>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</si>
  <si>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</si>
  <si>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</si>
  <si>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</si>
  <si>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</si>
  <si>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</si>
  <si>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</si>
  <si>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</si>
  <si>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</si>
  <si>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</si>
  <si>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</si>
  <si>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</si>
  <si>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</si>
  <si>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</si>
  <si>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</si>
  <si>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</si>
  <si>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</si>
  <si>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</si>
  <si>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</si>
  <si>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</si>
  <si>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</si>
  <si>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</si>
  <si>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</si>
  <si>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</si>
  <si>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</si>
  <si>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</si>
  <si>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</si>
  <si>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</si>
  <si>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</si>
  <si>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</si>
  <si>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</si>
  <si>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</si>
  <si>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</si>
  <si>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</si>
  <si>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</si>
  <si>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</si>
  <si>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</si>
  <si>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</si>
  <si>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</si>
  <si>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</si>
  <si>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</si>
  <si>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</si>
  <si>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</si>
  <si>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</si>
  <si>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</si>
  <si>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</si>
  <si>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</si>
  <si>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</si>
  <si>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</si>
  <si>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</si>
  <si>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</si>
  <si>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</si>
  <si>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</si>
  <si>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</si>
  <si>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</si>
  <si>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</si>
  <si>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</si>
  <si>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</si>
  <si>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</si>
  <si>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</si>
  <si>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</si>
  <si>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</si>
  <si>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</si>
  <si>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</si>
  <si>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</si>
  <si>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</si>
  <si>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</si>
  <si>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</si>
  <si>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</si>
  <si>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</si>
  <si>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</si>
  <si>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</si>
  <si>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</si>
  <si>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</si>
  <si>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</si>
  <si>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</si>
  <si>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</si>
  <si>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</si>
  <si>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</si>
  <si>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</si>
  <si>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</si>
  <si>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</si>
  <si>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</si>
  <si>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</si>
  <si>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</si>
  <si>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</si>
  <si>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</si>
  <si>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</si>
  <si>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</si>
  <si>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</si>
  <si>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</si>
  <si>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</si>
  <si>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</si>
  <si>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</si>
  <si>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</si>
  <si>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</si>
  <si>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</si>
  <si>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</si>
  <si>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</si>
  <si>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</si>
  <si>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</si>
  <si>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</si>
  <si>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</si>
  <si>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</si>
  <si>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</si>
  <si>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</si>
  <si>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</si>
  <si>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</si>
  <si>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</si>
  <si>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</si>
  <si>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</si>
  <si>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</si>
  <si>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</si>
  <si>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</si>
  <si>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</si>
  <si>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</si>
  <si>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</si>
  <si>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</si>
  <si>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</si>
  <si>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</si>
  <si>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</si>
  <si>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</si>
  <si>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</si>
  <si>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</si>
  <si>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</si>
  <si>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</si>
  <si>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</si>
  <si>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</si>
  <si>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</si>
  <si>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</si>
  <si>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</si>
  <si>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</si>
  <si>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</si>
  <si>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</si>
  <si>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</si>
  <si>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</si>
  <si>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</si>
  <si>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</si>
  <si>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</si>
  <si>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</si>
  <si>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</si>
  <si>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</si>
  <si>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</si>
  <si>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</si>
  <si>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</si>
  <si>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</si>
  <si>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</si>
  <si>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</si>
  <si>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</si>
  <si>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</si>
  <si>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</si>
  <si>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</si>
  <si>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</si>
  <si>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</si>
  <si>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</si>
  <si>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</si>
  <si>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</si>
  <si>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</si>
  <si>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</si>
  <si>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</si>
  <si>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</si>
  <si>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</si>
  <si>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</si>
  <si>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</si>
  <si>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</si>
  <si>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</si>
  <si>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</si>
  <si>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</si>
  <si>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</si>
  <si>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</si>
  <si>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</si>
  <si>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</si>
  <si>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</si>
  <si>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</si>
  <si>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</si>
  <si>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</si>
  <si>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</si>
  <si>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</si>
  <si>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</si>
  <si>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</si>
  <si>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</si>
  <si>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</si>
  <si>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</si>
  <si>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</si>
  <si>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</si>
  <si>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</si>
  <si>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</si>
  <si>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</si>
  <si>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</si>
  <si>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</si>
  <si>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</si>
  <si>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</si>
  <si>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</si>
  <si>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</si>
  <si>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</si>
  <si>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</si>
  <si>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</si>
  <si>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</si>
  <si>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</si>
  <si>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</si>
  <si>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</si>
  <si>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</si>
  <si>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</si>
  <si>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</si>
  <si>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</si>
  <si>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</si>
  <si>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</si>
  <si>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</si>
  <si>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</si>
  <si>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</si>
  <si>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</si>
  <si>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</si>
  <si>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</si>
  <si>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</si>
  <si>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</si>
  <si>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</si>
  <si>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</si>
  <si>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</si>
  <si>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</si>
  <si>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</si>
  <si>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</si>
  <si>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</si>
  <si>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</si>
  <si>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</si>
  <si>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</si>
  <si>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</si>
  <si>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</si>
  <si>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</si>
  <si>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</si>
  <si>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</si>
  <si>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</si>
  <si>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</si>
  <si>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</si>
  <si>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</si>
  <si>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</si>
  <si>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</si>
  <si>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</si>
  <si>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</si>
  <si>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</si>
  <si>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</si>
  <si>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</si>
  <si>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</si>
  <si>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</si>
  <si>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</si>
  <si>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</si>
  <si>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</si>
  <si>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</si>
  <si>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</si>
  <si>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</si>
  <si>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</si>
  <si>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</si>
  <si>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</si>
  <si>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</si>
  <si>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</si>
  <si>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</si>
  <si>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</si>
  <si>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</si>
  <si>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</si>
  <si>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</si>
  <si>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</si>
  <si>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</si>
  <si>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</si>
  <si>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</si>
  <si>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</si>
  <si>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</si>
  <si>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</si>
  <si>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</si>
  <si>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</si>
  <si>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</si>
  <si>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</si>
  <si>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</si>
  <si>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</si>
  <si>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</si>
  <si>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</si>
  <si>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</si>
  <si>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</si>
  <si>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</si>
  <si>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</si>
  <si>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</si>
  <si>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</si>
  <si>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</si>
  <si>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</si>
  <si>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</si>
  <si>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</si>
  <si>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</si>
  <si>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</si>
  <si>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</si>
  <si>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</si>
  <si>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</si>
  <si>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</si>
  <si>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</si>
  <si>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</si>
  <si>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</si>
  <si>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</si>
  <si>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</si>
  <si>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</si>
  <si>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</si>
  <si>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</si>
  <si>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</si>
  <si>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</si>
  <si>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</si>
  <si>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</si>
  <si>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</si>
  <si>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</si>
  <si>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</si>
  <si>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</si>
  <si>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</si>
  <si>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</si>
  <si>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</si>
  <si>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</si>
  <si>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</si>
  <si>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</si>
  <si>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</si>
  <si>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</si>
  <si>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</si>
  <si>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</si>
  <si>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</si>
  <si>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</si>
  <si>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</si>
  <si>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</si>
  <si>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</si>
  <si>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</si>
  <si>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</si>
  <si>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</si>
  <si>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</si>
  <si>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</si>
  <si>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</si>
  <si>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</si>
  <si>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</si>
  <si>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</si>
  <si>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</si>
  <si>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</si>
  <si>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</si>
  <si>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</si>
  <si>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</si>
  <si>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</si>
  <si>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</si>
  <si>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</si>
  <si>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</si>
  <si>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</si>
  <si>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</si>
  <si>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</si>
  <si>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</si>
  <si>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</si>
  <si>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</si>
  <si>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</si>
  <si>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</si>
  <si>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</si>
  <si>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</si>
  <si>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</si>
  <si>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</si>
  <si>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</si>
  <si>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</si>
  <si>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</si>
  <si>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</si>
  <si>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</si>
  <si>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</si>
  <si>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</si>
  <si>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</si>
  <si>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</si>
  <si>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</si>
  <si>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</si>
  <si>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</si>
  <si>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</si>
  <si>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</si>
  <si>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</si>
  <si>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</si>
  <si>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</si>
  <si>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</si>
  <si>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</si>
  <si>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</si>
  <si>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</si>
  <si>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</si>
  <si>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</si>
  <si>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</si>
  <si>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</si>
  <si>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</si>
  <si>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</si>
  <si>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</si>
  <si>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</si>
  <si>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</si>
  <si>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</si>
  <si>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</si>
  <si>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</si>
  <si>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</si>
  <si>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</si>
  <si>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</si>
  <si>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</si>
  <si>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</si>
  <si>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</si>
  <si>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</si>
  <si>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</si>
  <si>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</si>
  <si>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</si>
  <si>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</si>
  <si>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</si>
  <si>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</si>
  <si>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</si>
  <si>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</si>
  <si>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</si>
  <si>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</si>
  <si>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</si>
  <si>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</si>
  <si>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</si>
  <si>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</si>
  <si>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</si>
  <si>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</si>
  <si>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</si>
  <si>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</si>
  <si>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</si>
  <si>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</si>
  <si>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</si>
  <si>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</si>
  <si>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</si>
  <si>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</si>
  <si>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</si>
  <si>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</si>
  <si>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</si>
  <si>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</si>
  <si>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</si>
  <si>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</si>
  <si>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</si>
  <si>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</si>
  <si>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</si>
  <si>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</si>
  <si>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</si>
  <si>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</si>
  <si>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</si>
  <si>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</si>
  <si>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</si>
  <si>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</si>
  <si>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</si>
  <si>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</si>
  <si>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</si>
  <si>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</si>
  <si>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</si>
  <si>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</si>
  <si>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</si>
  <si>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</si>
  <si>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</si>
  <si>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</si>
  <si>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</si>
  <si>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</si>
  <si>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</si>
  <si>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</si>
  <si>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</si>
  <si>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</si>
  <si>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</si>
  <si>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</si>
  <si>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</si>
  <si>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</si>
  <si>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</si>
  <si>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</si>
  <si>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</si>
  <si>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</si>
  <si>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</si>
  <si>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</si>
  <si>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</si>
  <si>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</si>
  <si>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</si>
  <si>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</si>
  <si>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</si>
  <si>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</si>
  <si>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</si>
  <si>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</si>
  <si>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</si>
  <si>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</si>
  <si>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</si>
  <si>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</si>
  <si>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</si>
  <si>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</si>
  <si>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</si>
  <si>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</si>
  <si>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</si>
  <si>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</si>
  <si>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</si>
  <si>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</si>
  <si>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</si>
  <si>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</si>
  <si>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</si>
  <si>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</si>
  <si>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</si>
  <si>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</si>
  <si>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</si>
  <si>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</si>
  <si>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</si>
  <si>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</si>
  <si>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</si>
  <si>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</si>
  <si>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</si>
  <si>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</si>
  <si>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</si>
  <si>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</si>
  <si>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</si>
  <si>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</si>
  <si>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</si>
  <si>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</si>
  <si>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</si>
  <si>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</si>
  <si>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</si>
  <si>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</si>
  <si>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</si>
  <si>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</si>
  <si>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</si>
  <si>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</si>
  <si>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</si>
  <si>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</si>
  <si>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</si>
  <si>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</si>
  <si>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</si>
  <si>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</si>
  <si>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</si>
  <si>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</si>
  <si>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</si>
  <si>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</si>
  <si>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</si>
  <si>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</si>
  <si>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</si>
  <si>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</si>
  <si>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</si>
  <si>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</si>
  <si>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</si>
  <si>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</si>
  <si>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</si>
  <si>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</si>
  <si>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</si>
  <si>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</si>
  <si>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</si>
  <si>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</si>
  <si>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</si>
  <si>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</si>
  <si>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</si>
  <si>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</si>
  <si>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</si>
  <si>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</si>
  <si>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</si>
  <si>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</si>
  <si>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</si>
  <si>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</si>
  <si>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</si>
  <si>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</si>
  <si>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</si>
  <si>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</si>
  <si>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</si>
  <si>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</si>
  <si>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</si>
  <si>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</si>
  <si>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</si>
  <si>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</si>
  <si>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</si>
  <si>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</si>
  <si>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</si>
  <si>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</si>
  <si>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</si>
  <si>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</si>
  <si>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</si>
  <si>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</si>
  <si>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</si>
  <si>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</si>
  <si>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</si>
  <si>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</si>
  <si>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</si>
  <si>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</si>
  <si>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</si>
  <si>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</si>
  <si>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</si>
  <si>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</si>
  <si>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</si>
  <si>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</si>
  <si>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</si>
  <si>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</si>
  <si>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</si>
  <si>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</si>
  <si>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</si>
  <si>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</si>
  <si>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</si>
  <si>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</si>
  <si>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</si>
  <si>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</si>
  <si>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</si>
  <si>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</si>
  <si>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</si>
  <si>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</si>
  <si>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</si>
  <si>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</si>
  <si>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</si>
  <si>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</si>
  <si>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</si>
  <si>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</si>
  <si>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</si>
  <si>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</si>
  <si>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</si>
  <si>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</si>
  <si>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</si>
  <si>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</si>
  <si>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</si>
  <si>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</si>
  <si>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</si>
  <si>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</si>
  <si>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</si>
  <si>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</si>
  <si>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</si>
  <si>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</si>
  <si>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</si>
  <si>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</si>
  <si>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</si>
  <si>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</si>
  <si>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</si>
  <si>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</si>
  <si>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</si>
  <si>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</si>
  <si>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</si>
  <si>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</si>
  <si>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</si>
  <si>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</si>
  <si>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</si>
  <si>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</si>
  <si>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</si>
  <si>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</si>
  <si>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</si>
  <si>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</si>
  <si>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</si>
  <si>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</si>
  <si>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</si>
  <si>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</si>
  <si>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</si>
  <si>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</si>
  <si>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</si>
  <si>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</si>
  <si>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</si>
  <si>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</si>
  <si>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</si>
  <si>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</si>
  <si>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</si>
  <si>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</si>
  <si>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</si>
  <si>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</si>
  <si>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</si>
  <si>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</si>
  <si>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</si>
  <si>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</si>
  <si>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</si>
  <si>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</si>
  <si>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</si>
  <si>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</si>
  <si>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</si>
  <si>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</si>
  <si>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</si>
  <si>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</si>
  <si>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</si>
  <si>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</si>
  <si>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</si>
  <si>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</si>
  <si>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</si>
  <si>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</si>
  <si>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</si>
  <si>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</si>
  <si>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</si>
  <si>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</si>
  <si>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</si>
  <si>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</si>
  <si>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</si>
  <si>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</si>
  <si>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</si>
  <si>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</si>
  <si>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</si>
  <si>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</si>
  <si>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</si>
  <si>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</si>
  <si>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</si>
  <si>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</si>
  <si>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</si>
  <si>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</si>
  <si>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</si>
  <si>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</si>
  <si>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</si>
  <si>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</si>
  <si>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</si>
  <si>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</si>
  <si>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</si>
  <si>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</si>
  <si>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</si>
  <si>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</si>
  <si>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</si>
  <si>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</si>
  <si>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</si>
  <si>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</si>
  <si>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</si>
  <si>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</si>
  <si>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</si>
  <si>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</si>
  <si>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</si>
  <si>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</si>
  <si>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</si>
  <si>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</si>
  <si>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</si>
  <si>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</si>
  <si>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</si>
  <si>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</si>
  <si>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</si>
  <si>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</si>
  <si>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</si>
  <si>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</si>
  <si>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</si>
  <si>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</si>
  <si>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</si>
  <si>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</si>
  <si>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</si>
  <si>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</si>
  <si>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</si>
  <si>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</si>
  <si>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</si>
  <si>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</si>
  <si>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</si>
  <si>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</si>
  <si>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</si>
  <si>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</si>
  <si>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</si>
  <si>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</si>
  <si>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</si>
  <si>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</si>
  <si>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</si>
  <si>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</si>
  <si>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</si>
  <si>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</si>
  <si>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</si>
  <si>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</si>
  <si>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</si>
  <si>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</si>
  <si>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</si>
  <si>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</si>
  <si>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</si>
  <si>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</si>
  <si>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</si>
  <si>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</si>
  <si>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</si>
  <si>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</si>
  <si>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</si>
  <si>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</si>
  <si>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</si>
  <si>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</si>
  <si>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</si>
  <si>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</si>
  <si>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</si>
  <si>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</si>
  <si>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</si>
  <si>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</si>
  <si>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</si>
  <si>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</si>
  <si>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</si>
  <si>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</si>
  <si>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</si>
  <si>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</si>
  <si>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</si>
  <si>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</si>
  <si>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</si>
  <si>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</si>
  <si>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</si>
  <si>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</si>
  <si>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</si>
  <si>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</si>
  <si>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</si>
  <si>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</si>
  <si>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</si>
  <si>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</si>
  <si>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</si>
  <si>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</si>
  <si>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</si>
  <si>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</si>
  <si>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</si>
  <si>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</si>
  <si>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</si>
  <si>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</si>
  <si>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</si>
  <si>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</si>
  <si>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</si>
  <si>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</si>
  <si>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</si>
  <si>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</si>
  <si>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</si>
  <si>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</si>
  <si>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</si>
  <si>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</si>
  <si>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</si>
  <si>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</si>
  <si>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</si>
  <si>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</si>
  <si>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</si>
  <si>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</si>
  <si>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</si>
  <si>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</si>
  <si>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</si>
  <si>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</si>
  <si>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</si>
  <si>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</si>
  <si>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</si>
  <si>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</si>
  <si>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</si>
  <si>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</si>
  <si>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</si>
  <si>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</si>
  <si>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</si>
  <si>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</si>
  <si>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</si>
  <si>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</si>
  <si>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</si>
  <si>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</si>
  <si>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</si>
  <si>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</si>
  <si>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</si>
  <si>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</si>
  <si>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</si>
  <si>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</si>
  <si>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</si>
  <si>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</si>
  <si>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</si>
  <si>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</si>
  <si>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</si>
  <si>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</si>
  <si>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</si>
  <si>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</si>
  <si>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</si>
  <si>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</si>
  <si>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</si>
  <si>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</si>
  <si>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</si>
  <si>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</si>
  <si>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</si>
  <si>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</si>
  <si>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</si>
  <si>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</si>
  <si>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</si>
  <si>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</si>
  <si>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</si>
  <si>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</si>
  <si>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</si>
  <si>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</si>
  <si>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</si>
  <si>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</si>
  <si>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</si>
  <si>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</si>
  <si>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</si>
  <si>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</si>
  <si>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</si>
  <si>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</si>
  <si>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</si>
  <si>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</si>
  <si>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</si>
  <si>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</si>
  <si>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</si>
  <si>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</si>
  <si>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</si>
  <si>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</si>
  <si>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</si>
  <si>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</si>
  <si>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</si>
  <si>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</si>
  <si>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</si>
  <si>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</si>
  <si>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</si>
  <si>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</si>
  <si>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</si>
  <si>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</si>
  <si>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</si>
  <si>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</si>
  <si>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</si>
  <si>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</si>
  <si>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</si>
  <si>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</si>
  <si>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</si>
  <si>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</si>
  <si>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</si>
  <si>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</si>
  <si>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</si>
  <si>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</si>
  <si>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</si>
  <si>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</si>
  <si>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</si>
  <si>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</si>
  <si>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</si>
  <si>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</si>
  <si>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</si>
  <si>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</si>
  <si>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</si>
  <si>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</si>
  <si>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</si>
  <si>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</si>
  <si>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</si>
  <si>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</si>
  <si>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</si>
  <si>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</si>
  <si>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</si>
  <si>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</si>
  <si>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</si>
  <si>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</si>
  <si>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</si>
  <si>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</si>
  <si>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</si>
  <si>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</si>
  <si>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</si>
  <si>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</si>
  <si>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</si>
  <si>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</si>
  <si>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</si>
  <si>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</si>
  <si>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</si>
  <si>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</si>
  <si>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</si>
  <si>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</si>
  <si>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</si>
  <si>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</si>
  <si>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</si>
  <si>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</si>
  <si>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</si>
  <si>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</si>
  <si>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</si>
  <si>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</si>
  <si>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</si>
  <si>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</si>
  <si>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</si>
  <si>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</si>
  <si>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</si>
  <si>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</si>
  <si>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</si>
  <si>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</si>
  <si>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</si>
  <si>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</si>
  <si>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</si>
  <si>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</si>
  <si>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</si>
  <si>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</si>
  <si>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</si>
  <si>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</si>
  <si>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</si>
  <si>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</si>
  <si>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</si>
  <si>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</si>
  <si>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</si>
  <si>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</si>
  <si>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</si>
  <si>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</si>
  <si>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</si>
  <si>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</si>
  <si>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</si>
  <si>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</si>
  <si>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</si>
  <si>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</si>
  <si>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</si>
  <si>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</si>
  <si>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</si>
  <si>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</si>
  <si>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</si>
  <si>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</si>
  <si>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</si>
  <si>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</si>
  <si>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</si>
  <si>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</si>
  <si>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</si>
  <si>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</si>
  <si>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</si>
  <si>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</si>
  <si>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</si>
  <si>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</si>
  <si>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</si>
  <si>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</si>
  <si>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</si>
  <si>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</si>
  <si>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</si>
  <si>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</si>
  <si>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</si>
  <si>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</si>
  <si>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</si>
  <si>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</si>
  <si>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</si>
  <si>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</si>
  <si>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</si>
  <si>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</si>
  <si>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</si>
  <si>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</si>
  <si>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</si>
  <si>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</si>
  <si>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</si>
  <si>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</si>
  <si>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</si>
  <si>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</si>
  <si>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</si>
  <si>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</si>
  <si>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</si>
  <si>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</si>
  <si>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</si>
  <si>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</si>
  <si>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</si>
  <si>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</si>
  <si>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</si>
  <si>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</si>
  <si>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</si>
  <si>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</si>
  <si>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</si>
  <si>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</si>
  <si>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</si>
  <si>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</si>
  <si>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</si>
  <si>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</si>
  <si>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</si>
  <si>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</si>
  <si>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</si>
  <si>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</si>
  <si>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</si>
  <si>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</si>
  <si>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</si>
  <si>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</si>
  <si>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</si>
  <si>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</si>
  <si>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</si>
  <si>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</si>
  <si>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</si>
  <si>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</si>
  <si>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</si>
  <si>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</si>
  <si>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</si>
  <si>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</si>
  <si>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</si>
  <si>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</si>
  <si>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</si>
  <si>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</si>
  <si>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</si>
  <si>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</si>
  <si>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</si>
  <si>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</si>
  <si>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</si>
  <si>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</si>
  <si>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</si>
  <si>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</si>
  <si>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</si>
  <si>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</si>
  <si>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</si>
  <si>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</si>
  <si>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</si>
  <si>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</si>
  <si>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</si>
  <si>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</si>
  <si>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</si>
  <si>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</si>
  <si>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</si>
  <si>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</si>
  <si>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</si>
  <si>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</si>
  <si>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</si>
  <si>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</si>
  <si>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</si>
  <si>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</si>
  <si>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</si>
  <si>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</si>
  <si>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</si>
  <si>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</si>
  <si>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</si>
  <si>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</si>
  <si>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</si>
  <si>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</si>
  <si>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</si>
  <si>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</si>
  <si>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</si>
  <si>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</si>
  <si>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</si>
  <si>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</si>
  <si>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</si>
  <si>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</si>
  <si>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</si>
  <si>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</si>
  <si>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</si>
  <si>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</si>
  <si>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</si>
  <si>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</si>
  <si>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</si>
  <si>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</si>
  <si>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</si>
  <si>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</si>
  <si>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</si>
  <si>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</si>
  <si>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</si>
  <si>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</si>
  <si>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</si>
  <si>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</si>
  <si>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</si>
  <si>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</si>
  <si>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</si>
  <si>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</si>
  <si>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</si>
  <si>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</si>
  <si>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</si>
  <si>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</si>
  <si>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</si>
  <si>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</si>
  <si>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</si>
  <si>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</si>
  <si>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</si>
  <si>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</si>
  <si>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</si>
  <si>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</si>
  <si>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</si>
  <si>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</si>
  <si>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</si>
  <si>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</si>
  <si>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</si>
  <si>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</si>
  <si>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</si>
  <si>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</si>
  <si>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</si>
  <si>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</si>
  <si>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</si>
  <si>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</si>
  <si>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</si>
  <si>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</si>
  <si>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</si>
  <si>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</si>
  <si>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</si>
  <si>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</si>
  <si>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</si>
  <si>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</si>
  <si>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</si>
  <si>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</si>
  <si>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</si>
  <si>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</si>
  <si>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</si>
  <si>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</si>
  <si>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</si>
  <si>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</si>
  <si>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</si>
  <si>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</si>
  <si>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</si>
  <si>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</si>
  <si>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</si>
  <si>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</si>
  <si>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</si>
  <si>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</si>
  <si>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</si>
  <si>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</si>
  <si>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</si>
  <si>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</si>
  <si>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</si>
  <si>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</si>
  <si>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</si>
  <si>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</si>
  <si>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</si>
  <si>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</si>
  <si>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</si>
  <si>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</si>
  <si>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</si>
  <si>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</si>
  <si>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</si>
  <si>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</si>
  <si>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</si>
  <si>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</si>
  <si>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</si>
  <si>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</si>
  <si>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</si>
  <si>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</si>
  <si>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</si>
  <si>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</si>
  <si>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</si>
  <si>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</si>
  <si>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</si>
  <si>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</si>
  <si>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</si>
  <si>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</si>
  <si>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</si>
  <si>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</si>
  <si>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</si>
  <si>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</si>
  <si>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</si>
  <si>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</si>
  <si>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</si>
  <si>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</si>
  <si>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</si>
  <si>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</si>
  <si>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</si>
  <si>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</si>
  <si>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</si>
  <si>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</si>
  <si>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</si>
  <si>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</si>
  <si>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</si>
  <si>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</si>
  <si>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</si>
  <si>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</si>
  <si>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</si>
  <si>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</si>
  <si>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</si>
  <si>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</si>
  <si>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</si>
  <si>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</si>
  <si>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</si>
  <si>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</si>
  <si>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</si>
  <si>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</si>
  <si>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</si>
  <si>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</si>
  <si>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</si>
  <si>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</si>
  <si>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</si>
  <si>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</si>
  <si>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</si>
  <si>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</si>
  <si>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</si>
  <si>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</si>
  <si>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</si>
  <si>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</si>
  <si>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</si>
  <si>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</si>
  <si>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</si>
  <si>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</si>
  <si>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</si>
  <si>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</si>
  <si>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</si>
  <si>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</si>
  <si>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</si>
  <si>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</si>
  <si>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</si>
  <si>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</si>
  <si>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</si>
  <si>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</si>
  <si>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</si>
  <si>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</si>
  <si>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</si>
  <si>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</si>
  <si>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</si>
  <si>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</si>
  <si>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</si>
  <si>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</si>
  <si>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</si>
  <si>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</si>
  <si>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</si>
  <si>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</si>
  <si>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</si>
  <si>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</si>
  <si>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</si>
  <si>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</si>
  <si>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</si>
  <si>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</si>
  <si>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</si>
  <si>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</si>
  <si>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</si>
  <si>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</si>
  <si>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</si>
  <si>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</si>
  <si>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</si>
  <si>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</si>
  <si>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</si>
  <si>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</si>
  <si>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</si>
  <si>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</si>
  <si>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</si>
  <si>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</si>
  <si>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</si>
  <si>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</si>
  <si>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</si>
  <si>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</si>
  <si>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</si>
  <si>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</si>
  <si>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</si>
  <si>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</si>
  <si>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</si>
  <si>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</si>
  <si>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</si>
  <si>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</si>
  <si>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</si>
  <si>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</si>
  <si>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</si>
  <si>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</si>
  <si>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</si>
  <si>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</si>
  <si>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</si>
  <si>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</si>
  <si>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</si>
  <si>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</si>
  <si>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</si>
  <si>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</si>
  <si>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</si>
  <si>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</si>
  <si>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</si>
  <si>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</si>
  <si>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</si>
  <si>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</si>
  <si>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</si>
  <si>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</si>
  <si>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</si>
  <si>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</si>
  <si>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</si>
  <si>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</si>
  <si>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</si>
  <si>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</si>
  <si>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</si>
  <si>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</si>
  <si>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</si>
  <si>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</si>
  <si>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</si>
  <si>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</si>
  <si>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</si>
  <si>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</si>
  <si>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</si>
  <si>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</si>
  <si>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</si>
  <si>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</si>
  <si>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</si>
  <si>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</si>
  <si>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</si>
  <si>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</si>
  <si>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</si>
  <si>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</si>
  <si>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</si>
  <si>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</si>
  <si>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</si>
  <si>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</si>
  <si>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</si>
  <si>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</si>
  <si>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</si>
  <si>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</si>
  <si>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</si>
  <si>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</si>
  <si>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</si>
  <si>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</si>
  <si>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</si>
  <si>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</si>
  <si>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</si>
  <si>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</si>
  <si>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</si>
  <si>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</si>
  <si>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</si>
  <si>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</si>
  <si>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</si>
  <si>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</si>
  <si>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</si>
  <si>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</si>
  <si>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</si>
  <si>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</si>
  <si>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</si>
  <si>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</si>
  <si>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</si>
  <si>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</si>
  <si>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</si>
  <si>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</si>
  <si>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</si>
  <si>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</si>
  <si>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</si>
  <si>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</si>
  <si>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</si>
  <si>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</si>
  <si>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</si>
  <si>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</si>
  <si>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</si>
  <si>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</si>
  <si>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</si>
  <si>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</si>
  <si>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</si>
  <si>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</si>
  <si>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</si>
  <si>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</si>
  <si>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</si>
  <si>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</si>
  <si>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</si>
  <si>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</si>
  <si>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</si>
  <si>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</si>
  <si>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</si>
  <si>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</si>
  <si>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</si>
  <si>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</si>
  <si>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</si>
  <si>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</si>
  <si>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</si>
  <si>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</si>
  <si>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</si>
  <si>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</si>
  <si>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</si>
  <si>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</si>
  <si>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</si>
  <si>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</si>
  <si>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</si>
  <si>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</si>
  <si>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</si>
  <si>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</si>
  <si>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</si>
  <si>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</si>
  <si>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</si>
  <si>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</si>
  <si>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</si>
  <si>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</si>
  <si>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</si>
  <si>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</si>
  <si>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</si>
  <si>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</si>
  <si>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</si>
  <si>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</si>
  <si>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</si>
  <si>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</si>
  <si>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</si>
  <si>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</si>
  <si>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</si>
  <si>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</si>
  <si>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</si>
  <si>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</si>
  <si>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</si>
  <si>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</si>
  <si>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</si>
  <si>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</si>
  <si>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</si>
  <si>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</si>
  <si>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</si>
  <si>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</si>
  <si>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</si>
  <si>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</si>
  <si>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</si>
  <si>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</si>
  <si>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</si>
  <si>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</si>
  <si>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</si>
  <si>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</si>
  <si>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</si>
  <si>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</si>
  <si>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</si>
  <si>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</si>
  <si>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</si>
  <si>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</si>
  <si>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</si>
  <si>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</si>
  <si>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</si>
  <si>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</si>
  <si>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</si>
  <si>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</si>
  <si>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</si>
  <si>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</si>
  <si>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</si>
  <si>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</si>
  <si>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</si>
  <si>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</si>
  <si>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</si>
  <si>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</si>
  <si>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</si>
  <si>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</si>
  <si>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</si>
  <si>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</si>
  <si>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</si>
  <si>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</si>
  <si>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</si>
  <si>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</si>
  <si>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</si>
  <si>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</si>
  <si>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</si>
  <si>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</si>
  <si>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</si>
  <si>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</si>
  <si>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</si>
  <si>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</si>
  <si>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</si>
  <si>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</si>
  <si>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</si>
  <si>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</si>
  <si>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</si>
  <si>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</si>
  <si>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</si>
  <si>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</si>
  <si>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</si>
  <si>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</si>
  <si>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</si>
  <si>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</si>
  <si>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</si>
  <si>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</si>
  <si>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</si>
  <si>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</si>
  <si>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</si>
  <si>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</si>
  <si>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</si>
  <si>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</si>
  <si>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</si>
  <si>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</si>
  <si>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</si>
  <si>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</si>
  <si>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</si>
  <si>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</si>
  <si>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</si>
  <si>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</si>
  <si>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</si>
  <si>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</si>
  <si>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</si>
  <si>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</si>
  <si>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</si>
  <si>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</si>
  <si>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</si>
  <si>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</si>
  <si>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</si>
  <si>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</si>
  <si>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</si>
  <si>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</si>
  <si>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</si>
  <si>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</si>
  <si>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</si>
  <si>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</si>
  <si>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</si>
  <si>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</si>
  <si>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</si>
  <si>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</si>
  <si>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</si>
  <si>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</si>
  <si>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</si>
  <si>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</si>
  <si>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</si>
  <si>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</si>
  <si>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</si>
  <si>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</si>
  <si>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</si>
  <si>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</si>
  <si>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</si>
  <si>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</si>
  <si>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</si>
  <si>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</si>
  <si>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</si>
  <si>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</si>
  <si>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</si>
  <si>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</si>
  <si>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</si>
  <si>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</si>
  <si>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</si>
  <si>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</si>
  <si>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</si>
  <si>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</si>
  <si>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</si>
  <si>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</si>
  <si>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</si>
  <si>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</si>
  <si>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</si>
  <si>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</si>
  <si>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</si>
  <si>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</si>
  <si>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</si>
  <si>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</si>
  <si>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</si>
  <si>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</si>
  <si>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</si>
  <si>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</si>
  <si>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</si>
  <si>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</si>
  <si>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</si>
  <si>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</si>
  <si>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</si>
  <si>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</si>
  <si>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</si>
  <si>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</si>
  <si>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</si>
  <si>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</si>
  <si>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</si>
  <si>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</si>
  <si>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</si>
  <si>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</si>
  <si>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</si>
  <si>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</si>
  <si>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</si>
  <si>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</si>
  <si>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</si>
  <si>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</si>
  <si>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</si>
  <si>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</si>
  <si>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</si>
  <si>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</si>
  <si>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</si>
  <si>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</si>
  <si>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</si>
  <si>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</si>
  <si>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</si>
  <si>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</si>
  <si>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</si>
  <si>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</si>
  <si>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</si>
  <si>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</si>
  <si>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</si>
  <si>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</si>
  <si>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</si>
  <si>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</si>
  <si>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</si>
  <si>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</si>
  <si>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</si>
  <si>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</si>
  <si>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</si>
  <si>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</si>
  <si>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</si>
  <si>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</si>
  <si>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</si>
  <si>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</si>
  <si>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</si>
  <si>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</si>
  <si>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</si>
  <si>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</si>
  <si>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</si>
  <si>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</si>
  <si>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</si>
  <si>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</si>
  <si>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</si>
  <si>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</si>
  <si>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</si>
  <si>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</si>
  <si>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</si>
  <si>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</si>
  <si>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</si>
  <si>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</si>
  <si>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</si>
  <si>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</si>
  <si>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</si>
  <si>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</si>
  <si>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</si>
  <si>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</si>
  <si>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</si>
  <si>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</si>
  <si>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</si>
  <si>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</si>
  <si>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</si>
  <si>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</si>
  <si>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</si>
  <si>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</si>
  <si>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</si>
  <si>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</si>
  <si>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</si>
  <si>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</si>
  <si>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</si>
  <si>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</si>
  <si>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</si>
  <si>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</si>
  <si>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</si>
  <si>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</si>
  <si>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</si>
  <si>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</si>
  <si>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</si>
  <si>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</si>
  <si>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</si>
  <si>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</si>
  <si>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</si>
  <si>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</si>
  <si>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</si>
  <si>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</si>
  <si>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</si>
  <si>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</si>
  <si>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</si>
  <si>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</si>
  <si>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</si>
  <si>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</si>
  <si>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</si>
  <si>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</si>
  <si>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</si>
  <si>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</si>
  <si>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</si>
  <si>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</si>
  <si>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</si>
  <si>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</si>
  <si>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</si>
  <si>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</si>
  <si>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</si>
  <si>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</si>
  <si>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</si>
  <si>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</si>
  <si>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</si>
  <si>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</si>
  <si>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</si>
  <si>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</si>
  <si>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</si>
  <si>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</si>
  <si>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</si>
  <si>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</si>
  <si>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</si>
  <si>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</si>
  <si>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</si>
  <si>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</si>
  <si>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</si>
  <si>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</si>
  <si>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</si>
  <si>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</si>
  <si>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</si>
  <si>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</si>
  <si>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</si>
  <si>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</si>
  <si>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</si>
  <si>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</si>
  <si>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</si>
  <si>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</si>
  <si>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</si>
  <si>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</si>
  <si>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</si>
  <si>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</si>
  <si>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</si>
  <si>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</si>
  <si>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</si>
  <si>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</si>
  <si>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</si>
  <si>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</si>
  <si>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</si>
  <si>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</si>
  <si>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</si>
  <si>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</si>
  <si>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</si>
  <si>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</si>
  <si>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</si>
  <si>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</si>
  <si>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</si>
  <si>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</si>
  <si>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</si>
  <si>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</si>
  <si>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</si>
  <si>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</si>
  <si>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</si>
  <si>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</si>
  <si>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</si>
  <si>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</si>
  <si>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</si>
  <si>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</si>
  <si>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</si>
  <si>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</si>
  <si>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</si>
  <si>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</si>
  <si>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</si>
  <si>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</si>
  <si>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</si>
  <si>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</si>
  <si>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</si>
  <si>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</si>
  <si>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</si>
  <si>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</si>
  <si>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</si>
  <si>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</si>
  <si>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</si>
  <si>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</si>
  <si>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</si>
  <si>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</si>
  <si>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</si>
  <si>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</si>
  <si>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</si>
  <si>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</si>
  <si>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</si>
  <si>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</si>
  <si>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</si>
  <si>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</si>
  <si>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</si>
  <si>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</si>
  <si>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</si>
  <si>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</si>
  <si>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</si>
  <si>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</si>
  <si>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</si>
  <si>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</si>
  <si>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</si>
  <si>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</si>
  <si>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</si>
  <si>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</si>
  <si>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</si>
  <si>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</si>
  <si>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</si>
  <si>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</si>
  <si>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</si>
  <si>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</si>
  <si>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</si>
  <si>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</si>
  <si>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</si>
  <si>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</si>
  <si>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</si>
  <si>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</si>
  <si>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</si>
  <si>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</si>
  <si>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</si>
  <si>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</si>
  <si>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</si>
  <si>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</si>
  <si>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</si>
  <si>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</si>
  <si>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</si>
  <si>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</si>
  <si>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</si>
  <si>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</si>
  <si>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</si>
  <si>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</si>
  <si>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</si>
  <si>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</si>
  <si>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</si>
  <si>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</si>
  <si>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</si>
  <si>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</si>
  <si>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</si>
  <si>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</si>
  <si>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</si>
  <si>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</si>
  <si>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</si>
  <si>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</si>
  <si>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</si>
  <si>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</si>
  <si>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</si>
  <si>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</si>
  <si>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</si>
  <si>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</si>
  <si>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</si>
  <si>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</si>
  <si>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</si>
  <si>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</si>
  <si>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</si>
  <si>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</si>
  <si>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</si>
  <si>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</si>
  <si>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</si>
  <si>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</si>
  <si>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</si>
  <si>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</si>
  <si>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</si>
  <si>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</si>
  <si>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</si>
  <si>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</si>
  <si>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</si>
  <si>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</si>
  <si>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</si>
  <si>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</si>
  <si>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</si>
  <si>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</si>
  <si>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</si>
  <si>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</si>
  <si>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</si>
  <si>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</si>
  <si>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</si>
  <si>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</si>
  <si>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</si>
  <si>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</si>
  <si>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</si>
  <si>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</si>
  <si>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</si>
  <si>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</si>
  <si>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</si>
  <si>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</si>
  <si>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</si>
  <si>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</si>
  <si>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</si>
  <si>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</si>
  <si>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</si>
  <si>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</si>
  <si>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</si>
  <si>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</si>
  <si>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</si>
  <si>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</si>
  <si>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</si>
  <si>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</si>
  <si>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</si>
  <si>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</si>
  <si>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</si>
  <si>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</si>
  <si>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</si>
  <si>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</si>
  <si>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</si>
  <si>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</si>
  <si>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</si>
  <si>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</si>
  <si>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</si>
  <si>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</si>
  <si>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</si>
  <si>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</si>
  <si>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</si>
  <si>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</si>
  <si>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</si>
  <si>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</si>
  <si>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</si>
  <si>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</si>
  <si>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</si>
  <si>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</si>
  <si>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</si>
  <si>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</si>
  <si>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</si>
  <si>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</si>
  <si>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</si>
  <si>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</si>
  <si>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</si>
  <si>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</si>
  <si>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</si>
  <si>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</si>
  <si>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</si>
  <si>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</si>
  <si>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</si>
  <si>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</si>
  <si>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</si>
  <si>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</si>
  <si>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</si>
  <si>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</si>
  <si>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</si>
  <si>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</si>
  <si>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</si>
  <si>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</si>
  <si>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</si>
  <si>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</si>
  <si>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</si>
  <si>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</si>
  <si>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</si>
  <si>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</si>
  <si>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</si>
  <si>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</si>
  <si>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</si>
  <si>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</si>
  <si>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</si>
  <si>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</si>
  <si>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</si>
  <si>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</si>
  <si>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</si>
  <si>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</si>
  <si>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</si>
  <si>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</si>
  <si>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</si>
  <si>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</si>
  <si>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</si>
  <si>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</si>
  <si>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</si>
  <si>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</si>
  <si>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</si>
  <si>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</si>
  <si>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</si>
  <si>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</si>
  <si>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</si>
  <si>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</si>
  <si>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</si>
  <si>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</si>
  <si>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</si>
  <si>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</si>
  <si>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</si>
  <si>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</si>
  <si>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</si>
  <si>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</si>
  <si>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</si>
  <si>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</si>
  <si>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</si>
  <si>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</si>
  <si>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</si>
  <si>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</si>
  <si>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</si>
  <si>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</si>
  <si>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</si>
  <si>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</si>
  <si>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</si>
  <si>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</si>
  <si>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</si>
  <si>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</si>
  <si>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</si>
  <si>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</si>
  <si>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</si>
  <si>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</si>
  <si>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</si>
  <si>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</si>
  <si>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</si>
  <si>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</si>
  <si>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</si>
  <si>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</si>
  <si>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</si>
  <si>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</si>
  <si>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</si>
  <si>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</si>
  <si>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</si>
  <si>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</si>
  <si>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</si>
  <si>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</si>
  <si>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</si>
  <si>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</si>
  <si>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</si>
  <si>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</si>
  <si>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</si>
  <si>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</si>
  <si>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</si>
  <si>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</si>
  <si>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</si>
  <si>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</si>
  <si>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</si>
  <si>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</si>
  <si>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</si>
  <si>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</si>
  <si>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</si>
  <si>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</si>
  <si>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</si>
  <si>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</si>
  <si>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</si>
  <si>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</si>
  <si>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</si>
  <si>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</si>
  <si>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</si>
  <si>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</si>
  <si>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</si>
  <si>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</si>
  <si>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</si>
  <si>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</si>
  <si>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</si>
  <si>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</si>
  <si>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</si>
  <si>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</si>
  <si>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</si>
  <si>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</si>
  <si>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</si>
  <si>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</si>
  <si>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</si>
  <si>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</si>
  <si>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</si>
  <si>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</si>
  <si>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</si>
  <si>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</si>
  <si>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</si>
  <si>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</si>
  <si>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</si>
  <si>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</si>
  <si>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</si>
  <si>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</si>
  <si>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</si>
  <si>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</si>
  <si>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</si>
  <si>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</si>
  <si>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</si>
  <si>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</si>
  <si>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</si>
  <si>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</si>
  <si>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</si>
  <si>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</si>
  <si>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</si>
  <si>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</si>
  <si>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</si>
  <si>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</si>
  <si>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</si>
  <si>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</si>
  <si>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</si>
  <si>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</si>
  <si>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</si>
  <si>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</si>
  <si>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</si>
  <si>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</si>
  <si>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</si>
  <si>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</si>
  <si>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</si>
  <si>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</si>
  <si>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</si>
  <si>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</si>
  <si>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</si>
  <si>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</si>
  <si>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</si>
  <si>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</si>
  <si>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</si>
  <si>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</si>
  <si>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</si>
  <si>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</si>
  <si>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</si>
  <si>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</si>
  <si>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</si>
  <si>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</si>
  <si>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</si>
  <si>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</si>
  <si>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</si>
  <si>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</si>
  <si>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</si>
  <si>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</si>
  <si>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</si>
  <si>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</si>
  <si>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</si>
  <si>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</si>
  <si>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</si>
  <si>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</si>
  <si>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</si>
  <si>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</si>
  <si>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</si>
  <si>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</si>
  <si>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</si>
  <si>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</si>
  <si>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</si>
  <si>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</si>
  <si>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</si>
  <si>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</si>
  <si>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</si>
  <si>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</si>
  <si>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</si>
  <si>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</si>
  <si>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</si>
  <si>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</si>
  <si>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</si>
  <si>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</si>
  <si>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</si>
  <si>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</si>
  <si>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</si>
  <si>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</si>
  <si>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</si>
  <si>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</si>
  <si>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</si>
  <si>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</si>
  <si>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</si>
  <si>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</si>
  <si>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</si>
  <si>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</si>
  <si>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</si>
  <si>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</si>
  <si>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</si>
  <si>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</si>
  <si>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</si>
  <si>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</si>
  <si>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</si>
  <si>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</si>
  <si>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</si>
  <si>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</si>
  <si>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</si>
  <si>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</si>
  <si>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</si>
  <si>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</si>
  <si>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</si>
  <si>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</si>
  <si>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</si>
  <si>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</si>
  <si>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</si>
  <si>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</si>
  <si>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</si>
  <si>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</si>
  <si>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</si>
  <si>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</si>
  <si>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</si>
  <si>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</si>
  <si>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</si>
  <si>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</si>
  <si>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</si>
  <si>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</si>
  <si>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</si>
  <si>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</si>
  <si>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</si>
  <si>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</si>
  <si>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</si>
  <si>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</si>
  <si>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</si>
  <si>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</si>
  <si>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</si>
  <si>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</si>
  <si>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</si>
  <si>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</si>
  <si>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</si>
  <si>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</si>
  <si>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</si>
  <si>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</si>
  <si>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</si>
  <si>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</si>
  <si>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</si>
  <si>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</si>
  <si>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</si>
  <si>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</si>
  <si>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</si>
  <si>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</si>
  <si>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</si>
  <si>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</si>
  <si>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</si>
  <si>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</si>
  <si>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</si>
  <si>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</si>
  <si>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</si>
  <si>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</si>
  <si>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</si>
  <si>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</si>
  <si>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</si>
  <si>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</si>
  <si>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</si>
  <si>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</si>
  <si>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</si>
  <si>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</si>
  <si>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</si>
  <si>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</si>
  <si>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</si>
  <si>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</si>
  <si>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</si>
  <si>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</si>
  <si>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</si>
  <si>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</si>
  <si>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</si>
  <si>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</si>
  <si>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</si>
  <si>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</si>
  <si>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</si>
  <si>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</si>
  <si>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</si>
  <si>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</si>
  <si>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</si>
  <si>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</si>
  <si>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</si>
  <si>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</si>
  <si>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</si>
  <si>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</si>
  <si>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</si>
  <si>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</si>
  <si>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</si>
  <si>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</si>
  <si>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</si>
  <si>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</si>
  <si>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</si>
  <si>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</si>
  <si>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</si>
  <si>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</si>
  <si>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</si>
  <si>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</si>
  <si>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</si>
  <si>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</si>
  <si>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</si>
  <si>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</si>
  <si>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</si>
  <si>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</si>
  <si>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</si>
  <si>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</si>
  <si>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</si>
  <si>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</si>
  <si>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</si>
  <si>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</si>
  <si>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</si>
  <si>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</si>
  <si>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</si>
  <si>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</si>
  <si>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</si>
  <si>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</si>
  <si>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</si>
  <si>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</si>
  <si>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</si>
  <si>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</si>
  <si>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</si>
  <si>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</si>
  <si>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</si>
  <si>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</si>
  <si>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</si>
  <si>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</si>
  <si>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</si>
  <si>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</si>
  <si>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</si>
  <si>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</si>
  <si>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</si>
  <si>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</si>
  <si>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</si>
  <si>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</si>
  <si>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</si>
  <si>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</si>
  <si>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</si>
  <si>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</si>
  <si>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</si>
  <si>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</si>
  <si>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</si>
  <si>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</si>
  <si>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</si>
  <si>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</si>
  <si>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</si>
  <si>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</si>
  <si>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</si>
  <si>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</si>
  <si>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</si>
  <si>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</si>
  <si>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</si>
  <si>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</si>
  <si>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</si>
  <si>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</si>
  <si>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</si>
  <si>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</si>
  <si>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</si>
  <si>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</si>
  <si>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</si>
  <si>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</si>
  <si>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</si>
  <si>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</si>
  <si>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</si>
  <si>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</si>
  <si>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</si>
  <si>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</si>
  <si>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</si>
  <si>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</si>
  <si>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</si>
  <si>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</si>
  <si>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</si>
  <si>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</si>
  <si>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</si>
  <si>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</si>
  <si>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</si>
  <si>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</si>
  <si>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</si>
  <si>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</si>
  <si>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</si>
  <si>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</si>
  <si>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</si>
  <si>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</si>
  <si>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</si>
  <si>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</si>
  <si>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</si>
  <si>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</si>
  <si>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</si>
  <si>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</si>
  <si>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</si>
  <si>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</si>
  <si>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</si>
  <si>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</si>
  <si>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</si>
  <si>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</si>
  <si>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</si>
  <si>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</si>
  <si>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</si>
  <si>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</si>
  <si>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</si>
  <si>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</si>
  <si>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</si>
  <si>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</si>
  <si>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</si>
  <si>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</si>
  <si>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</si>
  <si>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</si>
  <si>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</si>
  <si>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</si>
  <si>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</si>
  <si>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</si>
  <si>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</si>
  <si>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</si>
  <si>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</si>
  <si>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</si>
  <si>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</si>
  <si>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</si>
  <si>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</si>
  <si>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</si>
  <si>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</si>
  <si>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</si>
  <si>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</si>
  <si>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</si>
  <si>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</si>
  <si>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</si>
  <si>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</si>
  <si>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</si>
  <si>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</si>
  <si>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</si>
  <si>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</si>
  <si>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</si>
  <si>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</si>
  <si>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</si>
  <si>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</si>
  <si>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</si>
  <si>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</si>
  <si>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</si>
  <si>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</si>
  <si>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</si>
  <si>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</si>
  <si>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</si>
  <si>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</si>
  <si>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</si>
  <si>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</si>
  <si>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</si>
  <si>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</si>
  <si>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</si>
  <si>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</si>
  <si>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</si>
  <si>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</si>
  <si>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</si>
  <si>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</si>
  <si>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</si>
  <si>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</si>
  <si>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</si>
  <si>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</si>
  <si>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</si>
  <si>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</si>
  <si>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</si>
  <si>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</si>
  <si>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</si>
  <si>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</si>
  <si>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</si>
  <si>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</si>
  <si>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</si>
  <si>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</si>
  <si>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</si>
  <si>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</si>
  <si>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</si>
  <si>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</si>
  <si>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</si>
  <si>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</si>
  <si>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</si>
  <si>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</si>
  <si>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</si>
  <si>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</si>
  <si>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</si>
  <si>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</si>
  <si>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</si>
  <si>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</si>
  <si>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</si>
  <si>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</si>
  <si>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</si>
  <si>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</si>
  <si>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</si>
  <si>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</si>
  <si>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</si>
  <si>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</si>
  <si>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</si>
  <si>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</si>
  <si>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</si>
  <si>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</si>
  <si>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</si>
  <si>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</si>
  <si>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</si>
  <si>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</si>
  <si>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</si>
  <si>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</si>
  <si>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</si>
  <si>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</si>
  <si>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</si>
  <si>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</si>
  <si>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</si>
  <si>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</si>
  <si>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</si>
  <si>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</si>
  <si>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</si>
  <si>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</si>
  <si>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</si>
  <si>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</si>
  <si>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</si>
  <si>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</si>
  <si>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</si>
  <si>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</si>
  <si>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</si>
  <si>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</si>
  <si>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</si>
  <si>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</si>
  <si>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</si>
  <si>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</si>
  <si>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</si>
  <si>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</si>
  <si>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</si>
  <si>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</si>
  <si>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</si>
  <si>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</si>
  <si>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</si>
  <si>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</si>
  <si>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</si>
  <si>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</si>
  <si>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</si>
  <si>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</si>
  <si>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</si>
  <si>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</si>
  <si>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</si>
  <si>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</si>
  <si>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</si>
  <si>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</si>
  <si>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</si>
  <si>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</si>
  <si>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</si>
  <si>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</si>
  <si>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</si>
  <si>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</si>
  <si>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</si>
  <si>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</si>
  <si>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</si>
  <si>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</si>
  <si>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</si>
  <si>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</si>
  <si>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</si>
  <si>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</si>
  <si>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</si>
  <si>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</si>
  <si>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</si>
  <si>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</si>
  <si>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</si>
  <si>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</si>
  <si>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</si>
  <si>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</si>
  <si>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</si>
  <si>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</si>
  <si>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</si>
  <si>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</si>
  <si>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</si>
  <si>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</si>
  <si>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</si>
  <si>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</si>
  <si>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</si>
  <si>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</si>
  <si>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</si>
  <si>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</si>
  <si>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</si>
  <si>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</si>
  <si>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</si>
  <si>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</si>
  <si>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</si>
  <si>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</si>
  <si>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</si>
  <si>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</si>
  <si>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</si>
  <si>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</si>
  <si>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</si>
  <si>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</si>
  <si>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</si>
  <si>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</si>
  <si>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</si>
  <si>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</si>
  <si>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</si>
  <si>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</si>
  <si>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</si>
  <si>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</si>
  <si>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</si>
  <si>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</si>
  <si>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</si>
  <si>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</si>
  <si>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</si>
  <si>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</si>
  <si>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</si>
  <si>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</si>
  <si>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</si>
  <si>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</si>
  <si>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</si>
  <si>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</si>
  <si>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</si>
  <si>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</si>
  <si>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</si>
  <si>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</si>
  <si>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</si>
  <si>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</si>
  <si>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</si>
  <si>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</si>
  <si>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</si>
  <si>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</si>
  <si>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</si>
  <si>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</si>
  <si>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</si>
  <si>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</si>
  <si>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</si>
  <si>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</si>
  <si>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</si>
  <si>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</si>
  <si>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</si>
  <si>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</si>
  <si>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</si>
  <si>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</si>
  <si>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</si>
  <si>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</si>
  <si>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</si>
  <si>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</si>
  <si>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</si>
  <si>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</si>
  <si>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</si>
  <si>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</si>
  <si>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</si>
  <si>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</si>
  <si>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</si>
  <si>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</si>
  <si>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</si>
  <si>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</si>
  <si>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</si>
  <si>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</si>
  <si>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</si>
  <si>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</si>
  <si>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</si>
  <si>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</si>
  <si>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</si>
  <si>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</si>
  <si>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</si>
  <si>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</si>
  <si>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</si>
  <si>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</si>
  <si>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</si>
  <si>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</si>
  <si>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</si>
  <si>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</si>
  <si>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</si>
  <si>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</si>
  <si>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</si>
  <si>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</si>
  <si>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</si>
  <si>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</si>
  <si>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</si>
  <si>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</si>
  <si>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</si>
  <si>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</si>
  <si>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</si>
  <si>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</si>
  <si>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</si>
  <si>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</si>
  <si>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</si>
  <si>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</si>
  <si>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</si>
  <si>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</si>
  <si>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</si>
  <si>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</si>
  <si>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</si>
  <si>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</si>
  <si>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</si>
  <si>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</si>
  <si>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</si>
  <si>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</si>
  <si>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</si>
  <si>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</si>
  <si>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</si>
  <si>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</si>
  <si>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</si>
  <si>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</si>
  <si>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</si>
  <si>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</si>
  <si>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</si>
  <si>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</si>
  <si>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</si>
  <si>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</si>
  <si>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</si>
  <si>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</si>
  <si>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</si>
  <si>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</si>
  <si>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</si>
  <si>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</si>
  <si>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</si>
  <si>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</si>
  <si>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</si>
  <si>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</si>
  <si>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</si>
  <si>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</si>
  <si>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</si>
  <si>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</si>
  <si>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</si>
  <si>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</si>
  <si>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</si>
  <si>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</si>
  <si>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</si>
  <si>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</si>
  <si>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</si>
  <si>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</si>
  <si>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</si>
  <si>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</si>
  <si>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</si>
  <si>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</si>
  <si>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</si>
  <si>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</si>
  <si>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</si>
  <si>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</si>
  <si>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</si>
  <si>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</si>
  <si>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</si>
  <si>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</si>
  <si>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</si>
  <si>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</si>
  <si>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</si>
  <si>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</si>
  <si>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</si>
  <si>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</si>
  <si>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</si>
  <si>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</si>
  <si>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</si>
  <si>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</si>
  <si>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</si>
  <si>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</si>
  <si>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</si>
  <si>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</si>
  <si>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</si>
  <si>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</si>
  <si>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</si>
  <si>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</si>
  <si>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</si>
  <si>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</si>
  <si>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</si>
  <si>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</si>
  <si>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</si>
  <si>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</si>
  <si>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</si>
  <si>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</si>
  <si>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</si>
  <si>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</si>
  <si>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</si>
  <si>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</si>
  <si>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</si>
  <si>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</si>
  <si>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</si>
  <si>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</si>
  <si>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</si>
  <si>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</si>
  <si>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</si>
  <si>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</si>
  <si>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</si>
  <si>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</si>
  <si>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</si>
  <si>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</si>
  <si>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</si>
  <si>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</si>
  <si>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</si>
  <si>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</si>
  <si>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</si>
  <si>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</si>
  <si>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</si>
  <si>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</si>
  <si>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</si>
  <si>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</si>
  <si>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</si>
  <si>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</si>
  <si>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</si>
  <si>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</si>
  <si>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</si>
  <si>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</si>
  <si>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</si>
  <si>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</si>
  <si>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</si>
  <si>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</si>
  <si>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</si>
  <si>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</si>
  <si>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</si>
  <si>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</si>
  <si>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</si>
  <si>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</si>
  <si>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</si>
  <si>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</si>
  <si>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</si>
  <si>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</si>
  <si>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</si>
  <si>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</si>
  <si>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</si>
  <si>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</si>
  <si>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</si>
  <si>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</si>
  <si>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</si>
  <si>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</si>
  <si>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</si>
  <si>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</si>
  <si>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</si>
  <si>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</si>
  <si>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</si>
  <si>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</si>
  <si>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</si>
  <si>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</si>
  <si>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</si>
  <si>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</si>
  <si>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</si>
  <si>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</si>
  <si>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</si>
  <si>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</si>
  <si>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</si>
  <si>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</si>
  <si>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</si>
  <si>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</si>
  <si>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</si>
  <si>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</si>
  <si>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</si>
  <si>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</si>
  <si>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</si>
  <si>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</si>
  <si>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</si>
  <si>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</si>
  <si>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</si>
  <si>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</si>
  <si>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</si>
  <si>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</si>
  <si>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</si>
  <si>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</si>
  <si>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</si>
  <si>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</si>
  <si>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</si>
  <si>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</si>
  <si>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</si>
  <si>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</si>
  <si>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</si>
  <si>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</si>
  <si>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</si>
  <si>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</si>
  <si>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</si>
  <si>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</si>
  <si>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</si>
  <si>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</si>
  <si>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</si>
  <si>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</si>
  <si>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</si>
  <si>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</si>
  <si>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</si>
  <si>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</si>
  <si>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</si>
  <si>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</si>
  <si>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</si>
  <si>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</si>
  <si>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</si>
  <si>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</si>
  <si>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</si>
  <si>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</si>
  <si>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</si>
  <si>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</si>
  <si>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</si>
  <si>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</si>
  <si>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</si>
  <si>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</si>
  <si>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</si>
  <si>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</si>
  <si>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</si>
  <si>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</si>
  <si>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</si>
  <si>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</si>
  <si>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</si>
  <si>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</si>
  <si>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</si>
  <si>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</si>
  <si>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</si>
  <si>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</si>
  <si>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</si>
  <si>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</si>
  <si>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</si>
  <si>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</si>
  <si>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</si>
  <si>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</si>
  <si>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</si>
  <si>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</si>
  <si>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</si>
  <si>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</si>
  <si>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</si>
  <si>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</si>
  <si>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</si>
  <si>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</si>
  <si>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</si>
  <si>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</si>
  <si>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</si>
  <si>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</si>
  <si>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</si>
  <si>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</si>
  <si>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</si>
  <si>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</si>
  <si>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</si>
  <si>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</si>
  <si>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</si>
  <si>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</si>
  <si>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</si>
  <si>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</si>
  <si>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</si>
  <si>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</si>
  <si>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</si>
  <si>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</si>
  <si>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</si>
  <si>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</si>
  <si>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</si>
  <si>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</si>
  <si>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</si>
  <si>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</si>
  <si>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</si>
  <si>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</si>
  <si>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</si>
  <si>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</si>
  <si>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</si>
  <si>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</si>
  <si>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</si>
  <si>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</si>
  <si>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</si>
  <si>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</si>
  <si>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</si>
  <si>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</si>
  <si>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</si>
  <si>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</si>
  <si>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</si>
  <si>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</si>
  <si>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</si>
  <si>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</si>
  <si>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</si>
  <si>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</si>
  <si>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</si>
  <si>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</si>
  <si>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</si>
  <si>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</si>
  <si>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</si>
  <si>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</si>
  <si>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</si>
  <si>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</si>
  <si>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</si>
  <si>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</si>
  <si>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</si>
  <si>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</si>
  <si>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</si>
  <si>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</si>
  <si>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</si>
  <si>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</si>
  <si>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</si>
  <si>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</si>
  <si>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</si>
  <si>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</si>
  <si>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</si>
  <si>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</si>
  <si>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</si>
  <si>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</si>
  <si>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</si>
  <si>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</si>
  <si>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</si>
  <si>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</si>
  <si>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</si>
  <si>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</si>
  <si>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</si>
  <si>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</si>
  <si>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</si>
  <si>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</si>
  <si>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</si>
  <si>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</si>
  <si>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</si>
  <si>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</si>
  <si>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</si>
  <si>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</si>
  <si>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</si>
  <si>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</si>
  <si>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</si>
  <si>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</si>
  <si>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</si>
  <si>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</si>
  <si>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</si>
  <si>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</si>
  <si>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</si>
  <si>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</si>
  <si>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</si>
  <si>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</si>
  <si>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</si>
  <si>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</si>
  <si>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</si>
  <si>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</si>
  <si>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</si>
  <si>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</si>
  <si>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</si>
  <si>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</si>
  <si>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</si>
  <si>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</si>
  <si>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</si>
  <si>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</si>
  <si>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</si>
  <si>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</si>
  <si>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</si>
  <si>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</si>
  <si>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</si>
  <si>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</si>
  <si>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</si>
  <si>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</si>
  <si>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</si>
  <si>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</si>
  <si>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</si>
  <si>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</si>
  <si>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</si>
  <si>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</si>
  <si>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</si>
  <si>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</si>
  <si>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</si>
  <si>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</si>
  <si>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</si>
  <si>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</si>
  <si>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</si>
  <si>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</si>
  <si>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</si>
  <si>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</si>
  <si>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</si>
  <si>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</si>
  <si>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</si>
  <si>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</si>
  <si>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</si>
  <si>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</si>
  <si>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</si>
  <si>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</si>
  <si>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</si>
  <si>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</si>
  <si>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</si>
  <si>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</si>
  <si>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</si>
  <si>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</si>
  <si>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</si>
  <si>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</si>
  <si>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</si>
  <si>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</si>
  <si>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</si>
  <si>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</si>
  <si>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</si>
  <si>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</si>
  <si>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</si>
  <si>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</si>
  <si>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</si>
  <si>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</si>
  <si>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</si>
  <si>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</si>
  <si>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</si>
  <si>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</si>
  <si>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</si>
  <si>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</si>
  <si>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</si>
  <si>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</si>
  <si>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</si>
  <si>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</si>
  <si>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</si>
  <si>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</si>
  <si>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</si>
  <si>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</si>
  <si>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</si>
  <si>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</si>
  <si>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</si>
  <si>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</si>
  <si>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</si>
  <si>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</si>
  <si>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</si>
  <si>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</si>
  <si>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</si>
  <si>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</si>
  <si>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</si>
  <si>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</si>
  <si>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</si>
  <si>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</si>
  <si>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</si>
  <si>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</si>
  <si>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</si>
  <si>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</si>
  <si>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</si>
  <si>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</si>
  <si>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</si>
  <si>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</si>
  <si>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</si>
  <si>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</si>
  <si>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</si>
  <si>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</si>
  <si>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</si>
  <si>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</si>
  <si>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</si>
  <si>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</si>
  <si>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</si>
  <si>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</si>
  <si>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</si>
  <si>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</si>
  <si>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</si>
  <si>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</si>
  <si>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</si>
  <si>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</si>
  <si>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</si>
  <si>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</si>
  <si>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</si>
  <si>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</si>
  <si>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</si>
  <si>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</si>
  <si>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</si>
  <si>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</si>
  <si>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</si>
  <si>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</si>
  <si>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</si>
  <si>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</si>
  <si>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</si>
  <si>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</si>
  <si>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</si>
  <si>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</si>
  <si>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</si>
  <si>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</si>
  <si>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</si>
  <si>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</si>
  <si>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</si>
  <si>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</si>
  <si>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</si>
  <si>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</si>
  <si>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</si>
  <si>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</si>
  <si>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</si>
  <si>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</si>
  <si>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</si>
  <si>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</si>
  <si>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</si>
  <si>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</si>
  <si>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</si>
  <si>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</si>
  <si>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</si>
  <si>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</si>
  <si>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</si>
  <si>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</si>
  <si>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</si>
  <si>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</si>
  <si>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</si>
  <si>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</si>
  <si>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</si>
  <si>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</si>
  <si>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</si>
  <si>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</si>
  <si>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</si>
  <si>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</si>
  <si>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</si>
  <si>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</si>
  <si>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</si>
  <si>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</si>
  <si>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</si>
  <si>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</si>
  <si>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</si>
  <si>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</si>
  <si>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</si>
  <si>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</si>
  <si>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</si>
  <si>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</si>
  <si>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</si>
  <si>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</si>
  <si>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</si>
  <si>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</si>
  <si>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</si>
  <si>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</si>
  <si>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</si>
  <si>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</si>
  <si>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</si>
  <si>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</si>
  <si>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</si>
  <si>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</si>
  <si>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</si>
  <si>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</si>
  <si>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</si>
  <si>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</si>
  <si>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</si>
  <si>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</si>
  <si>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</si>
  <si>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</si>
  <si>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</si>
  <si>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</si>
  <si>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</si>
  <si>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</si>
  <si>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</si>
  <si>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</si>
  <si>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</si>
  <si>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</si>
  <si>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</si>
  <si>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</si>
  <si>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</si>
  <si>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</si>
  <si>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</si>
  <si>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</si>
  <si>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</si>
  <si>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</si>
  <si>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</si>
  <si>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</si>
  <si>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</si>
  <si>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</si>
  <si>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</si>
  <si>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</si>
  <si>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</si>
  <si>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</si>
  <si>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</si>
  <si>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</si>
  <si>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</si>
  <si>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</si>
  <si>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</si>
  <si>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</si>
  <si>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</si>
  <si>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</si>
  <si>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</si>
  <si>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</si>
  <si>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</si>
  <si>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</si>
  <si>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</si>
  <si>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</si>
  <si>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</si>
  <si>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</si>
  <si>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</si>
  <si>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</si>
  <si>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</si>
  <si>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</si>
  <si>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</si>
  <si>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</si>
  <si>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</si>
  <si>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</si>
  <si>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</si>
  <si>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</si>
  <si>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</si>
  <si>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</si>
  <si>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</si>
  <si>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</si>
  <si>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</si>
  <si>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</si>
  <si>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</si>
  <si>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</si>
  <si>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</si>
  <si>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</si>
  <si>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</si>
  <si>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</si>
  <si>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</si>
  <si>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</si>
  <si>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</si>
  <si>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</si>
  <si>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</si>
  <si>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</si>
  <si>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</si>
  <si>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</si>
  <si>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</si>
  <si>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</si>
  <si>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</si>
  <si>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</si>
  <si>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</si>
  <si>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</si>
  <si>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</si>
  <si>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</si>
  <si>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</si>
  <si>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</si>
  <si>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</si>
  <si>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</si>
  <si>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</si>
  <si>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</si>
  <si>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</si>
  <si>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</si>
  <si>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</si>
  <si>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</si>
  <si>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</si>
  <si>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</si>
  <si>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</si>
  <si>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</si>
  <si>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</si>
  <si>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</si>
  <si>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</si>
  <si>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</si>
  <si>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</si>
  <si>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</si>
  <si>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</si>
  <si>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</si>
  <si>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</si>
  <si>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</si>
  <si>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</si>
  <si>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</si>
  <si>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</si>
  <si>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</si>
  <si>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</si>
  <si>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</si>
  <si>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</si>
  <si>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</si>
  <si>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</si>
  <si>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</si>
  <si>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</si>
  <si>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</si>
  <si>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</si>
  <si>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</si>
  <si>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</si>
  <si>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</si>
  <si>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</si>
  <si>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</si>
  <si>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</si>
  <si>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</si>
  <si>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</si>
  <si>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</si>
  <si>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</si>
  <si>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</si>
  <si>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</si>
  <si>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</si>
  <si>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</si>
  <si>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</si>
  <si>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</si>
  <si>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</si>
  <si>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</si>
  <si>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</si>
  <si>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</si>
  <si>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</si>
  <si>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</si>
  <si>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</si>
  <si>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</si>
  <si>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</si>
  <si>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</si>
  <si>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</si>
  <si>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</si>
  <si>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</si>
  <si>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</si>
  <si>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</si>
  <si>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</si>
  <si>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</si>
  <si>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</si>
  <si>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</si>
  <si>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</si>
  <si>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</si>
  <si>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</si>
  <si>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</si>
  <si>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</si>
  <si>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</si>
  <si>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</si>
  <si>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</si>
  <si>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</si>
  <si>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</si>
  <si>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</si>
  <si>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</si>
  <si>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</si>
  <si>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</si>
  <si>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</si>
  <si>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</si>
  <si>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</si>
  <si>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</si>
  <si>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</si>
  <si>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</si>
  <si>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</si>
  <si>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</si>
  <si>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</si>
  <si>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</si>
  <si>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</si>
  <si>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</si>
  <si>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</si>
  <si>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</si>
  <si>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</si>
  <si>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</si>
  <si>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</si>
  <si>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</si>
  <si>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</si>
  <si>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</si>
  <si>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</si>
  <si>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</si>
  <si>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</si>
  <si>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</si>
  <si>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</si>
  <si>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</si>
  <si>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</si>
  <si>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</si>
  <si>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</si>
  <si>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</si>
  <si>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</si>
  <si>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</si>
  <si>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</si>
  <si>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</si>
  <si>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</si>
  <si>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</si>
  <si>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</si>
  <si>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</si>
  <si>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</si>
  <si>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</si>
  <si>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</si>
  <si>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</si>
  <si>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</si>
  <si>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</si>
  <si>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</si>
  <si>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</si>
  <si>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</si>
  <si>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</si>
  <si>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</si>
  <si>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</si>
  <si>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</si>
  <si>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</si>
  <si>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</si>
  <si>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</si>
  <si>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</si>
  <si>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</si>
  <si>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</si>
  <si>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</si>
  <si>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</si>
  <si>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</si>
  <si>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</si>
  <si>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</si>
  <si>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</si>
  <si>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</si>
  <si>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</si>
  <si>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</si>
  <si>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</si>
  <si>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</si>
  <si>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</si>
  <si>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</si>
  <si>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</si>
  <si>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</si>
  <si>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</si>
  <si>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</si>
  <si>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</si>
  <si>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</si>
  <si>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</si>
  <si>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</si>
  <si>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</si>
  <si>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</si>
  <si>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</si>
  <si>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</si>
  <si>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</si>
  <si>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</si>
  <si>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</si>
  <si>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</si>
  <si>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</si>
  <si>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</si>
  <si>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</si>
  <si>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</si>
  <si>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</si>
  <si>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</si>
  <si>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</si>
  <si>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</si>
  <si>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</si>
  <si>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</si>
  <si>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</si>
  <si>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</si>
  <si>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</si>
  <si>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</si>
  <si>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</si>
  <si>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</si>
  <si>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</si>
  <si>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</si>
  <si>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</si>
  <si>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</si>
  <si>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</si>
  <si>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</si>
  <si>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</si>
  <si>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</si>
  <si>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</si>
  <si>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</si>
  <si>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</si>
  <si>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</si>
  <si>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</si>
  <si>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</si>
  <si>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</si>
  <si>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</si>
  <si>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</si>
  <si>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</si>
  <si>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</si>
  <si>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</si>
  <si>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</si>
  <si>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</si>
  <si>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</si>
  <si>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</si>
  <si>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</si>
  <si>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</si>
  <si>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</si>
  <si>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</si>
  <si>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</si>
  <si>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</si>
  <si>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</si>
  <si>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</si>
  <si>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</si>
  <si>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</si>
  <si>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</si>
  <si>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</si>
  <si>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</si>
  <si>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</si>
  <si>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</si>
  <si>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</si>
  <si>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</si>
  <si>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</si>
  <si>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</si>
  <si>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</si>
  <si>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</si>
  <si>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</si>
  <si>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</si>
  <si>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</si>
  <si>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</si>
  <si>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</si>
  <si>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</si>
  <si>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</si>
  <si>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</si>
  <si>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</si>
  <si>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</si>
  <si>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</si>
  <si>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</si>
  <si>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</si>
  <si>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</si>
  <si>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</si>
  <si>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</si>
  <si>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</si>
  <si>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</si>
  <si>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</si>
  <si>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</si>
  <si>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</si>
  <si>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</si>
  <si>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</si>
  <si>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</si>
  <si>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</si>
  <si>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</si>
  <si>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</si>
  <si>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</si>
  <si>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</si>
  <si>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</si>
  <si>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</si>
  <si>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</si>
  <si>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</si>
  <si>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</si>
  <si>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</si>
  <si>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</si>
  <si>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</si>
  <si>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</si>
  <si>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</si>
  <si>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</si>
  <si>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</si>
  <si>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</si>
  <si>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</si>
  <si>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</si>
  <si>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</si>
  <si>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</si>
  <si>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</si>
  <si>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</si>
  <si>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</si>
  <si>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</si>
  <si>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</si>
  <si>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</si>
  <si>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</si>
  <si>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</si>
  <si>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</si>
  <si>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</si>
  <si>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</si>
  <si>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</si>
  <si>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</si>
  <si>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</si>
  <si>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</si>
  <si>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</si>
  <si>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</si>
  <si>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</si>
  <si>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</si>
  <si>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</si>
  <si>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</si>
  <si>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</si>
  <si>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</si>
  <si>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</si>
  <si>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</si>
  <si>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</si>
  <si>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</si>
  <si>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</si>
  <si>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</si>
  <si>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</si>
  <si>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</si>
  <si>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</si>
  <si>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</si>
  <si>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</si>
  <si>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</si>
  <si>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</si>
  <si>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</si>
  <si>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</si>
  <si>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</si>
  <si>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</si>
  <si>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</si>
  <si>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</si>
  <si>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</si>
  <si>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</si>
  <si>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</si>
  <si>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</si>
  <si>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</si>
  <si>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</si>
  <si>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</si>
  <si>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</si>
  <si>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</si>
  <si>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</si>
  <si>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</si>
  <si>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</si>
  <si>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</si>
  <si>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</si>
  <si>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</si>
  <si>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</si>
  <si>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</si>
  <si>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</si>
  <si>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</si>
  <si>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</si>
  <si>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</si>
  <si>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</si>
  <si>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</si>
  <si>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</si>
  <si>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</si>
  <si>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</si>
  <si>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</si>
  <si>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</si>
  <si>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</si>
  <si>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</si>
  <si>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</si>
  <si>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</si>
  <si>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</si>
  <si>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</si>
  <si>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</si>
  <si>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</si>
  <si>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</si>
  <si>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</si>
  <si>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</si>
  <si>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</si>
  <si>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</si>
  <si>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</si>
  <si>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</si>
  <si>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</si>
  <si>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</si>
  <si>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</si>
  <si>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</si>
  <si>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</si>
  <si>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</si>
  <si>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</si>
  <si>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</si>
  <si>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</si>
  <si>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</si>
  <si>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</si>
  <si>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</si>
  <si>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</si>
  <si>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</si>
  <si>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</si>
  <si>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</si>
  <si>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</si>
  <si>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</si>
  <si>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</si>
  <si>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</si>
  <si>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</si>
  <si>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</si>
  <si>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</si>
  <si>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</si>
  <si>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</si>
  <si>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</si>
  <si>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</si>
  <si>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</si>
  <si>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</si>
  <si>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</si>
  <si>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</si>
  <si>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</si>
  <si>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</si>
  <si>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</si>
  <si>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</si>
  <si>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</si>
  <si>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</si>
  <si>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</si>
  <si>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</si>
  <si>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</si>
  <si>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</si>
  <si>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</si>
  <si>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</si>
  <si>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</si>
  <si>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</si>
  <si>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</si>
  <si>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</si>
  <si>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</si>
  <si>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</si>
  <si>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</si>
  <si>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</si>
  <si>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</si>
  <si>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</si>
  <si>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</si>
  <si>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</si>
  <si>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</si>
  <si>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</si>
  <si>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</si>
  <si>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</si>
  <si>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</si>
  <si>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</si>
  <si>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</si>
  <si>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</si>
  <si>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</si>
  <si>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</si>
  <si>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</si>
  <si>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</si>
  <si>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</si>
  <si>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</si>
  <si>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</si>
  <si>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</si>
  <si>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</si>
  <si>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</si>
  <si>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</si>
  <si>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</si>
  <si>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</si>
  <si>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</si>
  <si>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</si>
  <si>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</si>
  <si>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</si>
  <si>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</si>
  <si>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</si>
  <si>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</si>
  <si>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</si>
  <si>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</si>
  <si>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</si>
  <si>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</si>
  <si>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</si>
  <si>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</si>
  <si>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</si>
  <si>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</si>
  <si>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</si>
  <si>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</si>
  <si>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</si>
  <si>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</si>
  <si>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</si>
  <si>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</si>
  <si>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</si>
  <si>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</si>
  <si>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</si>
  <si>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</si>
  <si>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</si>
  <si>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</si>
  <si>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</si>
  <si>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</si>
  <si>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</si>
  <si>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</si>
  <si>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</si>
  <si>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</si>
  <si>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</si>
  <si>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</si>
  <si>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</si>
  <si>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</si>
  <si>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</si>
  <si>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</si>
  <si>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</si>
  <si>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</si>
  <si>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</si>
  <si>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</si>
  <si>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</si>
  <si>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</si>
  <si>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</si>
  <si>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</si>
  <si>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</si>
  <si>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</si>
  <si>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</si>
  <si>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</si>
  <si>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</si>
  <si>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</si>
  <si>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</si>
  <si>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</si>
  <si>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</si>
  <si>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</si>
  <si>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</si>
  <si>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</si>
  <si>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</si>
  <si>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</si>
  <si>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</si>
  <si>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</si>
  <si>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</si>
  <si>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</si>
  <si>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</si>
  <si>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</si>
  <si>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</si>
  <si>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</si>
  <si>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</si>
  <si>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</si>
  <si>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</si>
  <si>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</si>
  <si>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</si>
  <si>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</si>
  <si>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</si>
  <si>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</si>
  <si>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</si>
  <si>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</si>
  <si>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</si>
  <si>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</si>
  <si>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</si>
  <si>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</si>
  <si>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</si>
  <si>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</si>
  <si>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</si>
  <si>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</si>
  <si>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</si>
  <si>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</si>
  <si>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</si>
  <si>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</si>
  <si>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</si>
  <si>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</si>
  <si>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</si>
  <si>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</si>
  <si>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</si>
  <si>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</si>
  <si>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</si>
  <si>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</si>
  <si>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</si>
  <si>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</si>
  <si>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</si>
  <si>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</si>
  <si>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</si>
  <si>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</si>
  <si>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</si>
  <si>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</si>
  <si>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</si>
  <si>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</si>
  <si>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</si>
  <si>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</si>
  <si>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</si>
  <si>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</si>
  <si>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</si>
  <si>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</si>
  <si>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</si>
  <si>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</si>
  <si>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</si>
  <si>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</si>
  <si>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</si>
  <si>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</si>
  <si>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</si>
  <si>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</si>
  <si>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</si>
  <si>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</si>
  <si>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</si>
  <si>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</si>
  <si>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</si>
  <si>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</si>
  <si>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</si>
  <si>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</si>
  <si>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</si>
  <si>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</si>
  <si>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</si>
  <si>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</si>
  <si>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</si>
  <si>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</si>
  <si>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</si>
  <si>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</si>
  <si>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</si>
  <si>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</si>
  <si>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</si>
  <si>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</si>
  <si>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</si>
  <si>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</si>
  <si>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</si>
  <si>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</si>
  <si>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</si>
  <si>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</si>
  <si>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</si>
  <si>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</si>
  <si>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</si>
  <si>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</si>
  <si>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</si>
  <si>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</si>
  <si>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</si>
  <si>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</si>
  <si>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</si>
  <si>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</si>
  <si>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</si>
  <si>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</si>
  <si>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</si>
  <si>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</si>
  <si>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</si>
  <si>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</si>
  <si>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</si>
  <si>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</si>
  <si>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</si>
  <si>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</si>
  <si>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</si>
  <si>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</si>
  <si>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</si>
  <si>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</si>
  <si>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</si>
  <si>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</si>
  <si>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</si>
  <si>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</si>
  <si>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</si>
  <si>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</si>
  <si>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</si>
  <si>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</si>
  <si>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</si>
  <si>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</si>
  <si>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</si>
  <si>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</si>
  <si>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</si>
  <si>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</si>
  <si>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</si>
  <si>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</si>
  <si>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</si>
  <si>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</si>
  <si>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</si>
  <si>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</si>
  <si>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</si>
  <si>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</si>
  <si>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</si>
  <si>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</si>
  <si>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</si>
  <si>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</si>
  <si>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</si>
  <si>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</si>
  <si>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</si>
  <si>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</si>
  <si>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</si>
  <si>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</si>
  <si>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</si>
  <si>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</si>
  <si>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</si>
  <si>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</si>
  <si>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</si>
  <si>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</si>
  <si>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</si>
  <si>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</si>
  <si>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</si>
  <si>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</si>
  <si>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</si>
  <si>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</si>
  <si>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</si>
  <si>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</si>
  <si>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</si>
  <si>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</si>
  <si>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</si>
  <si>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</si>
  <si>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</si>
  <si>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</si>
  <si>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</si>
  <si>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</si>
  <si>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</si>
  <si>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</si>
  <si>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</si>
  <si>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</si>
  <si>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</si>
  <si>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</si>
  <si>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</si>
  <si>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</si>
  <si>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</si>
  <si>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</si>
  <si>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</si>
  <si>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</si>
  <si>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</si>
  <si>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</si>
  <si>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</si>
  <si>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</si>
  <si>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</si>
  <si>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</si>
  <si>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</si>
  <si>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</si>
  <si>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</si>
  <si>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</si>
  <si>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</si>
  <si>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</si>
  <si>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</si>
  <si>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</si>
  <si>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</si>
  <si>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</si>
  <si>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</si>
  <si>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</si>
  <si>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</si>
  <si>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</si>
  <si>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</si>
  <si>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</si>
  <si>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</si>
  <si>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</si>
  <si>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</si>
  <si>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</si>
  <si>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</si>
  <si>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</si>
  <si>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</si>
  <si>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</si>
  <si>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</si>
  <si>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</si>
  <si>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</si>
  <si>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</si>
  <si>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</si>
  <si>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</si>
  <si>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</si>
  <si>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</si>
  <si>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</si>
  <si>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</si>
  <si>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</si>
  <si>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</si>
  <si>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</si>
  <si>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</si>
  <si>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</si>
  <si>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</si>
  <si>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</si>
  <si>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</si>
  <si>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</si>
  <si>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</si>
  <si>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</si>
  <si>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</si>
  <si>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</si>
  <si>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</si>
  <si>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</si>
  <si>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</si>
  <si>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</si>
  <si>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</si>
  <si>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</si>
  <si>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</si>
  <si>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</si>
  <si>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</si>
  <si>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</si>
  <si>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</si>
  <si>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</si>
  <si>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</si>
  <si>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</si>
  <si>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</si>
  <si>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</si>
  <si>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</si>
  <si>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</si>
  <si>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</si>
  <si>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</si>
  <si>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</si>
  <si>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</si>
  <si>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</si>
  <si>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</si>
  <si>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</si>
  <si>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</si>
  <si>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</si>
  <si>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</si>
  <si>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</si>
  <si>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</si>
  <si>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</si>
  <si>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</si>
  <si>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</si>
  <si>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</si>
  <si>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</si>
  <si>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</si>
  <si>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</si>
  <si>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</si>
  <si>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</si>
  <si>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</si>
  <si>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</si>
  <si>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</si>
  <si>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</si>
  <si>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</si>
  <si>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</si>
  <si>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</si>
  <si>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</si>
  <si>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</si>
  <si>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</si>
  <si>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</si>
  <si>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</si>
  <si>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</si>
  <si>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</si>
  <si>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</si>
  <si>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</si>
  <si>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</si>
  <si>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</si>
  <si>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</si>
  <si>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</si>
  <si>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</si>
  <si>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</si>
  <si>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</si>
  <si>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</si>
  <si>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</si>
  <si>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</si>
  <si>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</si>
  <si>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</si>
  <si>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</si>
  <si>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</si>
  <si>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</si>
  <si>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</si>
  <si>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</si>
  <si>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</si>
  <si>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</si>
  <si>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</si>
  <si>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</si>
  <si>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</si>
  <si>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</si>
  <si>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</si>
  <si>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</si>
  <si>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</si>
  <si>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</si>
  <si>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</si>
  <si>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</si>
  <si>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</si>
  <si>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</si>
  <si>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</si>
  <si>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</si>
  <si>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</si>
  <si>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</si>
  <si>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</si>
  <si>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</si>
  <si>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</si>
  <si>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</si>
  <si>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</si>
  <si>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</si>
  <si>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</si>
  <si>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</si>
  <si>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</si>
  <si>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</si>
  <si>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</si>
  <si>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</si>
  <si>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</si>
  <si>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</si>
  <si>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</si>
  <si>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</si>
  <si>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</si>
  <si>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</si>
  <si>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</si>
  <si>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</si>
  <si>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</si>
  <si>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</si>
  <si>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</si>
  <si>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</si>
  <si>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</si>
  <si>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</si>
  <si>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</si>
  <si>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</si>
  <si>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</si>
  <si>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</si>
  <si>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</si>
  <si>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</si>
  <si>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</si>
  <si>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</si>
  <si>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</si>
  <si>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</si>
  <si>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</si>
  <si>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</si>
  <si>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</si>
  <si>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</si>
  <si>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</si>
  <si>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</si>
  <si>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</si>
  <si>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</si>
  <si>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</si>
  <si>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</si>
  <si>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</si>
  <si>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</si>
  <si>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</si>
  <si>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</si>
  <si>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</si>
  <si>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</si>
  <si>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</si>
  <si>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</si>
  <si>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</si>
  <si>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</si>
  <si>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</si>
  <si>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</si>
  <si>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</si>
  <si>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</si>
  <si>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</si>
  <si>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</si>
  <si>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</si>
  <si>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</si>
  <si>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</si>
  <si>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</si>
  <si>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</si>
  <si>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</si>
  <si>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</si>
  <si>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</si>
  <si>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</si>
  <si>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</si>
  <si>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</si>
  <si>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</si>
  <si>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</si>
  <si>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</si>
  <si>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</si>
  <si>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</si>
  <si>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</si>
  <si>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</si>
  <si>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</si>
  <si>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</si>
  <si>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</si>
  <si>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</si>
  <si>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</si>
  <si>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</si>
  <si>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</si>
  <si>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</si>
  <si>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</si>
  <si>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</si>
  <si>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</si>
  <si>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</si>
  <si>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</si>
  <si>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</si>
  <si>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</si>
  <si>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</si>
  <si>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</si>
  <si>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</si>
  <si>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</si>
  <si>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</si>
  <si>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</si>
  <si>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</si>
  <si>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</si>
  <si>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</si>
  <si>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</si>
  <si>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</si>
  <si>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</si>
  <si>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</si>
  <si>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</si>
  <si>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</si>
  <si>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</si>
  <si>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</si>
  <si>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</si>
  <si>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</si>
  <si>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</si>
  <si>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</si>
  <si>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</si>
  <si>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</si>
  <si>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</si>
  <si>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</si>
  <si>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</si>
  <si>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</si>
  <si>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</si>
  <si>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</si>
  <si>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</si>
  <si>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</si>
  <si>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</si>
  <si>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</si>
  <si>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</si>
  <si>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</si>
  <si>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</si>
  <si>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</si>
  <si>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</si>
  <si>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</si>
  <si>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</si>
  <si>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</si>
  <si>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</si>
  <si>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</si>
  <si>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</si>
  <si>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</si>
  <si>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</si>
  <si>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</si>
  <si>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</si>
  <si>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</si>
  <si>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</si>
  <si>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</si>
  <si>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</si>
  <si>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</si>
  <si>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</si>
  <si>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</si>
  <si>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</si>
  <si>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</si>
  <si>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</si>
  <si>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</si>
  <si>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</si>
  <si>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</si>
  <si>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</si>
  <si>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</si>
  <si>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</si>
  <si>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</si>
  <si>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</si>
  <si>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</si>
  <si>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</si>
  <si>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</si>
  <si>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</si>
  <si>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</si>
  <si>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</si>
  <si>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</si>
  <si>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</si>
  <si>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</si>
  <si>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</si>
  <si>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</si>
  <si>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</si>
  <si>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</si>
  <si>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</si>
  <si>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</si>
  <si>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</si>
  <si>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</si>
  <si>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</si>
  <si>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</si>
  <si>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</si>
  <si>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</si>
  <si>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</si>
  <si>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</si>
  <si>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</si>
  <si>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</si>
  <si>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</si>
  <si>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</si>
  <si>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</si>
  <si>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</si>
  <si>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</si>
  <si>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</si>
  <si>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</si>
  <si>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</si>
  <si>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</si>
  <si>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</si>
  <si>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</si>
  <si>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</si>
  <si>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</si>
  <si>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</si>
  <si>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</si>
  <si>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</si>
  <si>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</si>
  <si>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</si>
  <si>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</si>
  <si>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</si>
  <si>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</si>
  <si>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</si>
  <si>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</si>
  <si>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</si>
  <si>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</si>
  <si>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</si>
  <si>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</si>
  <si>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</si>
  <si>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</si>
  <si>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</si>
  <si>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</si>
  <si>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</si>
  <si>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</si>
  <si>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</si>
  <si>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</si>
  <si>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</si>
  <si>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</si>
  <si>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</si>
  <si>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</si>
  <si>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</si>
  <si>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</si>
  <si>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</si>
  <si>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</si>
  <si>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</si>
  <si>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</si>
  <si>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</si>
  <si>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</si>
  <si>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</si>
  <si>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</si>
  <si>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</si>
  <si>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</si>
  <si>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</si>
  <si>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</si>
  <si>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</si>
  <si>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</si>
  <si>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</si>
  <si>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</si>
  <si>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</si>
  <si>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</si>
  <si>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</si>
  <si>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</si>
  <si>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</si>
  <si>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</si>
  <si>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</si>
  <si>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</si>
  <si>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</si>
  <si>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</si>
  <si>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</si>
  <si>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</si>
  <si>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</si>
  <si>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</si>
  <si>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</si>
  <si>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</si>
  <si>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</si>
  <si>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</si>
  <si>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</si>
  <si>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</si>
  <si>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</si>
  <si>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</si>
  <si>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</si>
  <si>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</si>
  <si>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</si>
  <si>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</si>
  <si>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</si>
  <si>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</si>
  <si>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</si>
  <si>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</si>
  <si>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</si>
  <si>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</si>
  <si>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</si>
  <si>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</si>
  <si>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</si>
  <si>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</si>
  <si>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</si>
  <si>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</si>
  <si>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</si>
  <si>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</si>
  <si>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</si>
  <si>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</si>
  <si>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</si>
  <si>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</si>
  <si>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</si>
  <si>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</si>
  <si>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</si>
  <si>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</si>
  <si>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</si>
  <si>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</si>
  <si>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</si>
  <si>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</si>
  <si>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</si>
  <si>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</si>
  <si>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</si>
  <si>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</si>
  <si>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</si>
  <si>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</si>
  <si>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</si>
  <si>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</si>
  <si>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</si>
  <si>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</si>
  <si>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</si>
  <si>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</si>
  <si>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</si>
  <si>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</si>
  <si>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</si>
  <si>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</si>
  <si>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</si>
  <si>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</si>
  <si>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</si>
  <si>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</si>
  <si>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</si>
  <si>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</si>
  <si>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</si>
  <si>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</si>
  <si>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</si>
  <si>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</si>
  <si>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</si>
  <si>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</si>
  <si>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</si>
  <si>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</si>
  <si>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</si>
  <si>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</si>
  <si>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</si>
  <si>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</si>
  <si>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</si>
  <si>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</si>
  <si>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</si>
  <si>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</si>
  <si>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</si>
  <si>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</si>
  <si>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</si>
  <si>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</si>
  <si>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</si>
  <si>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</si>
  <si>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</si>
  <si>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</si>
  <si>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</si>
  <si>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</si>
  <si>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</si>
  <si>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</si>
  <si>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</si>
  <si>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</si>
  <si>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</si>
  <si>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</si>
  <si>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</si>
  <si>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</si>
  <si>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</si>
  <si>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</si>
  <si>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</si>
  <si>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</si>
  <si>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</si>
  <si>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</si>
  <si>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</si>
  <si>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</si>
  <si>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</si>
  <si>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</si>
  <si>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</si>
  <si>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</si>
  <si>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</si>
  <si>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</si>
  <si>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</si>
  <si>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</si>
  <si>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</si>
  <si>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</si>
  <si>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</si>
  <si>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</si>
  <si>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</si>
  <si>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</si>
  <si>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</si>
  <si>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</si>
  <si>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</si>
  <si>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</si>
  <si>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</si>
  <si>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</si>
  <si>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</si>
  <si>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</si>
  <si>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</si>
  <si>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</si>
  <si>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</si>
  <si>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</si>
  <si>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</si>
  <si>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</si>
  <si>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</si>
  <si>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</si>
  <si>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</si>
  <si>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</si>
  <si>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</si>
  <si>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</si>
  <si>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</si>
  <si>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</si>
  <si>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</si>
  <si>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</si>
  <si>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</si>
  <si>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</si>
  <si>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</si>
  <si>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</si>
  <si>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</si>
  <si>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</si>
  <si>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</si>
  <si>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</si>
  <si>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</si>
  <si>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</si>
  <si>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</si>
  <si>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</si>
  <si>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</si>
  <si>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</si>
  <si>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</si>
  <si>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</si>
  <si>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</si>
  <si>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</si>
  <si>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</si>
  <si>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</si>
  <si>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</si>
  <si>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</si>
  <si>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</si>
  <si>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</si>
  <si>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</si>
  <si>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</si>
  <si>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</si>
  <si>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</si>
  <si>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</si>
  <si>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</si>
  <si>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</si>
  <si>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</si>
  <si>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</si>
  <si>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</si>
  <si>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</si>
  <si>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</si>
  <si>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</si>
  <si>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</si>
  <si>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</si>
  <si>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</si>
  <si>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</si>
  <si>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</si>
  <si>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</si>
  <si>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</si>
  <si>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</si>
  <si>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</si>
  <si>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</si>
  <si>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</si>
  <si>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</si>
  <si>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</si>
  <si>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</si>
  <si>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</si>
  <si>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</si>
  <si>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</si>
  <si>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</si>
  <si>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</si>
  <si>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</si>
  <si>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</si>
  <si>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</si>
  <si>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</si>
  <si>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</si>
  <si>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</si>
  <si>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</si>
  <si>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</si>
  <si>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</si>
  <si>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</si>
  <si>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</si>
  <si>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</si>
  <si>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</si>
  <si>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</si>
  <si>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</si>
  <si>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</si>
  <si>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</si>
  <si>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</si>
  <si>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</si>
  <si>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</si>
  <si>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</si>
  <si>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</si>
  <si>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</si>
  <si>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</si>
  <si>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</si>
  <si>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</si>
  <si>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</si>
  <si>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</si>
  <si>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</si>
  <si>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</si>
  <si>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</si>
  <si>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</si>
  <si>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</si>
  <si>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</si>
  <si>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</si>
  <si>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</si>
  <si>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</si>
  <si>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</si>
  <si>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</si>
  <si>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</si>
  <si>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</si>
  <si>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</si>
  <si>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</si>
  <si>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</si>
  <si>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</si>
  <si>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</si>
  <si>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</si>
  <si>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</si>
  <si>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</si>
  <si>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</si>
  <si>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</si>
  <si>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</si>
  <si>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</si>
  <si>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</si>
  <si>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</si>
  <si>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</si>
  <si>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</si>
  <si>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</si>
  <si>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</si>
  <si>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</si>
  <si>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</si>
  <si>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</si>
  <si>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</si>
  <si>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</si>
  <si>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</si>
  <si>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</si>
  <si>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</si>
  <si>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</si>
  <si>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</si>
  <si>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</si>
  <si>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</si>
  <si>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</si>
  <si>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</si>
  <si>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</si>
  <si>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</si>
  <si>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</si>
  <si>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</si>
  <si>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</si>
  <si>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</si>
  <si>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</si>
  <si>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</si>
  <si>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</si>
  <si>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</si>
  <si>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</si>
  <si>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</si>
  <si>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</si>
  <si>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</si>
  <si>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</si>
  <si>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</si>
  <si>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</si>
  <si>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</si>
  <si>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</si>
  <si>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</si>
  <si>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</si>
  <si>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</si>
  <si>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</si>
  <si>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</si>
  <si>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</si>
  <si>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</si>
  <si>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</si>
  <si>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</si>
  <si>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</si>
  <si>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</si>
  <si>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</si>
  <si>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</si>
  <si>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</si>
  <si>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</si>
  <si>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</si>
  <si>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</si>
  <si>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</si>
  <si>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</si>
  <si>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</si>
  <si>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</si>
  <si>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</si>
  <si>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</si>
  <si>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</si>
  <si>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</si>
  <si>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</si>
  <si>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</si>
  <si>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</si>
  <si>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</si>
  <si>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</si>
  <si>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</si>
  <si>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</si>
  <si>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</si>
  <si>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</si>
  <si>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</si>
  <si>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</si>
  <si>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</si>
  <si>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</si>
  <si>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</si>
  <si>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</si>
  <si>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</si>
  <si>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</si>
  <si>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</si>
  <si>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</si>
  <si>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</si>
  <si>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</si>
  <si>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</si>
  <si>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</si>
  <si>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</si>
  <si>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</si>
  <si>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</si>
  <si>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</si>
  <si>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</si>
  <si>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</si>
  <si>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</si>
  <si>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</si>
  <si>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</si>
  <si>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</si>
  <si>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</si>
  <si>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</si>
  <si>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</si>
  <si>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</si>
  <si>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</si>
  <si>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</si>
  <si>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</si>
  <si>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</si>
  <si>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</si>
  <si>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</si>
  <si>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</si>
  <si>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</si>
  <si>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</si>
  <si>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</si>
  <si>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</si>
  <si>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</si>
  <si>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</si>
  <si>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</si>
  <si>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</si>
  <si>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</si>
  <si>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</si>
  <si>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</si>
  <si>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</si>
  <si>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</si>
  <si>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</si>
  <si>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</si>
  <si>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</si>
  <si>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</si>
  <si>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</si>
  <si>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</si>
  <si>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</si>
  <si>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</si>
  <si>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</si>
  <si>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</si>
  <si>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</si>
  <si>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</si>
  <si>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</si>
  <si>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</si>
  <si>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</si>
  <si>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</si>
  <si>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</si>
  <si>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</si>
  <si>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</si>
  <si>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</si>
  <si>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</si>
  <si>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</si>
  <si>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</si>
  <si>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</si>
  <si>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</si>
  <si>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</si>
  <si>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</si>
  <si>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</si>
  <si>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</si>
  <si>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</si>
  <si>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</si>
  <si>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</si>
  <si>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</si>
  <si>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</si>
  <si>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</si>
  <si>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</si>
  <si>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</si>
  <si>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</si>
  <si>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</si>
  <si>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</si>
  <si>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</si>
  <si>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</si>
  <si>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</si>
  <si>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</si>
  <si>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</si>
  <si>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</si>
  <si>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</si>
  <si>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</si>
  <si>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</si>
  <si>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</si>
  <si>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</si>
  <si>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</si>
  <si>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</si>
  <si>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</si>
  <si>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</si>
  <si>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</si>
  <si>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</si>
  <si>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</si>
  <si>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</si>
  <si>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</si>
  <si>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</si>
  <si>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</si>
  <si>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</si>
  <si>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</si>
  <si>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</si>
  <si>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</si>
  <si>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</si>
  <si>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</si>
  <si>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</si>
  <si>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</si>
  <si>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</si>
  <si>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</si>
  <si>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</si>
  <si>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</si>
  <si>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</si>
  <si>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</si>
  <si>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</si>
  <si>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</si>
  <si>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</si>
  <si>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</si>
  <si>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</si>
  <si>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</si>
  <si>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</si>
  <si>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</si>
  <si>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</si>
  <si>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</si>
  <si>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</si>
  <si>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</si>
  <si>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</si>
  <si>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</si>
  <si>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</si>
  <si>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</si>
  <si>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</si>
  <si>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</si>
  <si>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</si>
  <si>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</si>
  <si>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</si>
  <si>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</si>
  <si>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</si>
  <si>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</si>
  <si>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</si>
  <si>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</si>
  <si>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</si>
  <si>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</si>
  <si>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</si>
  <si>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</si>
  <si>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</si>
  <si>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</si>
  <si>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</si>
  <si>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</si>
  <si>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</si>
  <si>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</si>
  <si>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</si>
  <si>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</si>
  <si>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</si>
  <si>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</si>
  <si>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</si>
  <si>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</si>
  <si>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</si>
  <si>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</si>
  <si>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</si>
  <si>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</si>
  <si>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</si>
  <si>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</si>
  <si>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</si>
  <si>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</si>
  <si>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</si>
  <si>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</si>
  <si>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</si>
  <si>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</si>
  <si>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</si>
  <si>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</si>
  <si>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</si>
  <si>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</si>
  <si>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</si>
  <si>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</si>
  <si>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</si>
  <si>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</si>
  <si>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</si>
  <si>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</si>
  <si>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</si>
  <si>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</si>
  <si>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</si>
  <si>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</si>
  <si>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</si>
  <si>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</si>
  <si>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</si>
  <si>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</si>
  <si>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</si>
  <si>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</si>
  <si>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</si>
  <si>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</si>
  <si>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</si>
  <si>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</si>
  <si>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</si>
  <si>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</si>
  <si>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</si>
  <si>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</si>
  <si>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</si>
  <si>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</si>
  <si>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</si>
  <si>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</si>
  <si>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</si>
  <si>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</si>
  <si>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</si>
  <si>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</si>
  <si>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</si>
  <si>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</si>
  <si>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</si>
  <si>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</si>
  <si>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</si>
  <si>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</si>
  <si>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</si>
  <si>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</si>
  <si>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</si>
  <si>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</si>
  <si>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</si>
  <si>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</si>
  <si>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</si>
  <si>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</si>
  <si>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</si>
  <si>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</si>
  <si>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</si>
  <si>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</si>
  <si>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</si>
  <si>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</si>
  <si>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</si>
  <si>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</si>
  <si>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</si>
  <si>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</si>
  <si>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</si>
  <si>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</si>
  <si>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</si>
  <si>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</si>
  <si>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</si>
  <si>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</si>
  <si>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</si>
  <si>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</si>
  <si>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</si>
  <si>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</si>
  <si>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</si>
  <si>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</si>
  <si>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</si>
  <si>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</si>
  <si>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</si>
  <si>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</si>
  <si>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</si>
  <si>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</si>
  <si>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</si>
  <si>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</si>
  <si>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</si>
  <si>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</si>
  <si>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</si>
  <si>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</si>
  <si>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</si>
  <si>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</si>
  <si>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</si>
  <si>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</si>
  <si>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</si>
  <si>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</si>
  <si>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</si>
  <si>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</si>
  <si>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</si>
  <si>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</si>
  <si>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</si>
  <si>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</si>
  <si>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</si>
  <si>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</si>
  <si>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</si>
  <si>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</si>
  <si>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</si>
  <si>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</si>
  <si>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</si>
  <si>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</si>
  <si>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</si>
  <si>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</si>
  <si>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</si>
  <si>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</si>
  <si>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</si>
  <si>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</si>
  <si>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</si>
  <si>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</si>
  <si>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</si>
  <si>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</si>
  <si>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</si>
  <si>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</si>
  <si>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</si>
  <si>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</si>
  <si>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</si>
  <si>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</si>
  <si>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</si>
  <si>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</si>
  <si>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</si>
  <si>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</si>
  <si>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</si>
  <si>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</si>
  <si>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</si>
  <si>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</si>
  <si>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</si>
  <si>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</si>
  <si>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</si>
  <si>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</si>
  <si>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</si>
  <si>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</si>
  <si>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</si>
  <si>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</si>
  <si>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</si>
  <si>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</si>
  <si>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</si>
  <si>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</si>
  <si>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</si>
  <si>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</si>
  <si>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</si>
  <si>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</si>
  <si>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</si>
  <si>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</si>
  <si>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</si>
  <si>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</si>
  <si>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</si>
  <si>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</si>
  <si>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</si>
  <si>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</si>
  <si>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</si>
  <si>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</si>
  <si>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</si>
  <si>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</si>
  <si>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</si>
  <si>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</si>
  <si>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</si>
  <si>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</si>
  <si>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</si>
  <si>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</si>
  <si>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</si>
  <si>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</si>
  <si>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</si>
  <si>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</si>
  <si>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</si>
  <si>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</si>
  <si>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</si>
  <si>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</si>
  <si>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</si>
  <si>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</si>
  <si>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</si>
  <si>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</si>
  <si>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</si>
  <si>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</si>
  <si>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</si>
  <si>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</si>
  <si>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</si>
  <si>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</si>
  <si>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</si>
  <si>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</si>
  <si>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</si>
  <si>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</si>
  <si>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</si>
  <si>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</si>
  <si>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</si>
  <si>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</si>
  <si>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</si>
  <si>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</si>
  <si>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</si>
  <si>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</si>
  <si>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</si>
  <si>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</si>
  <si>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</si>
  <si>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</si>
  <si>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</si>
  <si>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</si>
  <si>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</si>
  <si>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</si>
  <si>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</si>
  <si>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</si>
  <si>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</si>
  <si>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</si>
  <si>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</si>
  <si>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</si>
  <si>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</si>
  <si>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</si>
  <si>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</si>
  <si>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</si>
  <si>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</si>
  <si>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</si>
  <si>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</si>
  <si>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</si>
  <si>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</si>
  <si>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</si>
  <si>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</si>
  <si>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</si>
  <si>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</si>
  <si>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</si>
  <si>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</si>
  <si>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</si>
  <si>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</si>
  <si>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</si>
  <si>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</si>
  <si>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</si>
  <si>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</si>
  <si>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</si>
  <si>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</si>
  <si>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</si>
  <si>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</si>
  <si>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</si>
  <si>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</si>
  <si>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</si>
  <si>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</si>
  <si>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</si>
  <si>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</si>
  <si>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</si>
  <si>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</si>
  <si>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</si>
  <si>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</si>
  <si>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</si>
  <si>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</si>
  <si>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</si>
  <si>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</si>
  <si>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</si>
  <si>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</si>
  <si>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</si>
  <si>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</si>
  <si>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</si>
  <si>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</si>
  <si>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</si>
  <si>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</si>
  <si>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</si>
  <si>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</si>
  <si>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</si>
  <si>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</si>
  <si>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</si>
  <si>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</si>
  <si>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</si>
  <si>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</si>
  <si>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</si>
  <si>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</si>
  <si>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</si>
  <si>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</si>
  <si>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</si>
  <si>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</si>
  <si>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</si>
  <si>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</si>
  <si>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</si>
  <si>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</si>
  <si>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</si>
  <si>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</si>
  <si>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</si>
  <si>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</si>
  <si>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</si>
  <si>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</si>
  <si>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</si>
  <si>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</si>
  <si>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</si>
  <si>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</si>
  <si>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</si>
  <si>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</si>
  <si>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</si>
  <si>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</si>
  <si>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</si>
  <si>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</si>
  <si>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</si>
  <si>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</si>
  <si>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</si>
  <si>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</si>
  <si>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</si>
  <si>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</si>
  <si>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</si>
  <si>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</si>
  <si>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</si>
  <si>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</si>
  <si>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</si>
  <si>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</si>
  <si>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</si>
  <si>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</si>
  <si>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</si>
  <si>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</si>
  <si>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</si>
  <si>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</si>
  <si>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</si>
  <si>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</si>
  <si>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</si>
  <si>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</si>
  <si>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</si>
  <si>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</si>
  <si>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</si>
  <si>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</si>
  <si>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</si>
  <si>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</si>
  <si>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</si>
  <si>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</si>
  <si>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</si>
  <si>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</si>
  <si>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</si>
  <si>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</si>
  <si>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</si>
  <si>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</si>
  <si>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</si>
  <si>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</si>
  <si>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</si>
  <si>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</si>
  <si>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</si>
  <si>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</si>
  <si>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</si>
  <si>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</si>
  <si>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</si>
  <si>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</si>
  <si>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</si>
  <si>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</si>
  <si>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</si>
  <si>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</si>
  <si>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</si>
  <si>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</si>
  <si>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</si>
  <si>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</si>
  <si>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</si>
  <si>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</si>
  <si>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</si>
  <si>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</si>
  <si>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</si>
  <si>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</si>
  <si>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</si>
  <si>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</si>
  <si>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</si>
  <si>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</si>
  <si>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</si>
  <si>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</si>
  <si>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</si>
  <si>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</si>
  <si>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</si>
  <si>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</si>
  <si>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</si>
  <si>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</si>
  <si>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</si>
  <si>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</si>
  <si>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</si>
  <si>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</si>
  <si>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</si>
  <si>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</si>
  <si>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</si>
  <si>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</si>
  <si>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</si>
  <si>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</si>
  <si>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</si>
  <si>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</si>
  <si>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</si>
  <si>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</si>
  <si>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</si>
  <si>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</si>
  <si>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</si>
  <si>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</si>
  <si>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</si>
  <si>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</si>
  <si>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</si>
  <si>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</si>
  <si>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</si>
  <si>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</si>
  <si>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</si>
  <si>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</si>
  <si>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</si>
  <si>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</si>
  <si>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</si>
  <si>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</si>
  <si>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</si>
  <si>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</si>
  <si>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</si>
  <si>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</si>
  <si>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</si>
  <si>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</si>
  <si>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</si>
  <si>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</si>
  <si>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</si>
  <si>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</si>
  <si>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</si>
  <si>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</si>
  <si>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</si>
  <si>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</si>
  <si>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</si>
  <si>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</si>
  <si>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</si>
  <si>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</si>
  <si>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</si>
  <si>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</si>
  <si>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</si>
  <si>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</si>
  <si>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</si>
  <si>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</si>
  <si>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</si>
  <si>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</si>
  <si>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</si>
  <si>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</si>
  <si>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</si>
  <si>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</si>
  <si>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</si>
  <si>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</si>
  <si>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</si>
  <si>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</si>
  <si>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</si>
  <si>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</si>
  <si>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</si>
  <si>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</si>
  <si>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</si>
  <si>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</si>
  <si>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</si>
  <si>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</si>
  <si>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</si>
  <si>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</si>
  <si>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</si>
  <si>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</si>
  <si>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</si>
  <si>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</si>
  <si>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</si>
  <si>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</si>
  <si>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</si>
  <si>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</si>
  <si>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</si>
  <si>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</si>
  <si>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</si>
  <si>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</si>
  <si>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</si>
  <si>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</si>
  <si>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</si>
  <si>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</si>
  <si>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</si>
  <si>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</si>
  <si>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</si>
  <si>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</si>
  <si>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</si>
  <si>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</si>
  <si>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</si>
  <si>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</si>
  <si>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</si>
  <si>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</si>
  <si>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</si>
  <si>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</si>
  <si>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</si>
  <si>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</si>
  <si>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</si>
  <si>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</si>
  <si>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</si>
  <si>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</si>
  <si>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</si>
  <si>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</si>
  <si>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</si>
  <si>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</si>
  <si>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</si>
  <si>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</si>
  <si>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</si>
  <si>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</si>
  <si>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</si>
  <si>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</si>
  <si>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</si>
  <si>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</si>
  <si>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</si>
  <si>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</si>
  <si>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</si>
  <si>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</si>
  <si>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</si>
  <si>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</si>
  <si>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</si>
  <si>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</si>
  <si>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</si>
  <si>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</si>
  <si>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</si>
  <si>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</si>
  <si>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</si>
  <si>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</si>
  <si>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</si>
  <si>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</si>
  <si>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</si>
  <si>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</si>
  <si>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</si>
  <si>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</si>
  <si>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</si>
  <si>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</si>
  <si>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</si>
  <si>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</si>
  <si>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</si>
  <si>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</si>
  <si>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</si>
  <si>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</si>
  <si>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</si>
  <si>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</si>
  <si>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</si>
  <si>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</si>
  <si>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</si>
  <si>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</si>
  <si>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</si>
  <si>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</si>
  <si>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</si>
  <si>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</si>
  <si>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</si>
  <si>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</si>
  <si>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</si>
  <si>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</si>
  <si>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</si>
  <si>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</si>
  <si>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</si>
  <si>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</si>
  <si>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</si>
  <si>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</si>
  <si>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</si>
  <si>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</si>
  <si>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</si>
  <si>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</si>
  <si>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</si>
  <si>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</si>
  <si>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</si>
  <si>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</si>
  <si>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</si>
  <si>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</si>
  <si>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</si>
  <si>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</si>
  <si>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</si>
  <si>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</si>
  <si>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</si>
  <si>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</si>
  <si>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</si>
  <si>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</si>
  <si>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</si>
  <si>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</si>
  <si>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</si>
  <si>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</si>
  <si>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</si>
  <si>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</si>
  <si>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</si>
  <si>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</si>
  <si>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</si>
  <si>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</si>
  <si>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</si>
  <si>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</si>
  <si>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</si>
  <si>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</si>
  <si>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</si>
  <si>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</si>
  <si>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</si>
  <si>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</si>
  <si>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</si>
  <si>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</si>
  <si>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</si>
  <si>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</si>
  <si>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</si>
  <si>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</si>
  <si>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</si>
  <si>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</si>
  <si>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</si>
  <si>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</si>
  <si>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</si>
  <si>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</si>
  <si>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</si>
  <si>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</si>
  <si>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</si>
  <si>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</si>
  <si>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</si>
  <si>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</si>
  <si>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</si>
  <si>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</si>
  <si>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</si>
  <si>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</si>
  <si>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</si>
  <si>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</si>
  <si>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</si>
  <si>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</si>
  <si>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</si>
  <si>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</si>
  <si>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</si>
  <si>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</si>
  <si>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</si>
  <si>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</si>
  <si>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</si>
  <si>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</si>
  <si>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</si>
  <si>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</si>
  <si>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</si>
  <si>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</si>
  <si>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</si>
  <si>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</si>
  <si>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</si>
  <si>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</si>
  <si>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</si>
  <si>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</si>
  <si>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</si>
  <si>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</si>
  <si>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</si>
  <si>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</si>
  <si>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</si>
  <si>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</si>
  <si>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</si>
  <si>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</si>
  <si>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</si>
  <si>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</si>
  <si>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</si>
  <si>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</si>
  <si>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</si>
  <si>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</si>
  <si>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</si>
  <si>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</si>
  <si>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</si>
  <si>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</si>
  <si>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</si>
  <si>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</si>
  <si>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</si>
  <si>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</si>
  <si>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</si>
  <si>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</si>
  <si>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</si>
  <si>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</si>
  <si>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</si>
  <si>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</si>
  <si>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</si>
  <si>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</si>
  <si>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</si>
  <si>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</si>
  <si>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</si>
  <si>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</si>
  <si>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</si>
  <si>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</si>
  <si>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</si>
  <si>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</si>
  <si>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</si>
  <si>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</si>
  <si>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</si>
  <si>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</si>
  <si>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</si>
  <si>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</si>
  <si>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</si>
  <si>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</si>
  <si>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</si>
  <si>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</si>
  <si>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</si>
  <si>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</si>
  <si>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</si>
  <si>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</si>
  <si>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</si>
  <si>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</si>
  <si>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</si>
  <si>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</si>
  <si>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</si>
  <si>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</si>
  <si>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</si>
  <si>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</si>
  <si>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</si>
  <si>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</si>
  <si>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</si>
  <si>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</si>
  <si>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</si>
  <si>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</si>
  <si>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</si>
  <si>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</si>
  <si>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</si>
  <si>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</si>
  <si>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</si>
  <si>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</si>
  <si>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</si>
  <si>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</si>
  <si>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</si>
  <si>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</si>
  <si>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</si>
  <si>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</si>
  <si>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</si>
  <si>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</si>
  <si>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</si>
  <si>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</si>
  <si>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</si>
  <si>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</si>
  <si>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</si>
  <si>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</si>
  <si>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</si>
  <si>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</si>
  <si>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</si>
  <si>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</si>
  <si>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</si>
  <si>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</si>
  <si>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</si>
  <si>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</si>
  <si>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</si>
  <si>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</si>
  <si>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</si>
  <si>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</si>
  <si>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</si>
  <si>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</si>
  <si>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</si>
  <si>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</si>
  <si>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</si>
  <si>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</si>
  <si>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</si>
  <si>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</si>
  <si>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</si>
  <si>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</si>
  <si>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</si>
  <si>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</si>
  <si>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</si>
  <si>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</si>
  <si>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</si>
  <si>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</si>
  <si>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</si>
  <si>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</si>
  <si>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</si>
  <si>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</si>
  <si>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</si>
  <si>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</si>
  <si>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</si>
  <si>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</si>
  <si>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</si>
  <si>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</si>
  <si>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</si>
  <si>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</si>
  <si>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</si>
  <si>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</si>
  <si>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</si>
  <si>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</si>
  <si>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</si>
  <si>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</si>
  <si>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</si>
  <si>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</si>
  <si>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</si>
  <si>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</si>
  <si>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</si>
  <si>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</si>
  <si>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</si>
  <si>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</si>
  <si>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</si>
  <si>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</si>
  <si>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</si>
  <si>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</si>
  <si>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</si>
  <si>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</si>
  <si>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</si>
  <si>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</si>
  <si>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</si>
  <si>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</si>
  <si>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</si>
  <si>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</si>
  <si>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</si>
  <si>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</si>
  <si>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</si>
  <si>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</si>
  <si>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</si>
  <si>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</si>
  <si>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</si>
  <si>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</si>
  <si>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</si>
  <si>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</si>
  <si>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</si>
  <si>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</si>
  <si>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</si>
  <si>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</si>
  <si>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</si>
  <si>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</si>
  <si>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</si>
  <si>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</si>
  <si>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</si>
  <si>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</si>
  <si>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</si>
  <si>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</si>
  <si>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</si>
  <si>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</si>
  <si>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</si>
  <si>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</si>
  <si>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</si>
  <si>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</si>
  <si>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</si>
  <si>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</si>
  <si>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</si>
  <si>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</si>
  <si>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</si>
  <si>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</si>
  <si>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</si>
  <si>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</si>
  <si>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</si>
  <si>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</si>
  <si>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</si>
  <si>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</si>
  <si>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</si>
  <si>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</si>
  <si>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</si>
  <si>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</si>
  <si>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</si>
  <si>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</si>
  <si>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</si>
  <si>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</si>
  <si>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</si>
  <si>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</si>
  <si>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</si>
  <si>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</si>
  <si>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</si>
  <si>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</si>
  <si>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</si>
  <si>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</si>
  <si>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</si>
  <si>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</si>
  <si>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</si>
  <si>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</si>
  <si>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</si>
  <si>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</si>
  <si>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</si>
  <si>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</si>
  <si>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</si>
  <si>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</si>
  <si>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</si>
  <si>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</si>
  <si>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</si>
  <si>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</si>
  <si>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</si>
  <si>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</si>
  <si>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</si>
  <si>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</si>
  <si>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</si>
  <si>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</si>
  <si>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</si>
  <si>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</si>
  <si>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</si>
  <si>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</si>
  <si>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</si>
  <si>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</si>
  <si>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</si>
  <si>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</si>
  <si>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</si>
  <si>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</si>
  <si>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</si>
  <si>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</si>
  <si>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</si>
  <si>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</si>
  <si>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</si>
  <si>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</si>
  <si>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</si>
  <si>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</si>
  <si>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</si>
  <si>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</si>
  <si>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</si>
  <si>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</si>
  <si>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</si>
  <si>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</si>
  <si>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</si>
  <si>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</si>
  <si>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</si>
  <si>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</si>
  <si>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</si>
  <si>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</si>
  <si>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</si>
  <si>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</si>
  <si>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</si>
  <si>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</si>
  <si>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</si>
  <si>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</si>
  <si>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</si>
  <si>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</si>
  <si>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</si>
  <si>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</si>
  <si>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</si>
  <si>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</si>
  <si>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</si>
  <si>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</si>
  <si>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</si>
  <si>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</si>
  <si>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</si>
  <si>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</si>
  <si>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</si>
  <si>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</si>
  <si>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</si>
  <si>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</si>
  <si>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</si>
  <si>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</si>
  <si>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</si>
  <si>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</si>
  <si>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</si>
  <si>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</si>
  <si>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</si>
  <si>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</si>
  <si>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</si>
  <si>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</si>
  <si>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</si>
  <si>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</si>
  <si>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</si>
  <si>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</si>
  <si>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</si>
  <si>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</si>
  <si>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</si>
  <si>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</si>
  <si>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</si>
  <si>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</si>
  <si>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</si>
  <si>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</si>
  <si>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</si>
  <si>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</si>
  <si>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</si>
  <si>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</si>
  <si>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</si>
  <si>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</si>
  <si>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</si>
  <si>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</si>
  <si>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</si>
  <si>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</si>
  <si>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</si>
  <si>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</si>
  <si>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</si>
  <si>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</si>
  <si>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</si>
  <si>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</si>
  <si>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</si>
  <si>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</si>
  <si>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</si>
  <si>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</si>
  <si>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</si>
  <si>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</si>
  <si>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</si>
  <si>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</si>
  <si>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</si>
  <si>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</si>
  <si>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</si>
  <si>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</si>
  <si>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</si>
  <si>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</si>
  <si>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</si>
  <si>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</si>
  <si>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</si>
  <si>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</si>
  <si>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</si>
  <si>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</si>
  <si>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</si>
  <si>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</si>
  <si>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</si>
  <si>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</si>
  <si>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</si>
  <si>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</si>
  <si>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</si>
  <si>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</si>
  <si>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</si>
  <si>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</si>
  <si>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</si>
  <si>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</si>
  <si>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</si>
  <si>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</si>
  <si>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</si>
  <si>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</si>
  <si>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</si>
  <si>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</si>
  <si>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</si>
  <si>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</si>
  <si>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</si>
  <si>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</si>
  <si>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</si>
  <si>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</si>
  <si>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</si>
  <si>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</si>
  <si>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</si>
  <si>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</si>
  <si>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</si>
  <si>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</si>
  <si>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</si>
  <si>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</si>
  <si>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</si>
  <si>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</si>
  <si>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</si>
  <si>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</si>
  <si>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</si>
  <si>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</si>
  <si>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</si>
  <si>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</si>
  <si>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</si>
  <si>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</si>
  <si>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</si>
  <si>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</si>
  <si>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</si>
  <si>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</si>
  <si>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</si>
  <si>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</si>
  <si>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</si>
  <si>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</si>
  <si>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</si>
  <si>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</si>
  <si>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</si>
  <si>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</si>
  <si>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</si>
  <si>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</si>
  <si>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</si>
  <si>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</si>
  <si>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</si>
  <si>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</si>
  <si>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</si>
  <si>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</si>
  <si>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</si>
  <si>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</si>
  <si>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</si>
  <si>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</si>
  <si>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</si>
  <si>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</si>
  <si>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</si>
  <si>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</si>
  <si>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</si>
  <si>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</si>
  <si>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</si>
  <si>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</si>
  <si>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</si>
  <si>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</si>
  <si>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</si>
  <si>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</si>
  <si>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</si>
  <si>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</si>
  <si>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</si>
  <si>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</si>
  <si>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</si>
  <si>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</si>
  <si>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</si>
  <si>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</si>
  <si>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</si>
  <si>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</si>
  <si>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</si>
  <si>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</si>
  <si>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</si>
  <si>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</si>
  <si>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</si>
  <si>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</si>
  <si>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</si>
  <si>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</si>
  <si>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</si>
  <si>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</si>
  <si>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</si>
  <si>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</si>
  <si>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</si>
  <si>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</si>
  <si>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</si>
  <si>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</si>
  <si>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</si>
  <si>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</si>
  <si>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</si>
  <si>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</si>
  <si>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</si>
  <si>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</si>
  <si>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</si>
  <si>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</si>
  <si>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</si>
  <si>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</si>
  <si>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</si>
  <si>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</si>
  <si>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</si>
  <si>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</si>
  <si>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</si>
  <si>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</si>
  <si>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</si>
  <si>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</si>
  <si>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</si>
  <si>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</si>
  <si>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</si>
  <si>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</si>
  <si>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</si>
  <si>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</si>
  <si>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</si>
  <si>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</si>
  <si>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</si>
  <si>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</si>
  <si>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</si>
  <si>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</si>
  <si>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</si>
  <si>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</si>
  <si>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</si>
  <si>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</si>
  <si>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</si>
  <si>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</si>
  <si>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</si>
  <si>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</si>
  <si>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</si>
  <si>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</si>
  <si>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</si>
  <si>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</si>
  <si>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</si>
  <si>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</si>
  <si>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</si>
  <si>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</si>
  <si>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</si>
  <si>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</si>
  <si>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</si>
  <si>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</si>
  <si>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</si>
  <si>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</si>
  <si>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</si>
  <si>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</si>
  <si>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</si>
  <si>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</si>
  <si>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</si>
  <si>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</si>
  <si>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</si>
  <si>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</si>
  <si>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</si>
  <si>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</si>
  <si>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</si>
  <si>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</si>
  <si>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</si>
  <si>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</si>
  <si>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</si>
  <si>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</si>
  <si>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</si>
  <si>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</si>
  <si>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</si>
  <si>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</si>
  <si>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</si>
  <si>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</si>
  <si>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</si>
  <si>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</si>
  <si>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</si>
  <si>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</si>
  <si>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</si>
  <si>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</si>
  <si>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</si>
  <si>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</si>
  <si>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</si>
  <si>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</si>
  <si>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</si>
  <si>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</si>
  <si>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</si>
  <si>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</si>
  <si>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</si>
  <si>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</si>
  <si>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</si>
  <si>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</si>
  <si>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</si>
  <si>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</si>
  <si>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</si>
  <si>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</si>
  <si>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</si>
  <si>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</si>
  <si>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</si>
  <si>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</si>
  <si>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</si>
  <si>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</si>
  <si>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</si>
  <si>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</si>
  <si>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</si>
  <si>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</si>
  <si>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</si>
  <si>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</si>
  <si>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</si>
  <si>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</si>
  <si>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</si>
  <si>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</si>
  <si>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</si>
  <si>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</si>
  <si>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</si>
  <si>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</si>
  <si>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</si>
  <si>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</si>
  <si>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</si>
  <si>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</si>
  <si>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</si>
  <si>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</si>
  <si>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</si>
  <si>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</si>
  <si>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</si>
  <si>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</si>
  <si>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</si>
  <si>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</si>
  <si>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</si>
  <si>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</si>
  <si>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</si>
  <si>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</si>
  <si>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</si>
  <si>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</si>
  <si>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</si>
  <si>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</si>
  <si>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</si>
  <si>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</si>
  <si>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</si>
  <si>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</si>
  <si>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</si>
  <si>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</si>
  <si>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</si>
  <si>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</si>
  <si>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</si>
  <si>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</si>
  <si>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</si>
  <si>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</si>
  <si>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</si>
  <si>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</si>
  <si>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</si>
  <si>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</si>
  <si>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</si>
  <si>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</si>
  <si>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</si>
  <si>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</si>
  <si>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</si>
  <si>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</si>
  <si>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</si>
  <si>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</si>
  <si>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</si>
  <si>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</si>
  <si>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</si>
  <si>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</si>
  <si>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</si>
  <si>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</si>
  <si>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</si>
  <si>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</si>
  <si>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</si>
  <si>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</si>
  <si>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</si>
  <si>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</si>
  <si>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</si>
  <si>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</si>
  <si>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</si>
  <si>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</si>
  <si>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</si>
  <si>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</si>
  <si>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</si>
  <si>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</si>
  <si>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</si>
  <si>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</si>
  <si>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</si>
  <si>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</si>
  <si>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</si>
  <si>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</si>
  <si>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</si>
  <si>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</si>
  <si>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</si>
  <si>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</si>
  <si>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</si>
  <si>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</si>
  <si>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</si>
  <si>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</si>
  <si>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</si>
  <si>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</si>
  <si>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</si>
  <si>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</si>
  <si>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</si>
  <si>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</si>
  <si>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</si>
  <si>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</si>
  <si>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</si>
  <si>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</si>
  <si>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</si>
  <si>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</si>
  <si>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</si>
  <si>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</si>
  <si>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</si>
  <si>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</si>
  <si>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</si>
  <si>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</si>
  <si>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</si>
  <si>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</si>
  <si>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</si>
  <si>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</si>
  <si>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</si>
  <si>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</si>
  <si>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</si>
  <si>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</si>
  <si>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</si>
  <si>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</si>
  <si>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</si>
  <si>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</si>
  <si>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</si>
  <si>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</si>
  <si>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</si>
  <si>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</si>
  <si>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</si>
  <si>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</si>
  <si>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</si>
  <si>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</si>
  <si>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</si>
  <si>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</si>
  <si>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</si>
  <si>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</si>
  <si>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</si>
  <si>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</si>
  <si>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</si>
  <si>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</si>
  <si>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</si>
  <si>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</si>
  <si>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</si>
  <si>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</si>
  <si>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</si>
  <si>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</si>
  <si>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</si>
  <si>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</si>
  <si>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</si>
  <si>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</si>
  <si>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</si>
  <si>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</si>
  <si>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</si>
  <si>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</si>
  <si>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</si>
  <si>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</si>
  <si>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</si>
  <si>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</si>
  <si>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</si>
  <si>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</si>
  <si>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</si>
  <si>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</si>
  <si>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</si>
  <si>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</si>
  <si>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</si>
  <si>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</si>
  <si>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</si>
  <si>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</si>
  <si>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</si>
  <si>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</si>
  <si>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</si>
  <si>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</si>
  <si>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</si>
  <si>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</si>
  <si>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</si>
  <si>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</si>
  <si>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</si>
  <si>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</si>
  <si>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</si>
  <si>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</si>
  <si>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</si>
  <si>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</si>
  <si>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</si>
  <si>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</si>
  <si>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</si>
  <si>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</si>
  <si>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</si>
  <si>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</si>
  <si>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</si>
  <si>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</si>
  <si>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</si>
  <si>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</si>
  <si>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</si>
  <si>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</si>
  <si>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</si>
  <si>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</si>
  <si>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</si>
  <si>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</si>
  <si>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</si>
  <si>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</si>
  <si>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</si>
  <si>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</si>
  <si>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</si>
  <si>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</si>
  <si>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</si>
  <si>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</si>
  <si>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</si>
  <si>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</si>
  <si>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</si>
  <si>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</si>
  <si>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</si>
  <si>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</si>
  <si>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</si>
  <si>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</si>
  <si>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</si>
  <si>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</si>
  <si>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</si>
  <si>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</si>
  <si>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</si>
  <si>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</si>
  <si>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</si>
  <si>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</si>
  <si>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</si>
  <si>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</si>
  <si>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</si>
  <si>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</si>
  <si>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</si>
  <si>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</si>
  <si>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</si>
  <si>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</si>
  <si>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</si>
  <si>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</si>
  <si>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</si>
  <si>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</si>
  <si>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</si>
  <si>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</si>
  <si>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</si>
  <si>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</si>
  <si>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</si>
  <si>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</si>
  <si>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</si>
  <si>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</si>
  <si>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</si>
  <si>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</si>
  <si>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</si>
  <si>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</si>
  <si>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</si>
  <si>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</si>
  <si>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</si>
  <si>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</si>
  <si>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</si>
  <si>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</si>
  <si>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</si>
  <si>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</si>
  <si>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</si>
  <si>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</si>
  <si>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</si>
  <si>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</si>
  <si>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</si>
  <si>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</si>
  <si>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</si>
  <si>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</si>
  <si>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</si>
  <si>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</si>
  <si>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</si>
  <si>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</si>
  <si>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</si>
  <si>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</si>
  <si>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</si>
  <si>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</si>
  <si>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</si>
  <si>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</si>
  <si>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</si>
  <si>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</si>
  <si>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</si>
  <si>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</si>
  <si>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</si>
  <si>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</si>
  <si>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</si>
  <si>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</si>
  <si>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</si>
  <si>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</si>
  <si>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</si>
  <si>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</si>
  <si>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</si>
  <si>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</si>
  <si>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</si>
  <si>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</si>
  <si>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</si>
  <si>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</si>
  <si>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</si>
  <si>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</si>
  <si>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</si>
  <si>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</si>
  <si>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</si>
  <si>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</si>
  <si>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</si>
  <si>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</si>
  <si>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</si>
  <si>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</si>
  <si>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</si>
  <si>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</si>
  <si>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</si>
  <si>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</si>
  <si>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</si>
  <si>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</si>
  <si>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</si>
  <si>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</si>
  <si>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</si>
  <si>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</si>
  <si>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</si>
  <si>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</si>
  <si>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</si>
  <si>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</si>
  <si>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</si>
  <si>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</si>
  <si>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</si>
  <si>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</si>
  <si>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</si>
  <si>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</si>
  <si>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</si>
  <si>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</si>
  <si>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</si>
  <si>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</si>
  <si>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</si>
  <si>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</si>
  <si>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</si>
  <si>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</si>
  <si>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</si>
  <si>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</si>
  <si>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</si>
  <si>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</si>
  <si>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</si>
  <si>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</si>
  <si>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</si>
  <si>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</si>
  <si>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</si>
  <si>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</si>
  <si>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</si>
  <si>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</si>
  <si>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</si>
  <si>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</si>
  <si>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</si>
  <si>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</si>
  <si>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</si>
  <si>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</si>
  <si>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</si>
  <si>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</si>
  <si>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</si>
  <si>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</si>
  <si>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</si>
  <si>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</si>
  <si>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</si>
  <si>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</si>
  <si>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</si>
  <si>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</si>
  <si>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</si>
  <si>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</si>
  <si>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</si>
  <si>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</si>
  <si>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</si>
  <si>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</si>
  <si>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</si>
  <si>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</si>
  <si>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</si>
  <si>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</si>
  <si>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</si>
  <si>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</si>
  <si>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</si>
  <si>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</si>
  <si>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</si>
  <si>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</si>
  <si>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</si>
  <si>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</si>
  <si>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</si>
  <si>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</si>
  <si>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</si>
  <si>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</si>
  <si>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</si>
  <si>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</si>
  <si>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</si>
  <si>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</si>
  <si>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</si>
  <si>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</si>
  <si>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</si>
  <si>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</si>
  <si>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</si>
  <si>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</si>
  <si>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</si>
  <si>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</si>
  <si>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</si>
  <si>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</si>
  <si>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</si>
  <si>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</si>
  <si>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</si>
  <si>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</si>
  <si>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</si>
  <si>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</si>
  <si>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</si>
  <si>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</si>
  <si>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</si>
  <si>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</si>
  <si>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</si>
  <si>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</si>
  <si>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</si>
  <si>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</si>
  <si>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</si>
  <si>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</si>
  <si>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</si>
  <si>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</si>
  <si>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</si>
  <si>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</si>
  <si>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</si>
  <si>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</si>
  <si>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</si>
  <si>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</si>
  <si>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</si>
  <si>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</si>
  <si>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</si>
  <si>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</si>
  <si>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</si>
  <si>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</si>
  <si>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</si>
  <si>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</si>
  <si>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</si>
  <si>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</si>
  <si>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</si>
  <si>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</si>
  <si>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</si>
  <si>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</si>
  <si>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</si>
  <si>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</si>
  <si>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</si>
  <si>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</si>
  <si>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</si>
  <si>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</si>
  <si>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</si>
  <si>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</si>
  <si>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</si>
  <si>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</si>
  <si>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</si>
  <si>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</si>
  <si>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</si>
  <si>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</si>
  <si>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</si>
  <si>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</si>
  <si>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</si>
  <si>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</si>
  <si>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</si>
  <si>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</si>
  <si>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</si>
  <si>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</si>
  <si>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</si>
  <si>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</si>
  <si>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</si>
  <si>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</si>
  <si>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</si>
  <si>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</si>
  <si>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</si>
  <si>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</si>
  <si>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</si>
  <si>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</si>
  <si>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</si>
  <si>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</si>
  <si>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</si>
  <si>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</si>
  <si>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</si>
  <si>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</si>
  <si>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</si>
  <si>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</si>
  <si>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</si>
  <si>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</si>
  <si>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</si>
  <si>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</si>
  <si>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</si>
  <si>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</si>
  <si>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</si>
  <si>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</si>
  <si>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</si>
  <si>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</si>
  <si>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</si>
  <si>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</si>
  <si>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</si>
  <si>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</si>
  <si>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</si>
  <si>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</si>
  <si>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</si>
  <si>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</si>
  <si>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</si>
  <si>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</si>
  <si>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</si>
  <si>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</si>
  <si>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</si>
  <si>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</si>
  <si>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</si>
  <si>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</si>
  <si>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</si>
  <si>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</si>
  <si>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</si>
  <si>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</si>
  <si>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</si>
  <si>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</si>
  <si>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</si>
  <si>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</si>
  <si>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</si>
  <si>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</si>
  <si>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</si>
  <si>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</si>
  <si>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</si>
  <si>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</si>
  <si>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</si>
  <si>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</si>
  <si>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</si>
  <si>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</si>
  <si>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</si>
  <si>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</si>
  <si>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</si>
  <si>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</si>
  <si>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</si>
  <si>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</si>
  <si>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</si>
  <si>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</si>
  <si>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</si>
  <si>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</si>
  <si>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</si>
  <si>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</si>
  <si>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</si>
  <si>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</si>
  <si>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</si>
  <si>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</si>
  <si>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</si>
  <si>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</si>
  <si>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</si>
  <si>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</si>
  <si>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</si>
  <si>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</si>
  <si>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</si>
  <si>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</si>
  <si>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</si>
  <si>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</si>
  <si>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</si>
  <si>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</si>
  <si>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</si>
  <si>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</si>
  <si>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</si>
  <si>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</si>
  <si>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</si>
  <si>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</si>
  <si>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</si>
  <si>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</si>
  <si>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</si>
  <si>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</si>
  <si>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</si>
  <si>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</si>
  <si>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</si>
  <si>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</si>
  <si>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</si>
  <si>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</si>
  <si>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</si>
  <si>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</si>
  <si>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</si>
  <si>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</si>
  <si>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</si>
  <si>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</si>
  <si>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</si>
  <si>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</si>
  <si>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</si>
  <si>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</si>
  <si>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</si>
  <si>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</si>
  <si>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</si>
  <si>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</si>
  <si>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</si>
  <si>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</si>
  <si>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</si>
  <si>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</si>
  <si>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</si>
  <si>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</si>
  <si>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</si>
  <si>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</si>
  <si>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</si>
  <si>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</si>
  <si>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</si>
  <si>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</si>
  <si>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</si>
  <si>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</si>
  <si>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</si>
  <si>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</si>
  <si>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</si>
  <si>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</si>
  <si>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</si>
  <si>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</si>
  <si>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</si>
  <si>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</si>
  <si>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</si>
  <si>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</si>
  <si>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</si>
  <si>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</si>
  <si>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</si>
  <si>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</si>
  <si>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</si>
  <si>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</si>
  <si>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</si>
  <si>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</si>
  <si>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</si>
  <si>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</si>
  <si>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</si>
  <si>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</si>
  <si>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</si>
  <si>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</si>
  <si>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</si>
  <si>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</si>
  <si>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</si>
  <si>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</si>
  <si>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</si>
  <si>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</si>
  <si>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</si>
  <si>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</si>
  <si>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</si>
  <si>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</si>
  <si>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</si>
  <si>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</si>
  <si>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</si>
  <si>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</si>
  <si>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</si>
  <si>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</si>
  <si>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</si>
  <si>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</si>
  <si>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</si>
  <si>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</si>
  <si>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</si>
  <si>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</si>
  <si>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</si>
  <si>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</si>
  <si>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</si>
  <si>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</si>
  <si>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</si>
  <si>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</si>
  <si>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</si>
  <si>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</si>
  <si>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</si>
  <si>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</si>
  <si>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</si>
  <si>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</si>
  <si>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</si>
  <si>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</si>
  <si>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</si>
  <si>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</si>
  <si>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</si>
  <si>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</si>
  <si>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</si>
  <si>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</si>
  <si>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</si>
  <si>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</si>
  <si>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</si>
  <si>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</si>
  <si>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</si>
  <si>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</si>
  <si>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</si>
  <si>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</si>
  <si>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</si>
  <si>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</si>
  <si>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</si>
  <si>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</si>
  <si>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</si>
  <si>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</si>
  <si>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</si>
  <si>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</si>
  <si>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</si>
  <si>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</si>
  <si>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</si>
  <si>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</si>
  <si>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</si>
  <si>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</si>
  <si>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</si>
  <si>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</si>
  <si>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</si>
  <si>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</si>
  <si>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</si>
  <si>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</si>
  <si>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</si>
  <si>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</si>
  <si>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</si>
  <si>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</si>
  <si>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</si>
  <si>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</si>
  <si>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</si>
  <si>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</si>
  <si>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</si>
  <si>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</si>
  <si>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</si>
  <si>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</si>
  <si>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</si>
  <si>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</si>
  <si>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</si>
  <si>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</si>
  <si>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</si>
  <si>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</si>
  <si>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</si>
  <si>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</si>
  <si>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</si>
  <si>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</si>
  <si>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</si>
  <si>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</si>
  <si>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</si>
  <si>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</si>
  <si>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</si>
  <si>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</si>
  <si>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</si>
  <si>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</si>
  <si>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</si>
  <si>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</si>
  <si>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</si>
  <si>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</si>
  <si>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</si>
  <si>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</si>
  <si>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</si>
  <si>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</si>
  <si>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</si>
  <si>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</si>
  <si>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</si>
  <si>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</si>
  <si>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</si>
  <si>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</si>
  <si>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</si>
  <si>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</si>
  <si>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</si>
  <si>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</si>
  <si>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</si>
  <si>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</si>
  <si>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</si>
  <si>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</si>
  <si>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</si>
  <si>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</si>
  <si>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</si>
  <si>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</si>
  <si>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</si>
  <si>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</si>
  <si>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</si>
  <si>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</si>
  <si>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</si>
  <si>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</si>
  <si>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</si>
  <si>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</si>
  <si>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</si>
  <si>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</si>
  <si>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</si>
  <si>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</si>
  <si>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</si>
  <si>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</si>
  <si>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</si>
  <si>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</si>
  <si>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</si>
  <si>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</si>
  <si>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</si>
  <si>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</si>
  <si>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</si>
  <si>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</si>
  <si>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</si>
  <si>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</si>
  <si>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</si>
  <si>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</si>
  <si>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</si>
  <si>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</si>
  <si>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</si>
  <si>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</si>
  <si>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</si>
  <si>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</si>
  <si>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</si>
  <si>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</si>
  <si>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</si>
  <si>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</si>
  <si>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</si>
  <si>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</si>
  <si>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</si>
  <si>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</si>
  <si>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</si>
  <si>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</si>
  <si>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</si>
  <si>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</si>
  <si>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</si>
  <si>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</si>
  <si>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</si>
  <si>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</si>
  <si>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</si>
  <si>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</si>
  <si>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</si>
  <si>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</si>
  <si>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</si>
  <si>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</si>
  <si>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</si>
  <si>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</si>
  <si>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</si>
  <si>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</si>
  <si>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</si>
  <si>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</si>
  <si>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</si>
  <si>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</si>
  <si>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</si>
  <si>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</si>
  <si>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</si>
  <si>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</si>
  <si>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</si>
  <si>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</si>
  <si>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</si>
  <si>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</si>
  <si>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</si>
  <si>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</si>
  <si>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</si>
  <si>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</si>
  <si>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</si>
  <si>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</si>
  <si>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</si>
  <si>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</si>
  <si>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</si>
  <si>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</si>
  <si>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</si>
  <si>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</si>
  <si>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</si>
  <si>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</si>
  <si>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</si>
  <si>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</si>
  <si>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</si>
  <si>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</si>
  <si>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</si>
  <si>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</si>
  <si>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</si>
  <si>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</si>
  <si>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</si>
  <si>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</si>
  <si>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</si>
  <si>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</si>
  <si>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</si>
  <si>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</si>
  <si>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</si>
  <si>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</si>
  <si>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</si>
  <si>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</si>
  <si>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</si>
  <si>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</si>
  <si>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</si>
  <si>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</si>
  <si>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</si>
  <si>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</si>
  <si>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</si>
  <si>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</si>
  <si>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</si>
  <si>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</si>
  <si>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</si>
  <si>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</si>
  <si>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</si>
  <si>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</si>
  <si>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</si>
  <si>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</si>
  <si>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</si>
  <si>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</si>
  <si>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</si>
  <si>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</si>
  <si>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</si>
  <si>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</si>
  <si>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</si>
  <si>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</si>
  <si>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</si>
  <si>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</si>
  <si>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</si>
  <si>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</si>
  <si>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</si>
  <si>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</si>
  <si>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</si>
  <si>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</si>
  <si>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</si>
  <si>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</si>
  <si>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</si>
  <si>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</si>
  <si>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</si>
  <si>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</si>
  <si>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</si>
  <si>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</si>
  <si>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</si>
  <si>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</si>
  <si>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</si>
  <si>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</si>
  <si>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</si>
  <si>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</si>
  <si>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</si>
  <si>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</si>
  <si>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</si>
  <si>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</si>
  <si>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</si>
  <si>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</si>
  <si>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</si>
  <si>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</si>
  <si>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</si>
  <si>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</si>
  <si>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</si>
  <si>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</si>
  <si>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</si>
  <si>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</si>
  <si>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</si>
  <si>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</si>
  <si>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</si>
  <si>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</si>
  <si>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</si>
  <si>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</si>
  <si>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</si>
  <si>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</si>
  <si>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</si>
  <si>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</si>
  <si>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</si>
  <si>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</si>
  <si>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</si>
  <si>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</si>
  <si>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</si>
  <si>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</si>
  <si>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</si>
  <si>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</si>
  <si>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</si>
  <si>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</si>
  <si>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</si>
  <si>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</si>
  <si>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</si>
  <si>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</si>
  <si>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</si>
  <si>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</si>
  <si>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</si>
  <si>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</si>
  <si>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</si>
  <si>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</si>
  <si>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</si>
  <si>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</si>
  <si>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</si>
  <si>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</si>
  <si>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</si>
  <si>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</si>
  <si>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</si>
  <si>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</si>
  <si>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</si>
  <si>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</si>
  <si>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</si>
  <si>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</si>
  <si>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</si>
  <si>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</si>
  <si>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</si>
  <si>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</si>
  <si>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</si>
  <si>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</si>
  <si>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</si>
  <si>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</si>
  <si>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</si>
  <si>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</si>
  <si>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</si>
  <si>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</si>
  <si>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</si>
  <si>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</si>
  <si>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</si>
  <si>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</si>
  <si>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</si>
  <si>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</si>
  <si>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</si>
  <si>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</si>
  <si>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</si>
  <si>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</si>
  <si>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</si>
  <si>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</si>
  <si>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</si>
  <si>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</si>
  <si>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</si>
  <si>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</si>
  <si>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</si>
  <si>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</si>
  <si>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</si>
  <si>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</si>
  <si>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</si>
  <si>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</si>
  <si>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</si>
  <si>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</si>
  <si>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</si>
  <si>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</si>
  <si>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</si>
  <si>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</si>
  <si>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</si>
  <si>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</si>
  <si>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</si>
  <si>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</si>
  <si>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</si>
  <si>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</si>
  <si>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</si>
  <si>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</si>
  <si>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</si>
  <si>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</si>
  <si>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</si>
  <si>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</si>
  <si>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</si>
  <si>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</si>
  <si>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</si>
  <si>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</si>
  <si>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</si>
  <si>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</si>
  <si>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</si>
  <si>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</si>
  <si>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</si>
  <si>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</si>
  <si>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</si>
  <si>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</si>
  <si>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</si>
  <si>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</si>
  <si>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</si>
  <si>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</si>
  <si>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</si>
  <si>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</si>
  <si>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</si>
  <si>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</si>
  <si>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</si>
  <si>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</si>
  <si>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</si>
  <si>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</si>
  <si>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</si>
  <si>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</si>
  <si>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</si>
  <si>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</si>
  <si>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</si>
  <si>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</si>
  <si>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</si>
  <si>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</si>
  <si>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</si>
  <si>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</si>
  <si>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</si>
  <si>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</si>
  <si>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</si>
  <si>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</si>
  <si>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</si>
  <si>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</si>
  <si>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</si>
  <si>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</si>
  <si>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</si>
  <si>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</si>
  <si>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</si>
  <si>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</si>
  <si>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</si>
  <si>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</si>
  <si>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</si>
  <si>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</si>
  <si>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</si>
  <si>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</si>
  <si>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</si>
  <si>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</si>
  <si>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</si>
  <si>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</si>
  <si>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</si>
  <si>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</si>
  <si>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</si>
  <si>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</si>
  <si>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</si>
  <si>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</si>
  <si>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</si>
  <si>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</si>
  <si>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</si>
  <si>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</si>
  <si>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</si>
  <si>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</si>
  <si>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</si>
  <si>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</si>
  <si>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</si>
  <si>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</si>
  <si>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</si>
  <si>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</si>
  <si>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</si>
  <si>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</si>
  <si>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</si>
  <si>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</si>
  <si>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</si>
  <si>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</si>
  <si>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</si>
  <si>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</si>
  <si>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</si>
  <si>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</si>
  <si>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</si>
  <si>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</si>
  <si>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</si>
  <si>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</si>
  <si>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</si>
  <si>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</si>
  <si>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</si>
  <si>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</si>
  <si>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</si>
  <si>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</si>
  <si>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</si>
  <si>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</si>
  <si>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</si>
  <si>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</si>
  <si>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</si>
  <si>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</si>
  <si>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</si>
  <si>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</si>
  <si>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</si>
  <si>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</si>
  <si>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</si>
  <si>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</si>
  <si>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</si>
  <si>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</si>
  <si>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</si>
  <si>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</si>
  <si>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</si>
  <si>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</si>
  <si>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</si>
  <si>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</si>
  <si>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</si>
  <si>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</si>
  <si>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</si>
  <si>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</si>
  <si>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</si>
  <si>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</si>
  <si>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</si>
  <si>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</si>
  <si>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</si>
  <si>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</si>
  <si>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</si>
  <si>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</si>
  <si>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</si>
  <si>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</si>
  <si>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</si>
  <si>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</si>
  <si>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</si>
  <si>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</si>
  <si>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</si>
  <si>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</si>
  <si>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</si>
  <si>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</si>
  <si>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</si>
  <si>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</si>
  <si>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</si>
  <si>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</si>
  <si>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</si>
  <si>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</si>
  <si>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</si>
  <si>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</si>
  <si>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</si>
  <si>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</si>
  <si>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</si>
  <si>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</si>
  <si>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</si>
  <si>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</si>
  <si>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</si>
  <si>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</si>
  <si>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</si>
  <si>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</si>
  <si>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</si>
  <si>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</si>
  <si>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</si>
  <si>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</si>
  <si>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</si>
  <si>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</si>
  <si>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</si>
  <si>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</si>
  <si>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</si>
  <si>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</si>
  <si>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</si>
  <si>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</si>
  <si>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</si>
  <si>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</si>
  <si>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</si>
  <si>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</si>
  <si>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</si>
  <si>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</si>
  <si>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</si>
  <si>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</si>
  <si>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</si>
  <si>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</si>
  <si>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</si>
  <si>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</si>
  <si>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</si>
  <si>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</si>
  <si>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</si>
  <si>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</si>
  <si>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</si>
  <si>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</si>
  <si>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</si>
  <si>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</si>
  <si>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</si>
  <si>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</si>
  <si>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</si>
  <si>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</si>
  <si>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</si>
  <si>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</si>
  <si>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</si>
  <si>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</si>
  <si>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</si>
  <si>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</si>
  <si>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</si>
  <si>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</si>
  <si>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</si>
  <si>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</si>
  <si>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</si>
  <si>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</si>
  <si>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</si>
  <si>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</si>
  <si>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</si>
  <si>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</si>
  <si>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</si>
  <si>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</si>
  <si>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</si>
  <si>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</si>
  <si>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</si>
  <si>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</si>
  <si>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</si>
  <si>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</si>
  <si>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</si>
  <si>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</si>
  <si>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</si>
  <si>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</si>
  <si>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</si>
  <si>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</si>
  <si>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</si>
  <si>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</si>
  <si>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</si>
  <si>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</si>
  <si>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</si>
  <si>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</si>
  <si>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</si>
  <si>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</si>
  <si>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</si>
  <si>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</si>
  <si>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</si>
  <si>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</si>
  <si>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</si>
  <si>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</si>
  <si>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</si>
  <si>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</si>
  <si>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</si>
  <si>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</si>
  <si>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</si>
  <si>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</si>
  <si>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</si>
  <si>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</si>
  <si>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</si>
  <si>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</si>
  <si>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</si>
  <si>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</si>
  <si>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</si>
  <si>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</si>
  <si>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</si>
  <si>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</si>
  <si>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</si>
  <si>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</si>
  <si>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</si>
  <si>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</si>
  <si>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</si>
  <si>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</si>
  <si>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</si>
  <si>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</si>
  <si>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</si>
  <si>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</si>
  <si>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</si>
  <si>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</si>
  <si>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</si>
  <si>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</si>
  <si>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</si>
  <si>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</si>
  <si>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</si>
  <si>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</si>
  <si>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</si>
  <si>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</si>
  <si>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</si>
  <si>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</si>
  <si>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</si>
  <si>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</si>
  <si>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</si>
  <si>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</si>
  <si>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</si>
  <si>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</si>
  <si>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</si>
  <si>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</si>
  <si>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</si>
  <si>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</si>
  <si>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</si>
  <si>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</si>
  <si>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</si>
  <si>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</si>
  <si>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</si>
  <si>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</si>
  <si>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</si>
  <si>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</si>
  <si>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</si>
  <si>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</si>
  <si>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</si>
  <si>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</si>
  <si>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</si>
  <si>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</si>
  <si>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</si>
  <si>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</si>
  <si>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</si>
  <si>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</si>
  <si>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</si>
  <si>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</si>
  <si>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</si>
  <si>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</si>
  <si>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</si>
  <si>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</si>
  <si>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</si>
  <si>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</si>
  <si>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</si>
  <si>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</si>
  <si>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</si>
  <si>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</si>
  <si>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</si>
  <si>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</si>
  <si>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</si>
  <si>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</si>
  <si>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</si>
  <si>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</si>
  <si>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</si>
  <si>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</si>
  <si>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</si>
  <si>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</si>
  <si>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</si>
  <si>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</si>
  <si>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</si>
  <si>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</si>
  <si>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</si>
  <si>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</si>
  <si>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</si>
  <si>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</si>
  <si>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</si>
  <si>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</si>
  <si>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</si>
  <si>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</si>
  <si>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</si>
  <si>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</si>
  <si>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</si>
  <si>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</si>
  <si>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</si>
  <si>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</si>
  <si>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</si>
  <si>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</si>
  <si>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</si>
  <si>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</si>
  <si>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</si>
  <si>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</si>
  <si>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</si>
  <si>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</si>
  <si>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</si>
  <si>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</si>
  <si>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</si>
  <si>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</si>
  <si>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</si>
  <si>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</si>
  <si>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</si>
  <si>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</si>
  <si>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</si>
  <si>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</si>
  <si>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</si>
  <si>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</si>
  <si>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</si>
  <si>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</si>
  <si>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</si>
  <si>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</si>
  <si>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</si>
  <si>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</si>
  <si>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</si>
  <si>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</si>
  <si>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</si>
  <si>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</si>
  <si>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</si>
  <si>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</si>
  <si>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</si>
  <si>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</si>
  <si>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</si>
  <si>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</si>
  <si>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</si>
  <si>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</si>
  <si>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</si>
  <si>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</si>
  <si>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</si>
  <si>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</si>
  <si>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</si>
  <si>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</si>
  <si>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</si>
  <si>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</si>
  <si>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</si>
  <si>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</si>
  <si>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</si>
  <si>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</si>
  <si>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</si>
  <si>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</si>
  <si>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</si>
  <si>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</si>
  <si>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</si>
  <si>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</si>
  <si>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</si>
  <si>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</si>
  <si>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</si>
  <si>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</si>
  <si>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</si>
  <si>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</si>
  <si>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</si>
  <si>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</si>
  <si>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</si>
  <si>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</si>
  <si>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</si>
  <si>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</si>
  <si>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</si>
  <si>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</si>
  <si>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</si>
  <si>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</si>
  <si>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</si>
  <si>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</si>
  <si>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</si>
  <si>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</si>
  <si>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</si>
  <si>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</si>
  <si>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</si>
  <si>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</si>
  <si>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</si>
  <si>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</si>
  <si>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</si>
  <si>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</si>
  <si>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</si>
  <si>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</si>
  <si>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</si>
  <si>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</si>
  <si>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</si>
  <si>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</si>
  <si>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</si>
  <si>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</si>
  <si>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</si>
  <si>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</si>
  <si>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</si>
  <si>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</si>
  <si>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</si>
  <si>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</si>
  <si>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</si>
  <si>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</si>
  <si>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</si>
  <si>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</si>
  <si>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</si>
  <si>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</si>
  <si>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</si>
  <si>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</si>
  <si>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</si>
  <si>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</si>
  <si>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</si>
  <si>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</si>
  <si>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</si>
  <si>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</si>
  <si>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</si>
  <si>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</si>
  <si>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</si>
  <si>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</si>
  <si>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</si>
  <si>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</si>
  <si>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</si>
  <si>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</si>
  <si>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</si>
  <si>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</si>
  <si>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</si>
  <si>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</si>
  <si>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</si>
  <si>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</si>
  <si>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</si>
  <si>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</si>
  <si>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</si>
  <si>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</si>
  <si>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</si>
  <si>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</si>
  <si>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</si>
  <si>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</si>
  <si>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</si>
  <si>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</si>
  <si>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</si>
  <si>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</si>
  <si>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</si>
  <si>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</si>
  <si>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</si>
  <si>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</si>
  <si>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</si>
  <si>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</si>
  <si>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</si>
  <si>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</si>
  <si>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</si>
  <si>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</si>
  <si>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</si>
  <si>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</si>
  <si>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</si>
  <si>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</si>
  <si>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</si>
  <si>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</si>
  <si>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</si>
  <si>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</si>
  <si>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</si>
  <si>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</si>
  <si>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</si>
  <si>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</si>
  <si>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</si>
  <si>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</si>
  <si>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</si>
  <si>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</si>
  <si>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</si>
  <si>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</si>
  <si>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</si>
  <si>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</si>
  <si>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</si>
  <si>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</si>
  <si>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</si>
  <si>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</si>
  <si>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</si>
  <si>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</si>
  <si>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</si>
  <si>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</si>
  <si>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</si>
  <si>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</si>
  <si>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</si>
  <si>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</si>
  <si>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</si>
  <si>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</si>
  <si>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</si>
  <si>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</si>
  <si>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</si>
  <si>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</si>
  <si>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</si>
  <si>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</si>
  <si>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</si>
  <si>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</si>
  <si>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</si>
  <si>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</si>
  <si>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</si>
  <si>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</si>
  <si>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</si>
  <si>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</si>
  <si>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</si>
  <si>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</si>
  <si>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</si>
  <si>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</si>
  <si>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</si>
  <si>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</si>
  <si>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</si>
  <si>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</si>
  <si>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</si>
  <si>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</si>
  <si>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</si>
  <si>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</si>
  <si>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</si>
  <si>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</si>
  <si>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</si>
  <si>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</si>
  <si>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</si>
  <si>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</si>
  <si>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</si>
  <si>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</si>
  <si>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</si>
  <si>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</si>
  <si>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</si>
  <si>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</si>
  <si>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</si>
  <si>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</si>
  <si>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</si>
  <si>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</si>
  <si>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</si>
  <si>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</si>
  <si>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</si>
  <si>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</si>
  <si>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</si>
  <si>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</si>
  <si>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</si>
  <si>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</si>
  <si>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</si>
  <si>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</si>
  <si>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</si>
  <si>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</si>
  <si>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</si>
  <si>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</si>
  <si>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</si>
  <si>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</si>
  <si>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</si>
  <si>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</si>
  <si>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</si>
  <si>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</si>
  <si>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</si>
  <si>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</si>
  <si>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</si>
  <si>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</si>
  <si>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</si>
  <si>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</si>
  <si>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</si>
  <si>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</si>
  <si>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</si>
  <si>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</si>
  <si>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</si>
  <si>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</si>
  <si>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</si>
  <si>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</si>
  <si>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</si>
  <si>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</si>
  <si>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</si>
  <si>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</si>
  <si>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</si>
  <si>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</si>
  <si>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</si>
  <si>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</si>
  <si>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</si>
  <si>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</si>
  <si>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</si>
  <si>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</si>
  <si>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</si>
  <si>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</si>
  <si>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</si>
  <si>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</si>
  <si>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</si>
  <si>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</si>
  <si>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</si>
  <si>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</si>
  <si>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</si>
  <si>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</si>
  <si>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</si>
  <si>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</si>
  <si>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</si>
  <si>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</si>
  <si>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</si>
  <si>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</si>
  <si>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</si>
  <si>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</si>
  <si>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</si>
  <si>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</si>
  <si>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</si>
  <si>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</si>
  <si>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</si>
  <si>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</si>
  <si>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</si>
  <si>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</si>
  <si>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</si>
  <si>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</si>
  <si>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</si>
  <si>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</si>
  <si>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</si>
  <si>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</si>
  <si>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</si>
  <si>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</si>
  <si>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</si>
  <si>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</si>
  <si>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</si>
  <si>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</si>
  <si>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</si>
  <si>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</si>
  <si>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</si>
  <si>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</si>
  <si>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</si>
  <si>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</si>
  <si>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</si>
  <si>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</si>
  <si>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</si>
  <si>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</si>
  <si>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</si>
  <si>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</si>
  <si>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</si>
  <si>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</si>
  <si>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</si>
  <si>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</si>
  <si>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</si>
  <si>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</si>
  <si>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</si>
  <si>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</si>
  <si>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</si>
  <si>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</si>
  <si>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</si>
  <si>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</si>
  <si>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</si>
  <si>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</si>
  <si>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</si>
  <si>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</si>
  <si>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</si>
  <si>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</si>
  <si>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</si>
  <si>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</si>
  <si>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</si>
  <si>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</si>
  <si>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</si>
  <si>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</si>
  <si>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</si>
  <si>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</si>
  <si>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</si>
  <si>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</si>
  <si>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</si>
  <si>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</si>
  <si>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</si>
  <si>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</si>
  <si>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</si>
  <si>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</si>
  <si>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</si>
  <si>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</si>
  <si>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</si>
  <si>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</si>
  <si>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</si>
  <si>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</si>
  <si>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</si>
  <si>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</si>
  <si>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</si>
  <si>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</si>
  <si>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</si>
  <si>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</si>
  <si>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</si>
  <si>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</si>
  <si>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</si>
  <si>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</si>
  <si>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</si>
  <si>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</si>
  <si>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</si>
  <si>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</si>
  <si>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</si>
  <si>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</si>
  <si>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</si>
  <si>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</si>
  <si>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</si>
  <si>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</si>
  <si>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</si>
  <si>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</si>
  <si>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</si>
  <si>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</si>
  <si>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</si>
  <si>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</si>
  <si>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</si>
  <si>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</si>
  <si>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</si>
  <si>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</si>
  <si>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</si>
  <si>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</si>
  <si>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</si>
  <si>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</si>
  <si>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</si>
  <si>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</si>
  <si>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</si>
  <si>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</si>
  <si>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</si>
  <si>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</si>
  <si>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</si>
  <si>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</si>
  <si>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</si>
  <si>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</si>
  <si>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</si>
  <si>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</si>
  <si>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</si>
  <si>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</si>
  <si>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</si>
  <si>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</si>
  <si>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</si>
  <si>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</si>
  <si>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</si>
  <si>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</si>
  <si>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</si>
  <si>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</si>
  <si>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</si>
  <si>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</si>
  <si>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</si>
  <si>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</si>
  <si>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</si>
  <si>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</si>
  <si>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</si>
  <si>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</si>
  <si>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</si>
  <si>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</si>
  <si>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</si>
  <si>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</si>
  <si>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</si>
  <si>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</si>
  <si>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</si>
  <si>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</si>
  <si>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</si>
  <si>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</si>
  <si>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</si>
  <si>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</si>
  <si>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</si>
  <si>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</si>
  <si>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</si>
  <si>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</si>
  <si>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</si>
  <si>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</si>
  <si>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</si>
  <si>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</si>
  <si>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</si>
  <si>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</si>
  <si>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</si>
  <si>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</si>
  <si>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</si>
  <si>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</si>
  <si>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</si>
  <si>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</si>
  <si>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</si>
  <si>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</si>
  <si>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</si>
  <si>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</si>
  <si>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</si>
  <si>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</si>
  <si>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</si>
  <si>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</si>
  <si>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</si>
  <si>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</si>
  <si>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</si>
  <si>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</si>
  <si>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</si>
  <si>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</si>
  <si>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</si>
  <si>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</si>
  <si>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</si>
  <si>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</si>
  <si>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</si>
  <si>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</si>
  <si>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</si>
  <si>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</si>
  <si>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</si>
  <si>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</si>
  <si>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</si>
  <si>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</si>
  <si>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</si>
  <si>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</si>
  <si>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</si>
  <si>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</si>
  <si>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</si>
  <si>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</si>
  <si>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</si>
  <si>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</si>
  <si>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</si>
  <si>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</si>
  <si>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</si>
  <si>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</si>
  <si>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</si>
  <si>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</si>
  <si>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</si>
  <si>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</si>
  <si>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</si>
  <si>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</si>
  <si>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</si>
  <si>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</si>
  <si>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</si>
  <si>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</si>
  <si>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</si>
  <si>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</si>
  <si>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</si>
  <si>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</si>
  <si>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</si>
  <si>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</si>
  <si>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</si>
  <si>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</si>
  <si>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</si>
  <si>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</si>
  <si>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</si>
  <si>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</si>
  <si>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</si>
  <si>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</si>
  <si>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</si>
  <si>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</si>
  <si>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</si>
  <si>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</si>
  <si>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</si>
  <si>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</si>
  <si>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</si>
  <si>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</si>
  <si>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</si>
  <si>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</si>
  <si>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</si>
  <si>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</si>
  <si>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</si>
  <si>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</si>
  <si>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</si>
  <si>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</si>
  <si>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</si>
  <si>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</si>
  <si>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</si>
  <si>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</si>
  <si>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</si>
  <si>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</si>
  <si>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</si>
  <si>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</si>
  <si>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</si>
  <si>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</si>
  <si>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</si>
  <si>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</si>
  <si>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</si>
  <si>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</si>
  <si>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</si>
  <si>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</si>
  <si>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</si>
  <si>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</si>
  <si>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</si>
  <si>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</si>
  <si>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</si>
  <si>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</si>
  <si>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</si>
  <si>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</si>
  <si>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</si>
  <si>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</si>
  <si>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</si>
  <si>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</si>
  <si>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</si>
  <si>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</si>
  <si>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</si>
  <si>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</si>
  <si>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</si>
  <si>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</si>
  <si>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</si>
  <si>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</si>
  <si>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</si>
  <si>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</si>
  <si>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</si>
  <si>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</si>
  <si>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</si>
  <si>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</si>
  <si>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</si>
  <si>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</si>
  <si>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</si>
  <si>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</si>
  <si>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</si>
  <si>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</si>
  <si>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</si>
  <si>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</si>
  <si>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</si>
  <si>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</si>
  <si>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</si>
  <si>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</si>
  <si>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</si>
  <si>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</si>
  <si>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</si>
  <si>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</si>
  <si>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</si>
  <si>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</si>
  <si>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</si>
  <si>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</si>
  <si>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</si>
  <si>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</si>
  <si>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</si>
  <si>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</si>
  <si>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</si>
  <si>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</si>
  <si>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</si>
  <si>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</si>
  <si>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</si>
  <si>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</si>
  <si>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</si>
  <si>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</si>
  <si>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</si>
  <si>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</si>
  <si>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</si>
  <si>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</si>
  <si>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</si>
  <si>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</si>
  <si>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</si>
  <si>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</si>
  <si>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</si>
  <si>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</si>
  <si>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</si>
  <si>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</si>
  <si>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</si>
  <si>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</si>
  <si>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</si>
  <si>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</si>
  <si>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</si>
  <si>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</si>
  <si>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</si>
  <si>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</si>
  <si>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</si>
  <si>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</si>
  <si>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</si>
  <si>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</si>
  <si>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</si>
  <si>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</si>
  <si>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</si>
  <si>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</si>
  <si>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</si>
  <si>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</si>
  <si>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</si>
  <si>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</si>
  <si>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</si>
  <si>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</si>
  <si>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</si>
  <si>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</si>
  <si>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</si>
  <si>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</si>
  <si>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</si>
  <si>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</si>
  <si>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</si>
  <si>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</si>
  <si>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</si>
  <si>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</si>
  <si>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</si>
  <si>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</si>
  <si>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</si>
  <si>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</si>
  <si>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</si>
  <si>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</si>
  <si>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</si>
  <si>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</si>
  <si>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</si>
  <si>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</si>
  <si>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</si>
  <si>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</si>
  <si>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</si>
  <si>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</si>
  <si>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</si>
  <si>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</si>
  <si>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</si>
  <si>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</si>
  <si>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</si>
  <si>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</si>
  <si>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</si>
  <si>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</si>
  <si>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</si>
  <si>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</si>
  <si>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</si>
  <si>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</si>
  <si>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</si>
  <si>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</si>
  <si>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</si>
  <si>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</si>
  <si>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</si>
  <si>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</si>
  <si>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</si>
  <si>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</si>
  <si>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</si>
  <si>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</si>
  <si>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</si>
  <si>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</si>
  <si>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</si>
  <si>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</si>
  <si>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</si>
  <si>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</si>
  <si>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</si>
  <si>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</si>
  <si>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</si>
  <si>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</si>
  <si>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</si>
  <si>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</si>
  <si>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</si>
  <si>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</si>
  <si>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</si>
  <si>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</si>
  <si>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</si>
  <si>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</si>
  <si>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</si>
  <si>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</si>
  <si>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</si>
  <si>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</si>
  <si>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</si>
  <si>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</si>
  <si>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</si>
  <si>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</si>
  <si>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</si>
  <si>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</si>
  <si>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</si>
  <si>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</si>
  <si>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</si>
  <si>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</si>
  <si>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</si>
  <si>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</si>
  <si>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</si>
  <si>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</si>
  <si>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</si>
  <si>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</si>
  <si>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</si>
  <si>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</si>
  <si>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</si>
  <si>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</si>
  <si>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</si>
  <si>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</si>
  <si>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</si>
  <si>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</si>
  <si>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</si>
  <si>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</si>
  <si>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</si>
  <si>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</si>
  <si>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</si>
  <si>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</si>
  <si>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</si>
  <si>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</si>
  <si>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</si>
  <si>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</si>
  <si>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</si>
  <si>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</si>
  <si>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</si>
  <si>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</si>
  <si>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</si>
  <si>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</si>
  <si>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</si>
  <si>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</si>
  <si>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</si>
  <si>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</si>
  <si>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</si>
  <si>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</si>
  <si>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</si>
  <si>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</si>
  <si>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</si>
  <si>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</si>
  <si>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</si>
  <si>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</si>
  <si>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</si>
  <si>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</si>
  <si>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</si>
  <si>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</si>
  <si>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</si>
  <si>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</si>
  <si>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</si>
  <si>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</si>
  <si>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</si>
  <si>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</si>
  <si>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</si>
  <si>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</si>
  <si>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</si>
  <si>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</si>
  <si>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</si>
  <si>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</si>
  <si>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</si>
  <si>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</si>
  <si>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</si>
  <si>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</si>
  <si>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</si>
  <si>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</si>
  <si>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</si>
  <si>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</si>
  <si>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</si>
  <si>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</si>
  <si>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</si>
  <si>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</si>
  <si>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</si>
  <si>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</si>
  <si>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</si>
  <si>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</si>
  <si>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</si>
  <si>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</si>
  <si>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</si>
  <si>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</si>
  <si>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</si>
  <si>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</si>
  <si>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</si>
  <si>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</si>
  <si>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</si>
  <si>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</si>
  <si>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</si>
  <si>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</si>
  <si>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</si>
  <si>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</si>
  <si>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</si>
  <si>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</si>
  <si>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</si>
  <si>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</si>
  <si>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</si>
  <si>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</si>
  <si>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</si>
  <si>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</si>
  <si>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</si>
  <si>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</si>
  <si>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</si>
  <si>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</si>
  <si>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</si>
  <si>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</si>
  <si>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</si>
  <si>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</si>
  <si>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</si>
  <si>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</si>
  <si>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</si>
  <si>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</si>
  <si>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</si>
  <si>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</si>
  <si>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</si>
  <si>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</si>
  <si>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</si>
  <si>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</si>
  <si>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</si>
  <si>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</si>
  <si>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</si>
  <si>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</si>
  <si>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</si>
  <si>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</si>
  <si>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</si>
  <si>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</si>
  <si>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</si>
  <si>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</si>
  <si>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</si>
  <si>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</si>
  <si>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</si>
  <si>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</si>
  <si>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</si>
  <si>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</si>
  <si>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</si>
  <si>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</si>
  <si>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</si>
  <si>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</si>
  <si>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</si>
  <si>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</si>
  <si>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</si>
  <si>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</si>
  <si>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</si>
  <si>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</si>
  <si>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</si>
  <si>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</si>
  <si>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</si>
  <si>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</si>
  <si>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</si>
  <si>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</si>
  <si>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</si>
  <si>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</si>
  <si>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</si>
  <si>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</si>
  <si>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</si>
  <si>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</si>
  <si>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</si>
  <si>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</si>
  <si>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</si>
  <si>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</si>
  <si>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</si>
  <si>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</si>
  <si>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</si>
  <si>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</si>
  <si>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</si>
  <si>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</si>
  <si>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</si>
  <si>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</si>
  <si>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</si>
  <si>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</si>
  <si>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</si>
  <si>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</si>
  <si>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</si>
  <si>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</si>
  <si>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</si>
  <si>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</si>
  <si>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</si>
  <si>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</si>
  <si>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</si>
  <si>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</si>
  <si>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</si>
  <si>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</si>
  <si>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</si>
  <si>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</si>
  <si>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</si>
  <si>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</si>
  <si>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</si>
  <si>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</si>
  <si>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</si>
  <si>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</si>
  <si>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</si>
  <si>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</si>
  <si>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</si>
  <si>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</si>
  <si>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</si>
  <si>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</si>
  <si>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</si>
  <si>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</si>
  <si>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</si>
  <si>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</si>
  <si>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</si>
  <si>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</si>
  <si>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</si>
  <si>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</si>
  <si>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</si>
  <si>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</si>
  <si>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</si>
  <si>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</si>
  <si>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</si>
  <si>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</si>
  <si>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</si>
  <si>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</si>
  <si>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</si>
  <si>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</si>
  <si>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</si>
  <si>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</si>
  <si>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</si>
  <si>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</si>
  <si>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</si>
  <si>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</si>
  <si>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</si>
  <si>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</si>
  <si>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</si>
  <si>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</si>
  <si>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</si>
  <si>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</si>
  <si>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</si>
  <si>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</si>
  <si>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</si>
  <si>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</si>
  <si>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</si>
  <si>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</si>
  <si>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</si>
  <si>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</si>
  <si>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</si>
  <si>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</si>
  <si>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</si>
  <si>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</si>
  <si>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</si>
  <si>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</si>
  <si>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</si>
  <si>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</si>
  <si>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</si>
  <si>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</si>
  <si>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</si>
  <si>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</si>
  <si>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</si>
  <si>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</si>
  <si>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</si>
  <si>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</si>
  <si>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</si>
  <si>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</si>
  <si>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</si>
  <si>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</si>
  <si>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</si>
  <si>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</si>
  <si>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</si>
  <si>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</si>
  <si>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</si>
  <si>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</si>
  <si>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</si>
  <si>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</si>
  <si>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</si>
  <si>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</si>
  <si>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</si>
  <si>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</si>
  <si>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</si>
  <si>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</si>
  <si>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</si>
  <si>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</si>
  <si>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</si>
  <si>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</si>
  <si>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</si>
  <si>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</si>
  <si>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</si>
  <si>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</si>
  <si>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</si>
  <si>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</si>
  <si>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</si>
  <si>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</si>
  <si>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</si>
  <si>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</si>
  <si>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</si>
  <si>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</si>
  <si>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</si>
  <si>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</si>
  <si>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</si>
  <si>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</si>
  <si>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</si>
  <si>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</si>
  <si>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</si>
  <si>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</si>
  <si>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</si>
  <si>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</si>
  <si>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</si>
  <si>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</si>
  <si>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</si>
  <si>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</si>
  <si>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</si>
  <si>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</si>
  <si>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</si>
  <si>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</si>
  <si>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</si>
  <si>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</si>
  <si>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</si>
  <si>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</si>
  <si>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</si>
  <si>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</si>
  <si>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</si>
  <si>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</si>
  <si>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</si>
  <si>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</si>
  <si>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</si>
  <si>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</si>
  <si>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</si>
  <si>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</si>
  <si>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</si>
  <si>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</si>
  <si>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</si>
  <si>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</si>
  <si>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</si>
  <si>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</si>
  <si>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</si>
  <si>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</si>
  <si>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</si>
  <si>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</si>
  <si>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</si>
  <si>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</si>
  <si>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</si>
  <si>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</si>
  <si>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</si>
  <si>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</si>
  <si>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</si>
  <si>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</si>
  <si>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</si>
  <si>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</si>
  <si>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</si>
  <si>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</si>
  <si>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</si>
  <si>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</si>
  <si>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</si>
  <si>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</si>
  <si>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</si>
  <si>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</si>
  <si>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</si>
  <si>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</si>
  <si>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</si>
  <si>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</si>
  <si>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</si>
  <si>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</si>
  <si>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</si>
  <si>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</si>
  <si>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</si>
  <si>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</si>
  <si>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</si>
  <si>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</si>
  <si>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</si>
  <si>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</si>
  <si>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</si>
  <si>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</si>
  <si>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</si>
  <si>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</si>
  <si>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</si>
  <si>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</si>
  <si>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</si>
  <si>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</si>
  <si>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</si>
  <si>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</si>
  <si>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</si>
  <si>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</si>
  <si>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</si>
  <si>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</si>
  <si>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</si>
  <si>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</si>
  <si>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</si>
  <si>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</si>
  <si>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</si>
  <si>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</si>
  <si>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</si>
  <si>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</si>
  <si>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</si>
  <si>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</si>
  <si>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</si>
  <si>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</si>
  <si>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</si>
  <si>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</si>
  <si>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</si>
  <si>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</si>
  <si>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</si>
  <si>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</si>
  <si>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</si>
  <si>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</si>
  <si>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</si>
  <si>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</si>
  <si>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</si>
  <si>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</si>
  <si>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</si>
  <si>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</si>
  <si>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</si>
  <si>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</si>
  <si>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</si>
  <si>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</si>
  <si>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</si>
  <si>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</si>
  <si>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</si>
  <si>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</si>
  <si>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Row Labels</t>
  </si>
  <si>
    <t>Grand Total</t>
  </si>
  <si>
    <t>Jan</t>
  </si>
  <si>
    <t>Feb</t>
  </si>
  <si>
    <t>Mar</t>
  </si>
  <si>
    <t>Apr</t>
  </si>
  <si>
    <t>May</t>
  </si>
  <si>
    <t>Jun</t>
  </si>
  <si>
    <t>Jul</t>
  </si>
  <si>
    <t>Aug</t>
  </si>
  <si>
    <t>Sep</t>
  </si>
  <si>
    <t>Oct</t>
  </si>
  <si>
    <t>Nov</t>
  </si>
  <si>
    <t>Dec</t>
  </si>
  <si>
    <t>Sum of Sales</t>
  </si>
  <si>
    <t>Sum of Profit</t>
  </si>
  <si>
    <t>category</t>
  </si>
  <si>
    <t>profit</t>
  </si>
  <si>
    <t>roww</t>
  </si>
  <si>
    <t>2011</t>
  </si>
  <si>
    <t>2012</t>
  </si>
  <si>
    <t>2013</t>
  </si>
  <si>
    <t>2014</t>
  </si>
  <si>
    <t>Sum of Quantity</t>
  </si>
  <si>
    <t>Count of Order ID</t>
  </si>
  <si>
    <t>Details for Count of Order ID - Months (Order Date): Jun</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</si>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</sst>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0.00,\ &quot;K&quot;"/>
    <numFmt numFmtId="166" formatCode="_-[$$-409]* #,##0.00_ ;_-[$$-409]* \-#,##0.00\ ;_-[$$-409]* &quot;-&quot;??_ ;_-@_ "/>
    <numFmt numFmtId="167" formatCode="&quot;#&quot;\ 0"/>
  </numFmts>
  <fonts count="9" x14ac:knownFonts="1">
    <font>
      <sz val="11"/>
      <color theme="1"/>
      <name val="Calibri"/>
      <scheme val="minor"/>
    </font>
    <font>
      <sz val="11"/>
      <color theme="1"/>
      <name val="Calibri"/>
      <family val="2"/>
      <scheme val="minor"/>
    </font>
    <font>
      <sz val="11"/>
      <color theme="1"/>
      <name val="Calibri"/>
      <family val="2"/>
      <scheme val="minor"/>
    </font>
    <font>
      <sz val="12"/>
      <color rgb="FF000000"/>
      <name val="Calibri"/>
      <family val="2"/>
    </font>
    <font>
      <sz val="11"/>
      <color theme="1"/>
      <name val="Calibri"/>
      <family val="2"/>
      <scheme val="minor"/>
    </font>
    <font>
      <sz val="11"/>
      <color theme="1"/>
      <name val="Calibri"/>
      <family val="2"/>
    </font>
    <font>
      <sz val="12"/>
      <color rgb="FF000000"/>
      <name val="Calibri"/>
      <family val="2"/>
    </font>
    <font>
      <b/>
      <sz val="11"/>
      <color theme="1"/>
      <name val="Calibri"/>
      <family val="2"/>
      <scheme val="minor"/>
    </font>
    <font>
      <sz val="11"/>
      <color theme="1"/>
      <name val="Times New Roman"/>
      <family val="1"/>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style="thin">
        <color rgb="FFABABAB"/>
      </left>
      <right/>
      <top style="thin">
        <color indexed="65"/>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3">
    <xf numFmtId="0" fontId="0" fillId="0" borderId="0"/>
    <xf numFmtId="44" fontId="4" fillId="0" borderId="0" applyFont="0" applyFill="0" applyBorder="0" applyAlignment="0" applyProtection="0"/>
    <xf numFmtId="9" fontId="4" fillId="0" borderId="0" applyFont="0" applyFill="0" applyBorder="0" applyAlignment="0" applyProtection="0"/>
  </cellStyleXfs>
  <cellXfs count="43">
    <xf numFmtId="0" fontId="0" fillId="0" borderId="0" xfId="0"/>
    <xf numFmtId="0" fontId="3" fillId="0" borderId="0" xfId="0" applyFont="1"/>
    <xf numFmtId="0" fontId="4" fillId="0" borderId="0" xfId="0" applyFont="1"/>
    <xf numFmtId="14" fontId="5" fillId="0" borderId="0" xfId="0" applyNumberFormat="1" applyFont="1"/>
    <xf numFmtId="0" fontId="6" fillId="0" borderId="0" xfId="0" applyFont="1"/>
    <xf numFmtId="0" fontId="0" fillId="0" borderId="1" xfId="0" pivotButton="1" applyBorder="1"/>
    <xf numFmtId="0" fontId="0" fillId="0" borderId="3" xfId="0" applyBorder="1"/>
    <xf numFmtId="0" fontId="0" fillId="0" borderId="1" xfId="0" applyBorder="1" applyAlignment="1">
      <alignment horizontal="left"/>
    </xf>
    <xf numFmtId="0" fontId="0" fillId="0" borderId="2" xfId="0" applyBorder="1" applyAlignment="1">
      <alignment horizontal="left"/>
    </xf>
    <xf numFmtId="0" fontId="0" fillId="0" borderId="6" xfId="0" applyBorder="1" applyAlignment="1">
      <alignment horizontal="left"/>
    </xf>
    <xf numFmtId="165" fontId="0" fillId="0" borderId="1" xfId="0" applyNumberFormat="1" applyBorder="1"/>
    <xf numFmtId="165" fontId="0" fillId="0" borderId="7" xfId="0" applyNumberFormat="1" applyBorder="1"/>
    <xf numFmtId="165" fontId="0" fillId="0" borderId="2" xfId="0" applyNumberFormat="1" applyBorder="1"/>
    <xf numFmtId="165" fontId="0" fillId="0" borderId="8" xfId="0" applyNumberFormat="1" applyBorder="1"/>
    <xf numFmtId="165" fontId="0" fillId="0" borderId="6" xfId="0" applyNumberFormat="1" applyBorder="1"/>
    <xf numFmtId="165" fontId="0" fillId="0" borderId="9" xfId="0" applyNumberFormat="1" applyBorder="1"/>
    <xf numFmtId="0" fontId="2" fillId="0" borderId="0" xfId="0" applyFont="1"/>
    <xf numFmtId="165" fontId="0" fillId="0" borderId="0" xfId="0" applyNumberFormat="1"/>
    <xf numFmtId="10" fontId="0" fillId="0" borderId="3" xfId="0" applyNumberFormat="1" applyBorder="1"/>
    <xf numFmtId="10" fontId="0" fillId="0" borderId="4" xfId="0" applyNumberFormat="1" applyBorder="1"/>
    <xf numFmtId="10" fontId="0" fillId="0" borderId="5" xfId="0" applyNumberFormat="1" applyBorder="1"/>
    <xf numFmtId="0" fontId="0" fillId="0" borderId="1" xfId="0" applyBorder="1"/>
    <xf numFmtId="0" fontId="0" fillId="0" borderId="7" xfId="0" applyBorder="1"/>
    <xf numFmtId="14" fontId="0" fillId="0" borderId="0" xfId="0" applyNumberFormat="1"/>
    <xf numFmtId="0" fontId="7" fillId="0" borderId="0" xfId="0" applyFont="1"/>
    <xf numFmtId="166" fontId="0" fillId="0" borderId="0" xfId="0" applyNumberFormat="1"/>
    <xf numFmtId="166" fontId="0" fillId="0" borderId="0" xfId="1" applyNumberFormat="1" applyFont="1"/>
    <xf numFmtId="167" fontId="0" fillId="0" borderId="0" xfId="0" applyNumberFormat="1"/>
    <xf numFmtId="9" fontId="0" fillId="0" borderId="0" xfId="2" applyFont="1"/>
    <xf numFmtId="10" fontId="0" fillId="0" borderId="0" xfId="2" applyNumberFormat="1" applyFont="1"/>
    <xf numFmtId="0" fontId="0" fillId="0" borderId="11" xfId="0" applyBorder="1"/>
    <xf numFmtId="0" fontId="0" fillId="0" borderId="10" xfId="0" applyBorder="1" applyAlignment="1">
      <alignment horizontal="left"/>
    </xf>
    <xf numFmtId="0" fontId="1" fillId="0" borderId="0" xfId="0" applyFont="1"/>
    <xf numFmtId="164" fontId="8" fillId="0" borderId="0" xfId="2" applyNumberFormat="1" applyFont="1" applyAlignment="1">
      <alignment horizontal="center"/>
    </xf>
    <xf numFmtId="0" fontId="8" fillId="0" borderId="0" xfId="0" applyFont="1"/>
    <xf numFmtId="0" fontId="0" fillId="0" borderId="4" xfId="0" applyBorder="1"/>
    <xf numFmtId="0" fontId="0" fillId="0" borderId="5" xfId="0" applyBorder="1"/>
    <xf numFmtId="0" fontId="0" fillId="0" borderId="2" xfId="0" applyBorder="1"/>
    <xf numFmtId="0" fontId="0" fillId="0" borderId="8" xfId="0" applyBorder="1"/>
    <xf numFmtId="0" fontId="0" fillId="0" borderId="12" xfId="0" applyBorder="1"/>
    <xf numFmtId="0" fontId="0" fillId="0" borderId="10" xfId="0" applyBorder="1"/>
    <xf numFmtId="0" fontId="0" fillId="0" borderId="13" xfId="0" applyBorder="1"/>
    <xf numFmtId="0" fontId="0" fillId="0" borderId="14" xfId="0" applyBorder="1"/>
  </cellXfs>
  <cellStyles count="3">
    <cellStyle name="Currency" xfId="1" builtinId="4"/>
    <cellStyle name="Normal" xfId="0" builtinId="0"/>
    <cellStyle name="Percent" xfId="2" builtinId="5"/>
  </cellStyles>
  <dxfs count="9">
    <dxf>
      <numFmt numFmtId="19" formatCode="dd/mm/yyyy"/>
    </dxf>
    <dxf>
      <numFmt numFmtId="19" formatCode="dd/mm/yyyy"/>
    </dxf>
    <dxf>
      <numFmt numFmtId="165" formatCode="\$0.00,\ &quot;K&quot;"/>
    </dxf>
    <dxf>
      <numFmt numFmtId="165" formatCode="\$0.00,\ &quot;K&quot;"/>
    </dxf>
    <dxf>
      <font>
        <b/>
        <color theme="1"/>
      </font>
      <border>
        <bottom style="thin">
          <color theme="4"/>
        </bottom>
        <vertical/>
        <horizontal/>
      </border>
    </dxf>
    <dxf>
      <font>
        <color theme="1"/>
      </font>
      <fill>
        <patternFill>
          <bgColor theme="3" tint="0.34998626667073579"/>
        </pattern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2">
    <tableStyle name="Data-style" pivot="0" count="3" xr9:uid="{00000000-0011-0000-FFFF-FFFF00000000}">
      <tableStyleElement type="headerRow" dxfId="8"/>
      <tableStyleElement type="firstRowStripe" dxfId="7"/>
      <tableStyleElement type="secondRowStripe" dxfId="6"/>
    </tableStyle>
    <tableStyle name="SlicerStyleLight1 2" pivot="0" table="0" count="10" xr9:uid="{029598BD-BD8D-4662-84F8-C1A7EF28C2EF}">
      <tableStyleElement type="wholeTable" dxfId="5"/>
      <tableStyleElement type="headerRow" dxfId="4"/>
    </tableStyle>
  </tableStyles>
  <colors>
    <mruColors>
      <color rgb="FFAD237C"/>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4" tint="0.59999389629810485"/>
            </patternFill>
          </fill>
          <border diagonalUp="0" diagonalDown="0">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Analysis.xlsx]Combochart!PivotTable1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2"/>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\$0.00,\ "K"</c:formatCode>
                <c:ptCount val="12"/>
                <c:pt idx="0">
                  <c:v>-963.28109999999981</c:v>
                </c:pt>
                <c:pt idx="1">
                  <c:v>3559.6791999999982</c:v>
                </c:pt>
                <c:pt idx="2">
                  <c:v>4003.7811000000002</c:v>
                </c:pt>
                <c:pt idx="3">
                  <c:v>1124.6296999999995</c:v>
                </c:pt>
                <c:pt idx="4">
                  <c:v>1266.3954999999999</c:v>
                </c:pt>
                <c:pt idx="5">
                  <c:v>1327.684</c:v>
                </c:pt>
                <c:pt idx="6">
                  <c:v>1757.9292000000003</c:v>
                </c:pt>
                <c:pt idx="7">
                  <c:v>1856.2258000000006</c:v>
                </c:pt>
                <c:pt idx="8">
                  <c:v>5568.1847999999991</c:v>
                </c:pt>
                <c:pt idx="9">
                  <c:v>500.73329999999982</c:v>
                </c:pt>
                <c:pt idx="10">
                  <c:v>1643.0065999999995</c:v>
                </c:pt>
                <c:pt idx="11">
                  <c:v>2068.9321</c:v>
                </c:pt>
              </c:numCache>
            </c:numRef>
          </c:val>
          <c:extLst>
            <c:ext xmlns:c16="http://schemas.microsoft.com/office/drawing/2014/chart" uri="{C3380CC4-5D6E-409C-BE32-E72D297353CC}">
              <c16:uniqueId val="{00000001-FE82-450F-B481-8FB3354B898F}"/>
            </c:ext>
          </c:extLst>
        </c:ser>
        <c:dLbls>
          <c:showLegendKey val="0"/>
          <c:showVal val="0"/>
          <c:showCatName val="0"/>
          <c:showSerName val="0"/>
          <c:showPercent val="0"/>
          <c:showBubbleSize val="0"/>
        </c:dLbls>
        <c:axId val="307026768"/>
        <c:axId val="307025808"/>
      </c:areaChart>
      <c:barChart>
        <c:barDir val="col"/>
        <c:grouping val="stack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\$0.00,\ "K"</c:formatCode>
                <c:ptCount val="12"/>
                <c:pt idx="0">
                  <c:v>9579.6280000000024</c:v>
                </c:pt>
                <c:pt idx="1">
                  <c:v>13401.371999999998</c:v>
                </c:pt>
                <c:pt idx="2">
                  <c:v>12573.242999999999</c:v>
                </c:pt>
                <c:pt idx="3">
                  <c:v>7769.0754999999999</c:v>
                </c:pt>
                <c:pt idx="4">
                  <c:v>13158.892</c:v>
                </c:pt>
                <c:pt idx="5">
                  <c:v>7474.5459999999985</c:v>
                </c:pt>
                <c:pt idx="6">
                  <c:v>9716.7639999999992</c:v>
                </c:pt>
                <c:pt idx="7">
                  <c:v>15635.858</c:v>
                </c:pt>
                <c:pt idx="8">
                  <c:v>26158.467000000008</c:v>
                </c:pt>
                <c:pt idx="9">
                  <c:v>9210.0344999999979</c:v>
                </c:pt>
                <c:pt idx="10">
                  <c:v>15053.131500000003</c:v>
                </c:pt>
                <c:pt idx="11">
                  <c:v>23539.147999999986</c:v>
                </c:pt>
              </c:numCache>
            </c:numRef>
          </c:val>
          <c:extLst>
            <c:ext xmlns:c16="http://schemas.microsoft.com/office/drawing/2014/chart" uri="{C3380CC4-5D6E-409C-BE32-E72D297353CC}">
              <c16:uniqueId val="{00000000-FE82-450F-B481-8FB3354B898F}"/>
            </c:ext>
          </c:extLst>
        </c:ser>
        <c:dLbls>
          <c:showLegendKey val="0"/>
          <c:showVal val="0"/>
          <c:showCatName val="0"/>
          <c:showSerName val="0"/>
          <c:showPercent val="0"/>
          <c:showBubbleSize val="0"/>
        </c:dLbls>
        <c:gapWidth val="219"/>
        <c:overlap val="100"/>
        <c:axId val="40258144"/>
        <c:axId val="40260064"/>
      </c:barChart>
      <c:catAx>
        <c:axId val="4025814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60064"/>
        <c:crosses val="autoZero"/>
        <c:auto val="1"/>
        <c:lblAlgn val="ctr"/>
        <c:lblOffset val="100"/>
        <c:noMultiLvlLbl val="0"/>
      </c:catAx>
      <c:valAx>
        <c:axId val="40260064"/>
        <c:scaling>
          <c:orientation val="minMax"/>
        </c:scaling>
        <c:delete val="0"/>
        <c:axPos val="l"/>
        <c:majorGridlines>
          <c:spPr>
            <a:ln w="9525" cap="flat" cmpd="sng" algn="ctr">
              <a:solidFill>
                <a:schemeClr val="tx1">
                  <a:lumMod val="15000"/>
                  <a:lumOff val="85000"/>
                </a:schemeClr>
              </a:solidFill>
              <a:round/>
            </a:ln>
            <a:effectLst/>
          </c:spPr>
        </c:majorGridlines>
        <c:numFmt formatCode="\$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258144"/>
        <c:crosses val="autoZero"/>
        <c:crossBetween val="between"/>
      </c:valAx>
      <c:valAx>
        <c:axId val="307025808"/>
        <c:scaling>
          <c:orientation val="minMax"/>
        </c:scaling>
        <c:delete val="0"/>
        <c:axPos val="r"/>
        <c:numFmt formatCode="\$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026768"/>
        <c:crosses val="max"/>
        <c:crossBetween val="between"/>
      </c:valAx>
      <c:catAx>
        <c:axId val="307026768"/>
        <c:scaling>
          <c:orientation val="minMax"/>
        </c:scaling>
        <c:delete val="1"/>
        <c:axPos val="b"/>
        <c:numFmt formatCode="General" sourceLinked="1"/>
        <c:majorTickMark val="out"/>
        <c:minorTickMark val="none"/>
        <c:tickLblPos val="nextTo"/>
        <c:crossAx val="30702580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Analysis.xlsx]DonutChart!PivotTable4</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DonutChart!$B$3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8F3D-4F50-A8ED-66B7E376BEAE}"/>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8F3D-4F50-A8ED-66B7E376BEAE}"/>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8F3D-4F50-A8ED-66B7E376BEAE}"/>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DonutChart!$A$4:$A$7</c:f>
              <c:strCache>
                <c:ptCount val="3"/>
                <c:pt idx="0">
                  <c:v>Furniture</c:v>
                </c:pt>
                <c:pt idx="1">
                  <c:v>Office Supplies</c:v>
                </c:pt>
                <c:pt idx="2">
                  <c:v>Technology</c:v>
                </c:pt>
              </c:strCache>
            </c:strRef>
          </c:cat>
          <c:val>
            <c:numRef>
              <c:f>DonutChart!$B$4:$B$7</c:f>
              <c:numCache>
                <c:formatCode>0.00%</c:formatCode>
                <c:ptCount val="3"/>
                <c:pt idx="0">
                  <c:v>0.35970419628333855</c:v>
                </c:pt>
                <c:pt idx="1">
                  <c:v>0.31347584369818671</c:v>
                </c:pt>
                <c:pt idx="2">
                  <c:v>0.32681996001847485</c:v>
                </c:pt>
              </c:numCache>
            </c:numRef>
          </c:val>
          <c:extLst>
            <c:ext xmlns:c16="http://schemas.microsoft.com/office/drawing/2014/chart" uri="{C3380CC4-5D6E-409C-BE32-E72D297353CC}">
              <c16:uniqueId val="{00000000-F784-43A5-B426-914BA2112E51}"/>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Analysis.xlsx]TOP5!PivotTable1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'TOP5'!$B$3</c:f>
              <c:strCache>
                <c:ptCount val="1"/>
                <c:pt idx="0">
                  <c:v>Total</c:v>
                </c:pt>
              </c:strCache>
            </c:strRef>
          </c:tx>
          <c:spPr>
            <a:solidFill>
              <a:schemeClr val="accent1"/>
            </a:solidFill>
            <a:ln>
              <a:noFill/>
            </a:ln>
            <a:effectLst/>
          </c:spPr>
          <c:invertIfNegative val="0"/>
          <c:cat>
            <c:strRef>
              <c:f>'TOP5'!$A$4:$A$9</c:f>
              <c:strCache>
                <c:ptCount val="5"/>
                <c:pt idx="0">
                  <c:v>Machines</c:v>
                </c:pt>
                <c:pt idx="1">
                  <c:v>Binders</c:v>
                </c:pt>
                <c:pt idx="2">
                  <c:v>Tables</c:v>
                </c:pt>
                <c:pt idx="3">
                  <c:v>Chairs</c:v>
                </c:pt>
                <c:pt idx="4">
                  <c:v>Phones</c:v>
                </c:pt>
              </c:strCache>
            </c:strRef>
          </c:cat>
          <c:val>
            <c:numRef>
              <c:f>'TOP5'!$B$4:$B$9</c:f>
              <c:numCache>
                <c:formatCode>General</c:formatCode>
                <c:ptCount val="5"/>
                <c:pt idx="0">
                  <c:v>14203.605000000001</c:v>
                </c:pt>
                <c:pt idx="1">
                  <c:v>15874.563000000002</c:v>
                </c:pt>
                <c:pt idx="2">
                  <c:v>20506.247500000001</c:v>
                </c:pt>
                <c:pt idx="3">
                  <c:v>20842.913999999993</c:v>
                </c:pt>
                <c:pt idx="4">
                  <c:v>26155.690000000006</c:v>
                </c:pt>
              </c:numCache>
            </c:numRef>
          </c:val>
          <c:extLst>
            <c:ext xmlns:c16="http://schemas.microsoft.com/office/drawing/2014/chart" uri="{C3380CC4-5D6E-409C-BE32-E72D297353CC}">
              <c16:uniqueId val="{00000000-B49E-4CCB-9A02-E1A9AFA37CFD}"/>
            </c:ext>
          </c:extLst>
        </c:ser>
        <c:dLbls>
          <c:showLegendKey val="0"/>
          <c:showVal val="0"/>
          <c:showCatName val="0"/>
          <c:showSerName val="0"/>
          <c:showPercent val="0"/>
          <c:showBubbleSize val="0"/>
        </c:dLbls>
        <c:gapWidth val="182"/>
        <c:axId val="236295536"/>
        <c:axId val="236294096"/>
      </c:barChart>
      <c:catAx>
        <c:axId val="23629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94096"/>
        <c:crosses val="autoZero"/>
        <c:auto val="1"/>
        <c:lblAlgn val="ctr"/>
        <c:lblOffset val="100"/>
        <c:noMultiLvlLbl val="0"/>
      </c:catAx>
      <c:valAx>
        <c:axId val="236294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362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Analysis.xlsx]KPI!PivotTable2</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4166666666671E-2"/>
          <c:y val="0.17973856209150327"/>
          <c:w val="0.85677083333333337"/>
          <c:h val="0.64052287581699341"/>
        </c:manualLayout>
      </c:layout>
      <c:lineChart>
        <c:grouping val="standar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9579.6280000000024</c:v>
                </c:pt>
                <c:pt idx="1">
                  <c:v>13401.371999999998</c:v>
                </c:pt>
                <c:pt idx="2">
                  <c:v>12573.242999999999</c:v>
                </c:pt>
                <c:pt idx="3">
                  <c:v>7769.0754999999999</c:v>
                </c:pt>
                <c:pt idx="4">
                  <c:v>13158.892</c:v>
                </c:pt>
                <c:pt idx="5">
                  <c:v>7474.5459999999985</c:v>
                </c:pt>
                <c:pt idx="6">
                  <c:v>9716.7639999999992</c:v>
                </c:pt>
                <c:pt idx="7">
                  <c:v>15635.858</c:v>
                </c:pt>
                <c:pt idx="8">
                  <c:v>26158.467000000008</c:v>
                </c:pt>
                <c:pt idx="9">
                  <c:v>9210.0344999999979</c:v>
                </c:pt>
                <c:pt idx="10">
                  <c:v>15053.131500000003</c:v>
                </c:pt>
                <c:pt idx="11">
                  <c:v>23539.147999999986</c:v>
                </c:pt>
              </c:numCache>
            </c:numRef>
          </c:val>
          <c:smooth val="0"/>
          <c:extLst>
            <c:ext xmlns:c16="http://schemas.microsoft.com/office/drawing/2014/chart" uri="{C3380CC4-5D6E-409C-BE32-E72D297353CC}">
              <c16:uniqueId val="{00000000-67F2-4036-998F-099BE25B00E1}"/>
            </c:ext>
          </c:extLst>
        </c:ser>
        <c:dLbls>
          <c:showLegendKey val="0"/>
          <c:showVal val="0"/>
          <c:showCatName val="0"/>
          <c:showSerName val="0"/>
          <c:showPercent val="0"/>
          <c:showBubbleSize val="0"/>
        </c:dLbls>
        <c:smooth val="0"/>
        <c:axId val="242253200"/>
        <c:axId val="242253680"/>
      </c:lineChart>
      <c:catAx>
        <c:axId val="242253200"/>
        <c:scaling>
          <c:orientation val="minMax"/>
        </c:scaling>
        <c:delete val="1"/>
        <c:axPos val="b"/>
        <c:numFmt formatCode="General" sourceLinked="1"/>
        <c:majorTickMark val="none"/>
        <c:minorTickMark val="none"/>
        <c:tickLblPos val="nextTo"/>
        <c:crossAx val="242253680"/>
        <c:crosses val="autoZero"/>
        <c:auto val="1"/>
        <c:lblAlgn val="ctr"/>
        <c:lblOffset val="100"/>
        <c:noMultiLvlLbl val="0"/>
      </c:catAx>
      <c:valAx>
        <c:axId val="242253680"/>
        <c:scaling>
          <c:orientation val="minMax"/>
        </c:scaling>
        <c:delete val="1"/>
        <c:axPos val="l"/>
        <c:numFmt formatCode="General" sourceLinked="1"/>
        <c:majorTickMark val="none"/>
        <c:minorTickMark val="none"/>
        <c:tickLblPos val="nextTo"/>
        <c:crossAx val="24225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accent1"/>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-963.28109999999981</c:v>
                </c:pt>
                <c:pt idx="1">
                  <c:v>3559.6791999999982</c:v>
                </c:pt>
                <c:pt idx="2">
                  <c:v>4003.7811000000002</c:v>
                </c:pt>
                <c:pt idx="3">
                  <c:v>1124.6296999999995</c:v>
                </c:pt>
                <c:pt idx="4">
                  <c:v>1266.3954999999999</c:v>
                </c:pt>
                <c:pt idx="5">
                  <c:v>1327.684</c:v>
                </c:pt>
                <c:pt idx="6">
                  <c:v>1757.9292000000003</c:v>
                </c:pt>
                <c:pt idx="7">
                  <c:v>1856.2258000000006</c:v>
                </c:pt>
                <c:pt idx="8">
                  <c:v>5568.1847999999991</c:v>
                </c:pt>
                <c:pt idx="9">
                  <c:v>500.73329999999982</c:v>
                </c:pt>
                <c:pt idx="10">
                  <c:v>1643.0065999999995</c:v>
                </c:pt>
                <c:pt idx="11">
                  <c:v>2068.9321</c:v>
                </c:pt>
              </c:numCache>
            </c:numRef>
          </c:val>
          <c:smooth val="0"/>
          <c:extLst>
            <c:ext xmlns:c16="http://schemas.microsoft.com/office/drawing/2014/chart" uri="{C3380CC4-5D6E-409C-BE32-E72D297353CC}">
              <c16:uniqueId val="{00000000-6A3E-4400-8D3C-BB524F07D4C6}"/>
            </c:ext>
          </c:extLst>
        </c:ser>
        <c:dLbls>
          <c:showLegendKey val="0"/>
          <c:showVal val="0"/>
          <c:showCatName val="0"/>
          <c:showSerName val="0"/>
          <c:showPercent val="0"/>
          <c:showBubbleSize val="0"/>
        </c:dLbls>
        <c:smooth val="0"/>
        <c:axId val="1227175504"/>
        <c:axId val="1227172144"/>
      </c:lineChart>
      <c:catAx>
        <c:axId val="1227175504"/>
        <c:scaling>
          <c:orientation val="minMax"/>
        </c:scaling>
        <c:delete val="1"/>
        <c:axPos val="b"/>
        <c:numFmt formatCode="General" sourceLinked="1"/>
        <c:majorTickMark val="none"/>
        <c:minorTickMark val="none"/>
        <c:tickLblPos val="nextTo"/>
        <c:crossAx val="1227172144"/>
        <c:crosses val="autoZero"/>
        <c:auto val="1"/>
        <c:lblAlgn val="ctr"/>
        <c:lblOffset val="100"/>
        <c:noMultiLvlLbl val="0"/>
      </c:catAx>
      <c:valAx>
        <c:axId val="1227172144"/>
        <c:scaling>
          <c:orientation val="minMax"/>
        </c:scaling>
        <c:delete val="1"/>
        <c:axPos val="l"/>
        <c:numFmt formatCode="General" sourceLinked="1"/>
        <c:majorTickMark val="none"/>
        <c:minorTickMark val="none"/>
        <c:tickLblPos val="nextTo"/>
        <c:crossAx val="12271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82096584216728E-2"/>
          <c:y val="0.14725568942436412"/>
          <c:w val="0.87043580683156652"/>
          <c:h val="0.70548862115127176"/>
        </c:manualLayout>
      </c:layout>
      <c:lineChart>
        <c:grouping val="standard"/>
        <c:varyColors val="0"/>
        <c:ser>
          <c:idx val="0"/>
          <c:order val="0"/>
          <c:tx>
            <c:strRef>
              <c:f>KPI!$J$3</c:f>
              <c:strCache>
                <c:ptCount val="1"/>
                <c:pt idx="0">
                  <c:v>Total</c:v>
                </c:pt>
              </c:strCache>
            </c:strRef>
          </c:tx>
          <c:spPr>
            <a:ln w="28575" cap="rnd">
              <a:solidFill>
                <a:schemeClr val="accent1"/>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126</c:v>
                </c:pt>
                <c:pt idx="1">
                  <c:v>97</c:v>
                </c:pt>
                <c:pt idx="2">
                  <c:v>127</c:v>
                </c:pt>
                <c:pt idx="3">
                  <c:v>136</c:v>
                </c:pt>
                <c:pt idx="4">
                  <c:v>199</c:v>
                </c:pt>
                <c:pt idx="5">
                  <c:v>183</c:v>
                </c:pt>
                <c:pt idx="6">
                  <c:v>172</c:v>
                </c:pt>
                <c:pt idx="7">
                  <c:v>204</c:v>
                </c:pt>
                <c:pt idx="8">
                  <c:v>401</c:v>
                </c:pt>
                <c:pt idx="9">
                  <c:v>212</c:v>
                </c:pt>
                <c:pt idx="10">
                  <c:v>356</c:v>
                </c:pt>
                <c:pt idx="11">
                  <c:v>371</c:v>
                </c:pt>
              </c:numCache>
            </c:numRef>
          </c:val>
          <c:smooth val="0"/>
          <c:extLst>
            <c:ext xmlns:c16="http://schemas.microsoft.com/office/drawing/2014/chart" uri="{C3380CC4-5D6E-409C-BE32-E72D297353CC}">
              <c16:uniqueId val="{00000000-2660-472A-97B8-07C35BE0B69F}"/>
            </c:ext>
          </c:extLst>
        </c:ser>
        <c:dLbls>
          <c:showLegendKey val="0"/>
          <c:showVal val="0"/>
          <c:showCatName val="0"/>
          <c:showSerName val="0"/>
          <c:showPercent val="0"/>
          <c:showBubbleSize val="0"/>
        </c:dLbls>
        <c:smooth val="0"/>
        <c:axId val="1254335904"/>
        <c:axId val="1254336384"/>
      </c:lineChart>
      <c:catAx>
        <c:axId val="1254335904"/>
        <c:scaling>
          <c:orientation val="minMax"/>
        </c:scaling>
        <c:delete val="1"/>
        <c:axPos val="b"/>
        <c:numFmt formatCode="General" sourceLinked="1"/>
        <c:majorTickMark val="none"/>
        <c:minorTickMark val="none"/>
        <c:tickLblPos val="nextTo"/>
        <c:crossAx val="1254336384"/>
        <c:crosses val="autoZero"/>
        <c:auto val="1"/>
        <c:lblAlgn val="ctr"/>
        <c:lblOffset val="100"/>
        <c:noMultiLvlLbl val="0"/>
      </c:catAx>
      <c:valAx>
        <c:axId val="1254336384"/>
        <c:scaling>
          <c:orientation val="minMax"/>
        </c:scaling>
        <c:delete val="1"/>
        <c:axPos val="l"/>
        <c:numFmt formatCode="General" sourceLinked="1"/>
        <c:majorTickMark val="none"/>
        <c:minorTickMark val="none"/>
        <c:tickLblPos val="nextTo"/>
        <c:crossAx val="125433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Analysis.xlsx]KPI!PivotTable5</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37248915314159E-2"/>
          <c:y val="0.12600271699705878"/>
          <c:w val="0.87312572087658591"/>
          <c:h val="0.74799541809851089"/>
        </c:manualLayout>
      </c:layout>
      <c:lineChart>
        <c:grouping val="standard"/>
        <c:varyColors val="0"/>
        <c:ser>
          <c:idx val="0"/>
          <c:order val="0"/>
          <c:tx>
            <c:strRef>
              <c:f>KPI!$M$3</c:f>
              <c:strCache>
                <c:ptCount val="1"/>
                <c:pt idx="0">
                  <c:v>Total</c:v>
                </c:pt>
              </c:strCache>
            </c:strRef>
          </c:tx>
          <c:spPr>
            <a:ln w="28575" cap="rnd">
              <a:solidFill>
                <a:schemeClr val="accent1"/>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28</c:v>
                </c:pt>
                <c:pt idx="1">
                  <c:v>23</c:v>
                </c:pt>
                <c:pt idx="2">
                  <c:v>31</c:v>
                </c:pt>
                <c:pt idx="3">
                  <c:v>39</c:v>
                </c:pt>
                <c:pt idx="4">
                  <c:v>52</c:v>
                </c:pt>
                <c:pt idx="5">
                  <c:v>57</c:v>
                </c:pt>
                <c:pt idx="6">
                  <c:v>51</c:v>
                </c:pt>
                <c:pt idx="7">
                  <c:v>50</c:v>
                </c:pt>
                <c:pt idx="8">
                  <c:v>105</c:v>
                </c:pt>
                <c:pt idx="9">
                  <c:v>57</c:v>
                </c:pt>
                <c:pt idx="10">
                  <c:v>93</c:v>
                </c:pt>
                <c:pt idx="11">
                  <c:v>99</c:v>
                </c:pt>
              </c:numCache>
            </c:numRef>
          </c:val>
          <c:smooth val="0"/>
          <c:extLst>
            <c:ext xmlns:c16="http://schemas.microsoft.com/office/drawing/2014/chart" uri="{C3380CC4-5D6E-409C-BE32-E72D297353CC}">
              <c16:uniqueId val="{00000000-32B6-4902-83C0-1F6B3C0E4B89}"/>
            </c:ext>
          </c:extLst>
        </c:ser>
        <c:dLbls>
          <c:showLegendKey val="0"/>
          <c:showVal val="0"/>
          <c:showCatName val="0"/>
          <c:showSerName val="0"/>
          <c:showPercent val="0"/>
          <c:showBubbleSize val="0"/>
        </c:dLbls>
        <c:smooth val="0"/>
        <c:axId val="1283472560"/>
        <c:axId val="1283472080"/>
      </c:lineChart>
      <c:catAx>
        <c:axId val="1283472560"/>
        <c:scaling>
          <c:orientation val="minMax"/>
        </c:scaling>
        <c:delete val="1"/>
        <c:axPos val="b"/>
        <c:numFmt formatCode="General" sourceLinked="1"/>
        <c:majorTickMark val="none"/>
        <c:minorTickMark val="none"/>
        <c:tickLblPos val="nextTo"/>
        <c:crossAx val="1283472080"/>
        <c:crosses val="autoZero"/>
        <c:auto val="1"/>
        <c:lblAlgn val="ctr"/>
        <c:lblOffset val="100"/>
        <c:noMultiLvlLbl val="0"/>
      </c:catAx>
      <c:valAx>
        <c:axId val="1283472080"/>
        <c:scaling>
          <c:orientation val="minMax"/>
        </c:scaling>
        <c:delete val="1"/>
        <c:axPos val="l"/>
        <c:numFmt formatCode="General" sourceLinked="1"/>
        <c:majorTickMark val="none"/>
        <c:minorTickMark val="none"/>
        <c:tickLblPos val="nextTo"/>
        <c:crossAx val="128347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Analysis.xlsx]KPI!PivotTable7</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accent1"/>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-3.0312283565865777E-2</c:v>
                </c:pt>
                <c:pt idx="1">
                  <c:v>0.24805180398864282</c:v>
                </c:pt>
                <c:pt idx="2">
                  <c:v>0.2777435678163328</c:v>
                </c:pt>
                <c:pt idx="3">
                  <c:v>0.17677706366901352</c:v>
                </c:pt>
                <c:pt idx="4">
                  <c:v>0.11322858915783111</c:v>
                </c:pt>
                <c:pt idx="5">
                  <c:v>0.19347581787432963</c:v>
                </c:pt>
                <c:pt idx="6">
                  <c:v>0.19544240429951262</c:v>
                </c:pt>
                <c:pt idx="7">
                  <c:v>9.9313033046169355E-2</c:v>
                </c:pt>
                <c:pt idx="8">
                  <c:v>0.15590339860027583</c:v>
                </c:pt>
                <c:pt idx="9">
                  <c:v>5.5454679893038775E-2</c:v>
                </c:pt>
                <c:pt idx="10">
                  <c:v>8.4215387376729886E-2</c:v>
                </c:pt>
                <c:pt idx="11">
                  <c:v>9.0219380800048127E-2</c:v>
                </c:pt>
              </c:numCache>
            </c:numRef>
          </c:val>
          <c:smooth val="0"/>
          <c:extLst>
            <c:ext xmlns:c16="http://schemas.microsoft.com/office/drawing/2014/chart" uri="{C3380CC4-5D6E-409C-BE32-E72D297353CC}">
              <c16:uniqueId val="{00000000-C742-4CBD-8D98-59891DFF27A0}"/>
            </c:ext>
          </c:extLst>
        </c:ser>
        <c:dLbls>
          <c:showLegendKey val="0"/>
          <c:showVal val="0"/>
          <c:showCatName val="0"/>
          <c:showSerName val="0"/>
          <c:showPercent val="0"/>
          <c:showBubbleSize val="0"/>
        </c:dLbls>
        <c:smooth val="0"/>
        <c:axId val="232550736"/>
        <c:axId val="232557456"/>
      </c:lineChart>
      <c:catAx>
        <c:axId val="232550736"/>
        <c:scaling>
          <c:orientation val="minMax"/>
        </c:scaling>
        <c:delete val="1"/>
        <c:axPos val="b"/>
        <c:numFmt formatCode="General" sourceLinked="1"/>
        <c:majorTickMark val="none"/>
        <c:minorTickMark val="none"/>
        <c:tickLblPos val="nextTo"/>
        <c:crossAx val="232557456"/>
        <c:crosses val="autoZero"/>
        <c:auto val="1"/>
        <c:lblAlgn val="ctr"/>
        <c:lblOffset val="100"/>
        <c:noMultiLvlLbl val="0"/>
      </c:catAx>
      <c:valAx>
        <c:axId val="232557456"/>
        <c:scaling>
          <c:orientation val="minMax"/>
        </c:scaling>
        <c:delete val="1"/>
        <c:axPos val="l"/>
        <c:numFmt formatCode="General" sourceLinked="1"/>
        <c:majorTickMark val="none"/>
        <c:minorTickMark val="none"/>
        <c:tickLblPos val="nextTo"/>
        <c:crossAx val="23255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Analysis.xlsx]KPI!PivotTable2</c:name>
    <c:fmtId val="2"/>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34925" cap="rnd">
            <a:solidFill>
              <a:schemeClr val="bg1">
                <a:alpha val="81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5104361545079023E-2"/>
          <c:y val="0.1797396242824075"/>
          <c:w val="0.85677083333333337"/>
          <c:h val="0.64052287581699341"/>
        </c:manualLayout>
      </c:layout>
      <c:lineChart>
        <c:grouping val="standard"/>
        <c:varyColors val="0"/>
        <c:ser>
          <c:idx val="0"/>
          <c:order val="0"/>
          <c:tx>
            <c:strRef>
              <c:f>KPI!$B$3</c:f>
              <c:strCache>
                <c:ptCount val="1"/>
                <c:pt idx="0">
                  <c:v>Total</c:v>
                </c:pt>
              </c:strCache>
            </c:strRef>
          </c:tx>
          <c:spPr>
            <a:ln w="34925" cap="rnd">
              <a:solidFill>
                <a:schemeClr val="bg1">
                  <a:alpha val="81000"/>
                </a:schemeClr>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9579.6280000000024</c:v>
                </c:pt>
                <c:pt idx="1">
                  <c:v>13401.371999999998</c:v>
                </c:pt>
                <c:pt idx="2">
                  <c:v>12573.242999999999</c:v>
                </c:pt>
                <c:pt idx="3">
                  <c:v>7769.0754999999999</c:v>
                </c:pt>
                <c:pt idx="4">
                  <c:v>13158.892</c:v>
                </c:pt>
                <c:pt idx="5">
                  <c:v>7474.5459999999985</c:v>
                </c:pt>
                <c:pt idx="6">
                  <c:v>9716.7639999999992</c:v>
                </c:pt>
                <c:pt idx="7">
                  <c:v>15635.858</c:v>
                </c:pt>
                <c:pt idx="8">
                  <c:v>26158.467000000008</c:v>
                </c:pt>
                <c:pt idx="9">
                  <c:v>9210.0344999999979</c:v>
                </c:pt>
                <c:pt idx="10">
                  <c:v>15053.131500000003</c:v>
                </c:pt>
                <c:pt idx="11">
                  <c:v>23539.147999999986</c:v>
                </c:pt>
              </c:numCache>
            </c:numRef>
          </c:val>
          <c:smooth val="0"/>
          <c:extLst>
            <c:ext xmlns:c16="http://schemas.microsoft.com/office/drawing/2014/chart" uri="{C3380CC4-5D6E-409C-BE32-E72D297353CC}">
              <c16:uniqueId val="{00000000-BB08-4E6D-B8BF-7B5DB5FDE706}"/>
            </c:ext>
          </c:extLst>
        </c:ser>
        <c:dLbls>
          <c:showLegendKey val="0"/>
          <c:showVal val="0"/>
          <c:showCatName val="0"/>
          <c:showSerName val="0"/>
          <c:showPercent val="0"/>
          <c:showBubbleSize val="0"/>
        </c:dLbls>
        <c:smooth val="0"/>
        <c:axId val="242253200"/>
        <c:axId val="242253680"/>
      </c:lineChart>
      <c:catAx>
        <c:axId val="242253200"/>
        <c:scaling>
          <c:orientation val="minMax"/>
        </c:scaling>
        <c:delete val="1"/>
        <c:axPos val="b"/>
        <c:numFmt formatCode="General" sourceLinked="1"/>
        <c:majorTickMark val="none"/>
        <c:minorTickMark val="none"/>
        <c:tickLblPos val="nextTo"/>
        <c:crossAx val="242253680"/>
        <c:crosses val="autoZero"/>
        <c:auto val="1"/>
        <c:lblAlgn val="ctr"/>
        <c:lblOffset val="100"/>
        <c:noMultiLvlLbl val="0"/>
      </c:catAx>
      <c:valAx>
        <c:axId val="242253680"/>
        <c:scaling>
          <c:orientation val="minMax"/>
        </c:scaling>
        <c:delete val="1"/>
        <c:axPos val="l"/>
        <c:numFmt formatCode="General" sourceLinked="1"/>
        <c:majorTickMark val="none"/>
        <c:minorTickMark val="none"/>
        <c:tickLblPos val="nextTo"/>
        <c:crossAx val="24225320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Analysis.xlsx]KPI!PivotTable3</c:name>
    <c:fmtId val="3"/>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KPI!$F$3</c:f>
              <c:strCache>
                <c:ptCount val="1"/>
                <c:pt idx="0">
                  <c:v>Total</c:v>
                </c:pt>
              </c:strCache>
            </c:strRef>
          </c:tx>
          <c:spPr>
            <a:ln w="28575" cap="rnd">
              <a:solidFill>
                <a:schemeClr val="bg2">
                  <a:lumMod val="85000"/>
                </a:schemeClr>
              </a:solidFill>
              <a:round/>
            </a:ln>
            <a:effectLst/>
          </c:spPr>
          <c:marker>
            <c:symbol val="none"/>
          </c:marker>
          <c:cat>
            <c:strRef>
              <c:f>KPI!$E$4:$E$16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KPI!$F$4:$F$16</c:f>
              <c:numCache>
                <c:formatCode>General</c:formatCode>
                <c:ptCount val="12"/>
                <c:pt idx="0">
                  <c:v>-963.28109999999981</c:v>
                </c:pt>
                <c:pt idx="1">
                  <c:v>3559.6791999999982</c:v>
                </c:pt>
                <c:pt idx="2">
                  <c:v>4003.7811000000002</c:v>
                </c:pt>
                <c:pt idx="3">
                  <c:v>1124.6296999999995</c:v>
                </c:pt>
                <c:pt idx="4">
                  <c:v>1266.3954999999999</c:v>
                </c:pt>
                <c:pt idx="5">
                  <c:v>1327.684</c:v>
                </c:pt>
                <c:pt idx="6">
                  <c:v>1757.9292000000003</c:v>
                </c:pt>
                <c:pt idx="7">
                  <c:v>1856.2258000000006</c:v>
                </c:pt>
                <c:pt idx="8">
                  <c:v>5568.1847999999991</c:v>
                </c:pt>
                <c:pt idx="9">
                  <c:v>500.73329999999982</c:v>
                </c:pt>
                <c:pt idx="10">
                  <c:v>1643.0065999999995</c:v>
                </c:pt>
                <c:pt idx="11">
                  <c:v>2068.9321</c:v>
                </c:pt>
              </c:numCache>
            </c:numRef>
          </c:val>
          <c:smooth val="0"/>
          <c:extLst>
            <c:ext xmlns:c16="http://schemas.microsoft.com/office/drawing/2014/chart" uri="{C3380CC4-5D6E-409C-BE32-E72D297353CC}">
              <c16:uniqueId val="{00000000-ECB6-4F75-B3E1-5643EA65FD26}"/>
            </c:ext>
          </c:extLst>
        </c:ser>
        <c:dLbls>
          <c:showLegendKey val="0"/>
          <c:showVal val="0"/>
          <c:showCatName val="0"/>
          <c:showSerName val="0"/>
          <c:showPercent val="0"/>
          <c:showBubbleSize val="0"/>
        </c:dLbls>
        <c:smooth val="0"/>
        <c:axId val="1227175504"/>
        <c:axId val="1227172144"/>
      </c:lineChart>
      <c:catAx>
        <c:axId val="1227175504"/>
        <c:scaling>
          <c:orientation val="minMax"/>
        </c:scaling>
        <c:delete val="1"/>
        <c:axPos val="b"/>
        <c:numFmt formatCode="General" sourceLinked="1"/>
        <c:majorTickMark val="none"/>
        <c:minorTickMark val="none"/>
        <c:tickLblPos val="nextTo"/>
        <c:crossAx val="1227172144"/>
        <c:crosses val="autoZero"/>
        <c:auto val="1"/>
        <c:lblAlgn val="ctr"/>
        <c:lblOffset val="100"/>
        <c:noMultiLvlLbl val="0"/>
      </c:catAx>
      <c:valAx>
        <c:axId val="1227172144"/>
        <c:scaling>
          <c:orientation val="minMax"/>
        </c:scaling>
        <c:delete val="1"/>
        <c:axPos val="l"/>
        <c:numFmt formatCode="General" sourceLinked="1"/>
        <c:majorTickMark val="none"/>
        <c:minorTickMark val="none"/>
        <c:tickLblPos val="nextTo"/>
        <c:crossAx val="1227175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4782096584216728E-2"/>
          <c:y val="0.14725568942436412"/>
          <c:w val="0.87043580683156652"/>
          <c:h val="0.70548862115127176"/>
        </c:manualLayout>
      </c:layout>
      <c:lineChart>
        <c:grouping val="standard"/>
        <c:varyColors val="0"/>
        <c:ser>
          <c:idx val="0"/>
          <c:order val="0"/>
          <c:tx>
            <c:strRef>
              <c:f>KPI!$J$3</c:f>
              <c:strCache>
                <c:ptCount val="1"/>
                <c:pt idx="0">
                  <c:v>Total</c:v>
                </c:pt>
              </c:strCache>
            </c:strRef>
          </c:tx>
          <c:spPr>
            <a:ln w="28575" cap="rnd">
              <a:solidFill>
                <a:schemeClr val="bg2">
                  <a:lumMod val="85000"/>
                </a:schemeClr>
              </a:solidFill>
              <a:round/>
            </a:ln>
            <a:effectLst/>
          </c:spPr>
          <c:marker>
            <c:symbol val="none"/>
          </c:marker>
          <c:cat>
            <c:strRef>
              <c:f>KPI!$I$4:$I$16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KPI!$J$4:$J$16</c:f>
              <c:numCache>
                <c:formatCode>General</c:formatCode>
                <c:ptCount val="12"/>
                <c:pt idx="0">
                  <c:v>126</c:v>
                </c:pt>
                <c:pt idx="1">
                  <c:v>97</c:v>
                </c:pt>
                <c:pt idx="2">
                  <c:v>127</c:v>
                </c:pt>
                <c:pt idx="3">
                  <c:v>136</c:v>
                </c:pt>
                <c:pt idx="4">
                  <c:v>199</c:v>
                </c:pt>
                <c:pt idx="5">
                  <c:v>183</c:v>
                </c:pt>
                <c:pt idx="6">
                  <c:v>172</c:v>
                </c:pt>
                <c:pt idx="7">
                  <c:v>204</c:v>
                </c:pt>
                <c:pt idx="8">
                  <c:v>401</c:v>
                </c:pt>
                <c:pt idx="9">
                  <c:v>212</c:v>
                </c:pt>
                <c:pt idx="10">
                  <c:v>356</c:v>
                </c:pt>
                <c:pt idx="11">
                  <c:v>371</c:v>
                </c:pt>
              </c:numCache>
            </c:numRef>
          </c:val>
          <c:smooth val="0"/>
          <c:extLst>
            <c:ext xmlns:c16="http://schemas.microsoft.com/office/drawing/2014/chart" uri="{C3380CC4-5D6E-409C-BE32-E72D297353CC}">
              <c16:uniqueId val="{00000000-48E7-4646-81FC-4689521B1400}"/>
            </c:ext>
          </c:extLst>
        </c:ser>
        <c:dLbls>
          <c:showLegendKey val="0"/>
          <c:showVal val="0"/>
          <c:showCatName val="0"/>
          <c:showSerName val="0"/>
          <c:showPercent val="0"/>
          <c:showBubbleSize val="0"/>
        </c:dLbls>
        <c:smooth val="0"/>
        <c:axId val="1254335904"/>
        <c:axId val="1254336384"/>
      </c:lineChart>
      <c:catAx>
        <c:axId val="1254335904"/>
        <c:scaling>
          <c:orientation val="minMax"/>
        </c:scaling>
        <c:delete val="1"/>
        <c:axPos val="b"/>
        <c:numFmt formatCode="General" sourceLinked="1"/>
        <c:majorTickMark val="none"/>
        <c:minorTickMark val="none"/>
        <c:tickLblPos val="nextTo"/>
        <c:crossAx val="1254336384"/>
        <c:crosses val="autoZero"/>
        <c:auto val="1"/>
        <c:lblAlgn val="ctr"/>
        <c:lblOffset val="100"/>
        <c:noMultiLvlLbl val="0"/>
      </c:catAx>
      <c:valAx>
        <c:axId val="1254336384"/>
        <c:scaling>
          <c:orientation val="minMax"/>
        </c:scaling>
        <c:delete val="1"/>
        <c:axPos val="l"/>
        <c:numFmt formatCode="General" sourceLinked="1"/>
        <c:majorTickMark val="none"/>
        <c:minorTickMark val="none"/>
        <c:tickLblPos val="nextTo"/>
        <c:crossAx val="12543359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Analysis.xlsx]KPI!PivotTable5</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tx1">
                <a:lumMod val="50000"/>
                <a:lumOff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6.3437248915314159E-2"/>
          <c:y val="0.12600271699705878"/>
          <c:w val="0.87312572087658591"/>
          <c:h val="0.74799541809851089"/>
        </c:manualLayout>
      </c:layout>
      <c:lineChart>
        <c:grouping val="standard"/>
        <c:varyColors val="0"/>
        <c:ser>
          <c:idx val="0"/>
          <c:order val="0"/>
          <c:tx>
            <c:strRef>
              <c:f>KPI!$M$3</c:f>
              <c:strCache>
                <c:ptCount val="1"/>
                <c:pt idx="0">
                  <c:v>Total</c:v>
                </c:pt>
              </c:strCache>
            </c:strRef>
          </c:tx>
          <c:spPr>
            <a:ln w="28575" cap="rnd">
              <a:solidFill>
                <a:schemeClr val="tx1">
                  <a:lumMod val="50000"/>
                  <a:lumOff val="50000"/>
                </a:schemeClr>
              </a:solidFill>
              <a:round/>
            </a:ln>
            <a:effectLst/>
          </c:spPr>
          <c:marker>
            <c:symbol val="none"/>
          </c:marker>
          <c:cat>
            <c:strRef>
              <c:f>KPI!$L$4:$L$16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KPI!$M$4:$M$16</c:f>
              <c:numCache>
                <c:formatCode>General</c:formatCode>
                <c:ptCount val="12"/>
                <c:pt idx="0">
                  <c:v>28</c:v>
                </c:pt>
                <c:pt idx="1">
                  <c:v>23</c:v>
                </c:pt>
                <c:pt idx="2">
                  <c:v>31</c:v>
                </c:pt>
                <c:pt idx="3">
                  <c:v>39</c:v>
                </c:pt>
                <c:pt idx="4">
                  <c:v>52</c:v>
                </c:pt>
                <c:pt idx="5">
                  <c:v>57</c:v>
                </c:pt>
                <c:pt idx="6">
                  <c:v>51</c:v>
                </c:pt>
                <c:pt idx="7">
                  <c:v>50</c:v>
                </c:pt>
                <c:pt idx="8">
                  <c:v>105</c:v>
                </c:pt>
                <c:pt idx="9">
                  <c:v>57</c:v>
                </c:pt>
                <c:pt idx="10">
                  <c:v>93</c:v>
                </c:pt>
                <c:pt idx="11">
                  <c:v>99</c:v>
                </c:pt>
              </c:numCache>
            </c:numRef>
          </c:val>
          <c:smooth val="0"/>
          <c:extLst>
            <c:ext xmlns:c16="http://schemas.microsoft.com/office/drawing/2014/chart" uri="{C3380CC4-5D6E-409C-BE32-E72D297353CC}">
              <c16:uniqueId val="{00000000-13A0-43C2-9EED-E07C3CF8AD83}"/>
            </c:ext>
          </c:extLst>
        </c:ser>
        <c:dLbls>
          <c:showLegendKey val="0"/>
          <c:showVal val="0"/>
          <c:showCatName val="0"/>
          <c:showSerName val="0"/>
          <c:showPercent val="0"/>
          <c:showBubbleSize val="0"/>
        </c:dLbls>
        <c:smooth val="0"/>
        <c:axId val="1283472560"/>
        <c:axId val="1283472080"/>
      </c:lineChart>
      <c:catAx>
        <c:axId val="1283472560"/>
        <c:scaling>
          <c:orientation val="minMax"/>
        </c:scaling>
        <c:delete val="1"/>
        <c:axPos val="b"/>
        <c:numFmt formatCode="General" sourceLinked="1"/>
        <c:majorTickMark val="none"/>
        <c:minorTickMark val="none"/>
        <c:tickLblPos val="nextTo"/>
        <c:crossAx val="1283472080"/>
        <c:crosses val="autoZero"/>
        <c:auto val="1"/>
        <c:lblAlgn val="ctr"/>
        <c:lblOffset val="100"/>
        <c:noMultiLvlLbl val="0"/>
      </c:catAx>
      <c:valAx>
        <c:axId val="1283472080"/>
        <c:scaling>
          <c:orientation val="minMax"/>
        </c:scaling>
        <c:delete val="1"/>
        <c:axPos val="l"/>
        <c:numFmt formatCode="General" sourceLinked="1"/>
        <c:majorTickMark val="none"/>
        <c:minorTickMark val="none"/>
        <c:tickLblPos val="nextTo"/>
        <c:crossAx val="12834725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Analysis.xlsx]KPI!PivotTable7</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2">
                <a:lumMod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KPI!$P$3</c:f>
              <c:strCache>
                <c:ptCount val="1"/>
                <c:pt idx="0">
                  <c:v>Total</c:v>
                </c:pt>
              </c:strCache>
            </c:strRef>
          </c:tx>
          <c:spPr>
            <a:ln w="28575" cap="rnd">
              <a:solidFill>
                <a:schemeClr val="bg2">
                  <a:lumMod val="95000"/>
                </a:schemeClr>
              </a:solidFill>
              <a:round/>
            </a:ln>
            <a:effectLst/>
          </c:spPr>
          <c:marker>
            <c:symbol val="none"/>
          </c:marker>
          <c:cat>
            <c:strRef>
              <c:f>KPI!$O$4:$O$16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KPI!$P$4:$P$16</c:f>
              <c:numCache>
                <c:formatCode>General</c:formatCode>
                <c:ptCount val="12"/>
                <c:pt idx="0">
                  <c:v>-3.0312283565865777E-2</c:v>
                </c:pt>
                <c:pt idx="1">
                  <c:v>0.24805180398864282</c:v>
                </c:pt>
                <c:pt idx="2">
                  <c:v>0.2777435678163328</c:v>
                </c:pt>
                <c:pt idx="3">
                  <c:v>0.17677706366901352</c:v>
                </c:pt>
                <c:pt idx="4">
                  <c:v>0.11322858915783111</c:v>
                </c:pt>
                <c:pt idx="5">
                  <c:v>0.19347581787432963</c:v>
                </c:pt>
                <c:pt idx="6">
                  <c:v>0.19544240429951262</c:v>
                </c:pt>
                <c:pt idx="7">
                  <c:v>9.9313033046169355E-2</c:v>
                </c:pt>
                <c:pt idx="8">
                  <c:v>0.15590339860027583</c:v>
                </c:pt>
                <c:pt idx="9">
                  <c:v>5.5454679893038775E-2</c:v>
                </c:pt>
                <c:pt idx="10">
                  <c:v>8.4215387376729886E-2</c:v>
                </c:pt>
                <c:pt idx="11">
                  <c:v>9.0219380800048127E-2</c:v>
                </c:pt>
              </c:numCache>
            </c:numRef>
          </c:val>
          <c:smooth val="0"/>
          <c:extLst>
            <c:ext xmlns:c16="http://schemas.microsoft.com/office/drawing/2014/chart" uri="{C3380CC4-5D6E-409C-BE32-E72D297353CC}">
              <c16:uniqueId val="{00000000-5CDC-4B89-A9A1-C9F4DBCC4DFD}"/>
            </c:ext>
          </c:extLst>
        </c:ser>
        <c:dLbls>
          <c:showLegendKey val="0"/>
          <c:showVal val="0"/>
          <c:showCatName val="0"/>
          <c:showSerName val="0"/>
          <c:showPercent val="0"/>
          <c:showBubbleSize val="0"/>
        </c:dLbls>
        <c:smooth val="0"/>
        <c:axId val="232550736"/>
        <c:axId val="232557456"/>
      </c:lineChart>
      <c:catAx>
        <c:axId val="232550736"/>
        <c:scaling>
          <c:orientation val="minMax"/>
        </c:scaling>
        <c:delete val="1"/>
        <c:axPos val="b"/>
        <c:numFmt formatCode="General" sourceLinked="1"/>
        <c:majorTickMark val="none"/>
        <c:minorTickMark val="none"/>
        <c:tickLblPos val="nextTo"/>
        <c:crossAx val="232557456"/>
        <c:crosses val="autoZero"/>
        <c:auto val="1"/>
        <c:lblAlgn val="ctr"/>
        <c:lblOffset val="100"/>
        <c:noMultiLvlLbl val="0"/>
      </c:catAx>
      <c:valAx>
        <c:axId val="232557456"/>
        <c:scaling>
          <c:orientation val="minMax"/>
        </c:scaling>
        <c:delete val="1"/>
        <c:axPos val="l"/>
        <c:numFmt formatCode="General" sourceLinked="1"/>
        <c:majorTickMark val="none"/>
        <c:minorTickMark val="none"/>
        <c:tickLblPos val="nextTo"/>
        <c:crossAx val="2325507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Analysis.xlsx]Combochart!PivotTable1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lumMod val="20000"/>
              <a:lumOff val="8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Combochart!$C$3</c:f>
              <c:strCache>
                <c:ptCount val="1"/>
                <c:pt idx="0">
                  <c:v>Sum of Profit</c:v>
                </c:pt>
              </c:strCache>
            </c:strRef>
          </c:tx>
          <c:spPr>
            <a:solidFill>
              <a:schemeClr val="accent1">
                <a:lumMod val="20000"/>
                <a:lumOff val="80000"/>
              </a:schemeClr>
            </a:solidFill>
            <a:ln>
              <a:noFill/>
            </a:ln>
            <a:effectLst/>
          </c:spPr>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Combochart!$C$4:$C$16</c:f>
              <c:numCache>
                <c:formatCode>\$0.00,\ "K"</c:formatCode>
                <c:ptCount val="12"/>
                <c:pt idx="0">
                  <c:v>-963.28109999999981</c:v>
                </c:pt>
                <c:pt idx="1">
                  <c:v>3559.6791999999982</c:v>
                </c:pt>
                <c:pt idx="2">
                  <c:v>4003.7811000000002</c:v>
                </c:pt>
                <c:pt idx="3">
                  <c:v>1124.6296999999995</c:v>
                </c:pt>
                <c:pt idx="4">
                  <c:v>1266.3954999999999</c:v>
                </c:pt>
                <c:pt idx="5">
                  <c:v>1327.684</c:v>
                </c:pt>
                <c:pt idx="6">
                  <c:v>1757.9292000000003</c:v>
                </c:pt>
                <c:pt idx="7">
                  <c:v>1856.2258000000006</c:v>
                </c:pt>
                <c:pt idx="8">
                  <c:v>5568.1847999999991</c:v>
                </c:pt>
                <c:pt idx="9">
                  <c:v>500.73329999999982</c:v>
                </c:pt>
                <c:pt idx="10">
                  <c:v>1643.0065999999995</c:v>
                </c:pt>
                <c:pt idx="11">
                  <c:v>2068.9321</c:v>
                </c:pt>
              </c:numCache>
            </c:numRef>
          </c:val>
          <c:extLst>
            <c:ext xmlns:c16="http://schemas.microsoft.com/office/drawing/2014/chart" uri="{C3380CC4-5D6E-409C-BE32-E72D297353CC}">
              <c16:uniqueId val="{00000000-39F2-46AC-855A-EA1BF000FECB}"/>
            </c:ext>
          </c:extLst>
        </c:ser>
        <c:dLbls>
          <c:showLegendKey val="0"/>
          <c:showVal val="0"/>
          <c:showCatName val="0"/>
          <c:showSerName val="0"/>
          <c:showPercent val="0"/>
          <c:showBubbleSize val="0"/>
        </c:dLbls>
        <c:axId val="307026768"/>
        <c:axId val="307025808"/>
      </c:areaChart>
      <c:barChart>
        <c:barDir val="col"/>
        <c:grouping val="stacked"/>
        <c:varyColors val="0"/>
        <c:ser>
          <c:idx val="0"/>
          <c:order val="0"/>
          <c:tx>
            <c:strRef>
              <c:f>Combochart!$B$3</c:f>
              <c:strCache>
                <c:ptCount val="1"/>
                <c:pt idx="0">
                  <c:v>Sum of Sales</c:v>
                </c:pt>
              </c:strCache>
            </c:strRef>
          </c:tx>
          <c:spPr>
            <a:solidFill>
              <a:schemeClr val="accent1"/>
            </a:solidFill>
            <a:ln>
              <a:noFill/>
            </a:ln>
            <a:effectLst/>
          </c:spPr>
          <c:invertIfNegative val="0"/>
          <c:cat>
            <c:strRef>
              <c:f>Combochart!$A$4:$A$16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Combochart!$B$4:$B$16</c:f>
              <c:numCache>
                <c:formatCode>\$0.00,\ "K"</c:formatCode>
                <c:ptCount val="12"/>
                <c:pt idx="0">
                  <c:v>9579.6280000000024</c:v>
                </c:pt>
                <c:pt idx="1">
                  <c:v>13401.371999999998</c:v>
                </c:pt>
                <c:pt idx="2">
                  <c:v>12573.242999999999</c:v>
                </c:pt>
                <c:pt idx="3">
                  <c:v>7769.0754999999999</c:v>
                </c:pt>
                <c:pt idx="4">
                  <c:v>13158.892</c:v>
                </c:pt>
                <c:pt idx="5">
                  <c:v>7474.5459999999985</c:v>
                </c:pt>
                <c:pt idx="6">
                  <c:v>9716.7639999999992</c:v>
                </c:pt>
                <c:pt idx="7">
                  <c:v>15635.858</c:v>
                </c:pt>
                <c:pt idx="8">
                  <c:v>26158.467000000008</c:v>
                </c:pt>
                <c:pt idx="9">
                  <c:v>9210.0344999999979</c:v>
                </c:pt>
                <c:pt idx="10">
                  <c:v>15053.131500000003</c:v>
                </c:pt>
                <c:pt idx="11">
                  <c:v>23539.147999999986</c:v>
                </c:pt>
              </c:numCache>
            </c:numRef>
          </c:val>
          <c:extLst>
            <c:ext xmlns:c16="http://schemas.microsoft.com/office/drawing/2014/chart" uri="{C3380CC4-5D6E-409C-BE32-E72D297353CC}">
              <c16:uniqueId val="{00000001-39F2-46AC-855A-EA1BF000FECB}"/>
            </c:ext>
          </c:extLst>
        </c:ser>
        <c:dLbls>
          <c:showLegendKey val="0"/>
          <c:showVal val="0"/>
          <c:showCatName val="0"/>
          <c:showSerName val="0"/>
          <c:showPercent val="0"/>
          <c:showBubbleSize val="0"/>
        </c:dLbls>
        <c:gapWidth val="219"/>
        <c:overlap val="100"/>
        <c:axId val="40258144"/>
        <c:axId val="40260064"/>
      </c:barChart>
      <c:catAx>
        <c:axId val="40258144"/>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40260064"/>
        <c:crosses val="autoZero"/>
        <c:auto val="1"/>
        <c:lblAlgn val="ctr"/>
        <c:lblOffset val="100"/>
        <c:noMultiLvlLbl val="0"/>
      </c:catAx>
      <c:valAx>
        <c:axId val="40260064"/>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40258144"/>
        <c:crosses val="autoZero"/>
        <c:crossBetween val="between"/>
      </c:valAx>
      <c:valAx>
        <c:axId val="307025808"/>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IN">
                    <a:solidFill>
                      <a:schemeClr val="bg1"/>
                    </a:solidFill>
                  </a:rPr>
                  <a:t>PROFIT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307026768"/>
        <c:crosses val="max"/>
        <c:crossBetween val="between"/>
      </c:valAx>
      <c:catAx>
        <c:axId val="307026768"/>
        <c:scaling>
          <c:orientation val="minMax"/>
        </c:scaling>
        <c:delete val="1"/>
        <c:axPos val="b"/>
        <c:numFmt formatCode="General" sourceLinked="1"/>
        <c:majorTickMark val="out"/>
        <c:minorTickMark val="none"/>
        <c:tickLblPos val="nextTo"/>
        <c:crossAx val="307025808"/>
        <c:crosses val="autoZero"/>
        <c:auto val="1"/>
        <c:lblAlgn val="ctr"/>
        <c:lblOffset val="100"/>
        <c:noMultiLvlLbl val="0"/>
      </c:cat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Analysis.xlsx]DonutChart!PivotTable4</c:name>
    <c:fmtId val="5"/>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lumMod val="60000"/>
              <a:lumOff val="40000"/>
            </a:schemeClr>
          </a:solidFill>
          <a:ln w="19050">
            <a:solidFill>
              <a:schemeClr val="lt1"/>
            </a:solidFill>
          </a:ln>
          <a:effectLst/>
        </c:spPr>
      </c:pivotFmt>
      <c:pivotFmt>
        <c:idx val="10"/>
        <c:spPr>
          <a:solidFill>
            <a:schemeClr val="accent6">
              <a:lumMod val="75000"/>
            </a:schemeClr>
          </a:solidFill>
          <a:ln w="19050">
            <a:solidFill>
              <a:schemeClr val="lt1"/>
            </a:solidFill>
          </a:ln>
          <a:effectLst/>
        </c:spPr>
      </c:pivotFmt>
      <c:pivotFmt>
        <c:idx val="11"/>
        <c:spPr>
          <a:solidFill>
            <a:schemeClr val="accent6">
              <a:lumMod val="40000"/>
              <a:lumOff val="60000"/>
            </a:schemeClr>
          </a:solidFill>
          <a:ln w="19050">
            <a:solidFill>
              <a:schemeClr val="lt1"/>
            </a:solidFill>
          </a:ln>
          <a:effectLst/>
        </c:spPr>
      </c:pivotFmt>
    </c:pivotFmts>
    <c:plotArea>
      <c:layout/>
      <c:doughnutChart>
        <c:varyColors val="1"/>
        <c:ser>
          <c:idx val="0"/>
          <c:order val="0"/>
          <c:tx>
            <c:strRef>
              <c:f>DonutChart!$B$3</c:f>
              <c:strCache>
                <c:ptCount val="1"/>
                <c:pt idx="0">
                  <c:v>Total</c:v>
                </c:pt>
              </c:strCache>
            </c:strRef>
          </c:tx>
          <c:explosion val="2"/>
          <c:dPt>
            <c:idx val="0"/>
            <c:bubble3D val="0"/>
            <c:spPr>
              <a:solidFill>
                <a:schemeClr val="accent6">
                  <a:lumMod val="60000"/>
                  <a:lumOff val="40000"/>
                </a:schemeClr>
              </a:solidFill>
              <a:ln w="19050">
                <a:solidFill>
                  <a:schemeClr val="lt1"/>
                </a:solidFill>
              </a:ln>
              <a:effectLst/>
            </c:spPr>
            <c:extLst>
              <c:ext xmlns:c16="http://schemas.microsoft.com/office/drawing/2014/chart" uri="{C3380CC4-5D6E-409C-BE32-E72D297353CC}">
                <c16:uniqueId val="{00000001-567A-49C6-B348-D98B62D0892C}"/>
              </c:ext>
            </c:extLst>
          </c:dPt>
          <c:dPt>
            <c:idx val="1"/>
            <c:bubble3D val="0"/>
            <c:spPr>
              <a:solidFill>
                <a:schemeClr val="accent6">
                  <a:lumMod val="75000"/>
                </a:schemeClr>
              </a:solidFill>
              <a:ln w="19050">
                <a:solidFill>
                  <a:schemeClr val="lt1"/>
                </a:solidFill>
              </a:ln>
              <a:effectLst/>
            </c:spPr>
            <c:extLst>
              <c:ext xmlns:c16="http://schemas.microsoft.com/office/drawing/2014/chart" uri="{C3380CC4-5D6E-409C-BE32-E72D297353CC}">
                <c16:uniqueId val="{00000003-567A-49C6-B348-D98B62D0892C}"/>
              </c:ext>
            </c:extLst>
          </c:dPt>
          <c:dPt>
            <c:idx val="2"/>
            <c:bubble3D val="0"/>
            <c:spPr>
              <a:solidFill>
                <a:schemeClr val="accent6">
                  <a:lumMod val="40000"/>
                  <a:lumOff val="60000"/>
                </a:schemeClr>
              </a:solidFill>
              <a:ln w="19050">
                <a:solidFill>
                  <a:schemeClr val="lt1"/>
                </a:solidFill>
              </a:ln>
              <a:effectLst/>
            </c:spPr>
            <c:extLst>
              <c:ext xmlns:c16="http://schemas.microsoft.com/office/drawing/2014/chart" uri="{C3380CC4-5D6E-409C-BE32-E72D297353CC}">
                <c16:uniqueId val="{00000005-567A-49C6-B348-D98B62D0892C}"/>
              </c:ext>
            </c:extLst>
          </c:dPt>
          <c:dLbls>
            <c:spPr>
              <a:noFill/>
              <a:ln>
                <a:noFill/>
              </a:ln>
              <a:effectLst/>
            </c:spPr>
            <c:txPr>
              <a:bodyPr rot="0" spcFirstLastPara="1" vertOverflow="ellipsis" vert="horz" wrap="square" lIns="38100" tIns="19050" rIns="38100" bIns="19050" anchor="ctr" anchorCtr="1">
                <a:spAutoFit/>
              </a:bodyPr>
              <a:lstStyle/>
              <a:p>
                <a:pPr>
                  <a:defRPr sz="10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DonutChart!$A$4:$A$7</c:f>
              <c:strCache>
                <c:ptCount val="3"/>
                <c:pt idx="0">
                  <c:v>Furniture</c:v>
                </c:pt>
                <c:pt idx="1">
                  <c:v>Office Supplies</c:v>
                </c:pt>
                <c:pt idx="2">
                  <c:v>Technology</c:v>
                </c:pt>
              </c:strCache>
            </c:strRef>
          </c:cat>
          <c:val>
            <c:numRef>
              <c:f>DonutChart!$B$4:$B$7</c:f>
              <c:numCache>
                <c:formatCode>0.00%</c:formatCode>
                <c:ptCount val="3"/>
                <c:pt idx="0">
                  <c:v>0.35970419628333855</c:v>
                </c:pt>
                <c:pt idx="1">
                  <c:v>0.31347584369818671</c:v>
                </c:pt>
                <c:pt idx="2">
                  <c:v>0.32681996001847485</c:v>
                </c:pt>
              </c:numCache>
            </c:numRef>
          </c:val>
          <c:extLst>
            <c:ext xmlns:c16="http://schemas.microsoft.com/office/drawing/2014/chart" uri="{C3380CC4-5D6E-409C-BE32-E72D297353CC}">
              <c16:uniqueId val="{00000006-567A-49C6-B348-D98B62D0892C}"/>
            </c:ext>
          </c:extLst>
        </c:ser>
        <c:dLbls>
          <c:showLegendKey val="0"/>
          <c:showVal val="1"/>
          <c:showCatName val="0"/>
          <c:showSerName val="0"/>
          <c:showPercent val="0"/>
          <c:showBubbleSize val="0"/>
          <c:showLeaderLines val="1"/>
        </c:dLbls>
        <c:firstSliceAng val="0"/>
        <c:holeSize val="55"/>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11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[ExcelEcommerce Sales Analysis.xlsx]TOP5!PivotTable1</c:name>
    <c:fmtId val="9"/>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0">
                <a:schemeClr val="bg1"/>
              </a:gs>
              <a:gs pos="100000">
                <a:srgbClr val="AD237C">
                  <a:alpha val="96000"/>
                </a:srgbClr>
              </a:gs>
            </a:gsLst>
            <a:lin ang="5400000" scaled="1"/>
          </a:gradFill>
          <a:ln>
            <a:noFill/>
          </a:ln>
          <a:effectLst/>
        </c:spPr>
        <c:marker>
          <c:symbol val="none"/>
        </c:marker>
        <c:dLbl>
          <c:idx val="0"/>
          <c:numFmt formatCode="\$0.00,&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19247594050744"/>
          <c:y val="5.5555555555555552E-2"/>
          <c:w val="0.81225196850393699"/>
          <c:h val="0.8416746864975212"/>
        </c:manualLayout>
      </c:layout>
      <c:barChart>
        <c:barDir val="bar"/>
        <c:grouping val="clustered"/>
        <c:varyColors val="0"/>
        <c:ser>
          <c:idx val="0"/>
          <c:order val="0"/>
          <c:tx>
            <c:strRef>
              <c:f>'TOP5'!$B$3</c:f>
              <c:strCache>
                <c:ptCount val="1"/>
                <c:pt idx="0">
                  <c:v>Total</c:v>
                </c:pt>
              </c:strCache>
            </c:strRef>
          </c:tx>
          <c:spPr>
            <a:gradFill>
              <a:gsLst>
                <a:gs pos="0">
                  <a:schemeClr val="bg1"/>
                </a:gs>
                <a:gs pos="100000">
                  <a:srgbClr val="AD237C">
                    <a:alpha val="96000"/>
                  </a:srgbClr>
                </a:gs>
              </a:gsLst>
              <a:lin ang="5400000" scaled="1"/>
            </a:gradFill>
            <a:ln>
              <a:noFill/>
            </a:ln>
            <a:effectLst/>
          </c:spPr>
          <c:invertIfNegative val="0"/>
          <c:dLbls>
            <c:numFmt formatCode="\$0.00,&quot;K&quot;" sourceLinked="0"/>
            <c:spPr>
              <a:noFill/>
              <a:ln>
                <a:noFill/>
              </a:ln>
              <a:effectLst/>
            </c:spPr>
            <c:txPr>
              <a:bodyPr rot="0" spcFirstLastPara="1" vertOverflow="ellipsis" vert="horz" wrap="square" anchor="ctr" anchorCtr="1"/>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'TOP5'!$A$4:$A$9</c:f>
              <c:strCache>
                <c:ptCount val="5"/>
                <c:pt idx="0">
                  <c:v>Machines</c:v>
                </c:pt>
                <c:pt idx="1">
                  <c:v>Binders</c:v>
                </c:pt>
                <c:pt idx="2">
                  <c:v>Tables</c:v>
                </c:pt>
                <c:pt idx="3">
                  <c:v>Chairs</c:v>
                </c:pt>
                <c:pt idx="4">
                  <c:v>Phones</c:v>
                </c:pt>
              </c:strCache>
            </c:strRef>
          </c:cat>
          <c:val>
            <c:numRef>
              <c:f>'TOP5'!$B$4:$B$9</c:f>
              <c:numCache>
                <c:formatCode>General</c:formatCode>
                <c:ptCount val="5"/>
                <c:pt idx="0">
                  <c:v>14203.605000000001</c:v>
                </c:pt>
                <c:pt idx="1">
                  <c:v>15874.563000000002</c:v>
                </c:pt>
                <c:pt idx="2">
                  <c:v>20506.247500000001</c:v>
                </c:pt>
                <c:pt idx="3">
                  <c:v>20842.913999999993</c:v>
                </c:pt>
                <c:pt idx="4">
                  <c:v>26155.690000000006</c:v>
                </c:pt>
              </c:numCache>
            </c:numRef>
          </c:val>
          <c:extLst>
            <c:ext xmlns:c16="http://schemas.microsoft.com/office/drawing/2014/chart" uri="{C3380CC4-5D6E-409C-BE32-E72D297353CC}">
              <c16:uniqueId val="{00000000-4079-404C-ADD6-7257D0DC8D8B}"/>
            </c:ext>
          </c:extLst>
        </c:ser>
        <c:dLbls>
          <c:dLblPos val="inEnd"/>
          <c:showLegendKey val="0"/>
          <c:showVal val="1"/>
          <c:showCatName val="0"/>
          <c:showSerName val="0"/>
          <c:showPercent val="0"/>
          <c:showBubbleSize val="0"/>
        </c:dLbls>
        <c:gapWidth val="58"/>
        <c:axId val="236295536"/>
        <c:axId val="236294096"/>
      </c:barChart>
      <c:catAx>
        <c:axId val="236295536"/>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000" b="1" i="0" u="none" strike="noStrike" kern="1200" baseline="0">
                <a:solidFill>
                  <a:schemeClr val="bg2">
                    <a:lumMod val="95000"/>
                  </a:schemeClr>
                </a:solidFill>
                <a:latin typeface="+mn-lt"/>
                <a:ea typeface="+mn-ea"/>
                <a:cs typeface="+mn-cs"/>
              </a:defRPr>
            </a:pPr>
            <a:endParaRPr lang="en-US"/>
          </a:p>
        </c:txPr>
        <c:crossAx val="236294096"/>
        <c:crosses val="autoZero"/>
        <c:auto val="1"/>
        <c:lblAlgn val="ctr"/>
        <c:lblOffset val="100"/>
        <c:noMultiLvlLbl val="0"/>
      </c:catAx>
      <c:valAx>
        <c:axId val="236294096"/>
        <c:scaling>
          <c:orientation val="minMax"/>
        </c:scaling>
        <c:delete val="0"/>
        <c:axPos val="b"/>
        <c:numFmt formatCode="General"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bg2">
                    <a:lumMod val="95000"/>
                  </a:schemeClr>
                </a:solidFill>
                <a:latin typeface="+mn-lt"/>
                <a:ea typeface="+mn-ea"/>
                <a:cs typeface="+mn-cs"/>
              </a:defRPr>
            </a:pPr>
            <a:endParaRPr lang="en-US"/>
          </a:p>
        </c:txPr>
        <c:crossAx val="23629553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lumMod val="95000"/>
            </a:schemeClr>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45465796-9C0F-4A86-95CA-488E391851C5}">
          <cx:tx>
            <cx:txData>
              <cx:f>_xlchart.v1.1</cx:f>
              <cx:v>profit</cx:v>
            </cx:txData>
          </cx:tx>
          <cx:dataLabels pos="outEnd">
            <cx:visibility seriesName="0" categoryName="0" value="1"/>
          </cx:dataLabels>
          <cx:dataId val="0"/>
          <cx:layoutPr>
            <cx:visibility connectorLines="0"/>
            <cx:subtotals/>
          </cx:layoutPr>
        </cx:series>
      </cx:plotAreaRegion>
      <cx:axis id="0">
        <cx:catScaling gapWidth="1.33000004"/>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txPr>
        <a:bodyPr spcFirstLastPara="1" vertOverflow="ellipsis" horzOverflow="overflow" wrap="square" lIns="0" tIns="0" rIns="0" bIns="0" anchor="ctr" anchorCtr="1"/>
        <a:lstStyle/>
        <a:p>
          <a:pPr algn="ctr" rtl="0">
            <a:defRPr/>
          </a:pPr>
          <a:endParaRPr lang="en-US" sz="1400" b="0" i="0" u="none" strike="noStrike" baseline="0">
            <a:solidFill>
              <a:srgbClr val="000000">
                <a:lumMod val="65000"/>
                <a:lumOff val="35000"/>
              </a:srgbClr>
            </a:solidFill>
            <a:latin typeface="Calibri"/>
            <a:ea typeface="Calibri"/>
            <a:cs typeface="Calibri"/>
          </a:endParaRPr>
        </a:p>
      </cx:txPr>
    </cx:title>
    <cx:plotArea>
      <cx:plotAreaRegion>
        <cx:series layoutId="regionMap" uniqueId="{B7287D3E-FF1E-4A22-BDC1-B2AAD0A3C3A9}">
          <cx:tx>
            <cx:txData>
              <cx:f>_xlchart.v5.5</cx:f>
              <cx:v/>
            </cx:txData>
          </cx:tx>
          <cx:dataId val="0"/>
          <cx:layoutPr>
            <cx:geography cultureLanguage="en-US" cultureRegion="IN" attribution="Powered by Bing">
              <cx:geoCache provider="{E9337A44-BEBE-4D9F-B70C-5C5E7DAFC167}">
                <cx:binary>7H1pb9w4l/VfCfL5lVsUKS6D6QEeSbW5vMd24nwRqh2H2ilRG6VfP7e8xVaXO34wnhcoYKoDdGqh
dMVD3nt47iXzn7fmP26zu43+ZPKsqP/j1vz5OWqa8j/++KO+je7yTX2Qx7da1epnc3Cr8j/Uz5/x
7d0fP/Smjwv5h2Mj8sdttNHNnfn8X/8JV5N36kjdbppYFeftnR4u7uo2a+p/+G7nV582P/K4COK6
0fFtg/78vL4rmvY2HT5/gr/EzXA5lHd/fn71q8+f/phe62/3/ZSBaU37A9piduA6DDuE8s+fMlXI
x88t7h44nDGbECruX+TppiebHBq+x5R7QzY/fui7uoZnuf//y5avDIcvbj5/ulVt0Ww7TELf/fn5
qoibux+fvjSb5q7+/Cmulf/wA19trb/6cv+4f7zu8v/6z8kH0AGTT16gMu2t3331N1D8TRb/VLqI
N0899CGwOC6hVCBh37/Qa3QQEgcUMYchgh7gebr3Azrvs2k3Pi/bThDy/7WXCGnV90/98xY2/4sD
ZFX8iDfFR44OcQADQzBhP2AvxOvRwSnMXcRtKtyH0TOZu+8waPfQeG44GRerk70cF//KNn9t8o8E
xjlglBKH2o/TFv8NGE5sjB3beUTuaVg+TNt3GLQbmOeGE2D+dbSfwOh4VB86Y8iBI7ADs4I8dDx7
DQxC6ACAcwV16ZO/fQixj8D83qA3gHlqOAXm+54Ck26KegOh+MMICDngQnAbI/cBmQkPEc4BwQK5
rssffJn7dO8nZH5v0VvQPLWcYnOxl9gEd9mm3+i7p/55K9K9Jkv/SA7FgW1zRh38iM0kzjD3AHgj
JRgBhNvXBJv3WLQbm18tJ9gEs73ExldFcXfbxLdt83HwEHTgMhe5GD+G+QlJZBCNMAef50xweac1
u6F51XiCjn+5l+gcb+LiA6cNcQ8wcHfiPk2bSbCh4sBBFBGbPQajCT37rTm7gXlsNoHkeF8nTKb0
5of6uNmC+QHEGde1ifMQSCazBdnugUsYxxRI28vY76vfm7IbkV8tJ6D4p3s5T06UbqJPwSZVzQeS
ZsIOQGTANkf4IYpMogyybQgzW/b2uNSF71/i816rdmP0uvUEp5NgL3F6Uow+qZ+fYAy2+V8fqk3A
RLJhoiAMfuulZMTYgY2oIyh+pAMTv/bvmrUbsN1XmQAX+HsJ3GmabSL1oStScGocw/x6pAj2xOsJ
0P9sjm2bsefJ93Jyvcei3Tj9ajnB5nS9l9jMIQrEPz7Q7zn8wBWuixw8cXgcljycYeJscdm+JgHp
HZbshuS54QSR+X6qBIs7peWHejbngBIgzERAzNm+JpOFY4hUBDNiP65FJ8C8w6DdwDw3nACz+Nde
TpXj+DaK5aZ4itP/85UoAZWAESYg6jy4qYlKANkKhm1QRLe66PZFn+79oBK8x6Ld0PxqOcHmeLWX
2Kx+QIR56pwPAQaivc2cpzzEBBiEyAF1BWbcnixCf2vIbjwem03AWO0nUVtlWVyouP5APOwDBFgQ
WOc8TIQJHlwcIMIpdvkvSedlvH+PRW8A8/wsU2z2M7qsVP+BwZ44B7Dcpy4j5CG0QOh4yZ0FBh5m
2xTZj99PHNjvrHkDk/tnmOKxn0Fl/dHCMweWRZgjIMl9/5oEe8EPMLchi/ZCxXk5U35vz25MntpN
UFl/2ctwcnLXfzq80/Xd8LE+DENu08WPNMx5PVcYhBTGXSi7eHBxYrLOfJ9Nu9F52XaC0MnhXiJ0
pNq4/uD8s30gOGBD6RMCrwESCHI6iEO67TEITQB6l0m78XnRdALP0X66teONHrJN8ePjps9W6NzW
9LiTZSWjB8xGkAYVj7LzZPXyHkt2g/Kr5QST4/2kZcdxXW//lGX8gbBANsaBbNoz8ZrAA8wMks8O
yNOP+vSEAbzTqDcQevlEU5D2M/Icb+p6cxu19V3T1B8HExA1qKuCNT6sJ3fRAgaFArYLNRwcsjov
+cC77XkDodePM8VoT51bDGnP+mOzBRSSawJBTcCjBjOlbeQACRDOIF0wwec9tryBza+mU1z2s/Bp
60tUqz/SuwFbpgxqNMhuzrYt42AMcmvuY25gh3f7nUVvgfP0LFNs9jPJ9nVQUPQrnwbvB0g0DiQ+
BXXoGxU2yIYcgIsIgQXoA6F+uveDdvYOg3Yj89xwAszXm70k0seqaD60jBMSnxBHXCRAUL5/ASF7
qQkgGygBgQQB3WbaXsWa35uyG5LnZ5hAcny5l5Bc3pkPrUVDkGjGnHC0W/8X4gBD8SYoBo/lmyCu
vYTlt+bsBuWx2QSSy297CcnJ3V96U6ebp575AP8FZU5Q6I4ZeyjNtCdyAKACi9EtJLsrBN9j0W5g
frWcYHOyn0U1J3fd5iMzmBjmg0shcEDq5f41EZsRorCmcYEq8wdogKu9nC+/t+ctXB6eY4rK9V7O
mC+q/d+oqiFQNwtFZu5TYn9ShAYe7sDBNlBpOgku77VnNzavW08Q+rKfesBWFFxu8rKO4o8sryX4
gHIXNLSn+s1J/IelJqAHBTVPuwkmK5p3m7UbqUnzCVQny72cTF/j+lYVdfyxuWcKlWkuhl0dT/z4
JU0D4QY20EElh9hdrvEuk3ZD9KLpBJ6vq72EZzvmju9MfPuBKWgMns4BeoDIIz+YTCNk0wMENU4C
Kgyn8ec91uyG5uWTTLA5Od5LbM7uiqIesm7zoTsZiQ25ANjI+MjN/lZTA0WDHHO+zcI9c4iXHOG9
Vu1G6XXrCU5n/9pLnLYj70bp9GksfwDDBoUAC4dsN6btWojCPg8Qpm0IVY+Zg4l48x6LduPzq+UE
m5P91Ageqon9jVZQ2PGBayAMZZwYqmiemfaEzTEo6+BAtCl99IFThO4rt99j1xs4TdpP0fL3ciZd
gseDrel3H7j3A4DiBJaisC/q2Z29Igtb+Xq73f5FsHrp7t5l0m6MXjSdwHO5nyr1aRR/IE2AQERg
GyEkDx7rPSY0AapuIQSBPv3GNoPfWbMblIdWEzxO95Nbn+o7qT6SWGMIOxw2EOLHIybERP90bBCm
QYzDE972e0PeAOPxAaZwXOyl97qI4AyMT6v6Y6sHYFMhdTgsZx79l5hoOttFKQI5Z7tZ+v4F0+il
A3uvVbsRet16gtPFfq55HhSR98Tef/PoFpg+NhRzOE9q9dShbZk3lKrD3vYHpCac4P127cZq2n6C
1pf95ARXzSZ6GtH/c2a9VUihmABEnMf9NxPt+v7cAQaVUg6doPM7O3Zj8tBqgsTVfiZ3ru90Dnmu
jwMDNhHYzHXgv8lMgY3SFPKjgoJIcP+alKq/w5LdcDw3nCByvaeIxLDf5kPVge3xU8jhAmoHHnp+
Gm34wVY6IPhp38cUmXdY9AY0zy2n2OynKvB1A+p0IZsPJWiwMxfYl8v4IzqTVSe6J2iwZeqp6mPC
095n0258XradIPR1TxG6q5tP18/D7oE0fUCIgSlCHNhY8FQtDSC8WnHacFIYZiB/Pia1J4Tt63vN
egOn182nUF3vBbW+/cdT514i9eqX/+5ZewL2eMBsgh2EO2U2SGTDfgOokXoq0CVPse+hEGdyGN7b
Zu1GatL81ZP8fzpp7+1D1p6PoQk2zWZ2f7jhi4P4/vnb+8eFIxcnTR+XJTtn2EPfrX78+RlyoALc
2vOhiduLvFrQbCXKvyX/XrS829TNn58ttp1miEM21Qay9/lTD/Ni+7EDS1i2rYTnHDbBCRtoXrEV
0/78vD0mBDb8wDKK4W311XaVW29zwfAVEBIBbldgSGuAIgE7gJ8e8kxlA6zCn3vk8f2nos3PVFw0
NbT+/Kl8+NXWTBf2EjO4EIW6FjjNB1ZuEGPL280FRAv4Mfp/xKJGVpyNy7RwIx+PNPQcKmHmPnfK
jpvAI/79JoKD2S48JxVAdF/epFGdVUKFxrhsU6fyDKvHIGId88uUNLN/vhXIAn+7FUg5nLlwhIrt
4smtVB6aKpF4XJoubrw4i9O14+DQQ6rMvQxOuFzmSFsLM7rEE3xQv7n937pze6AOgYwFkHcAzQVE
Xz6pk43c7alTLZOiv3Ry9pXHdfDPT7i9xCvEtrdwhQMn/AFucJzc61tobQ2tHaJq6aL+0rj4uhZI
+a2DmGeP1d0/3+y+cnl6OzgUhcOBk3CsA4FA8fp2WFaEGlHXS9Lj6lCmOSp9Jaz8MHXD/DDryBUJ
+yr3iKwa23OxSnKvysSovTzVuQ5qFcYecyQSXpTwdNX2TOR+pzpR+SbLpPLqWiSF51So7L08Ep5O
hLNykhz/5ST9QnZ187Mg3Io93djO9VCL0rcG0eZBahX4JKpaEeAoxUFrD+Z6SEJ9FFPZSw87TEcB
qUR+Sd1Mfo0HpjyRa3weSuWeuk2RXlDXSryO6NxrZSNP2q5AnsxFGCjeVp5ru9W8a8dxlXJ53CZW
N8d5/pOw7ELF5JaO/LzRKvd7wvPD0jbfZUd6uEVCZ5YL18xxMgZpOVaLtHJjXxcocOukv9ORqFYs
iU7LgVpBLJSeESdvZ73q6YkxOPWFRcNDR+JrZqHwMInixq9qVnpx191haolLA3nuYEBJcjKKSl42
lGR+y1PfFp0MmJKhZ/qwW45xFs4S20THRe36bRR6dsiHfu1Km6azXlvN4Mt+kGLV8KQ181gxcVmx
jgcRd5Hv8JgdlXaS2OuiRCGaF0ZrekUKZn2N0k6fFgrBdbgxzqVCabfOdNwuIc7VXqx1kwOqbrQO
80ofq8x2Z05RpfO8FzBE8io5q5Qa/KQv0KwbWmfexZl9TVTKg6GrjG9FsdPetLFdIenbAzqyRiYv
46gaZ0WskBfSnARRRevU62MkVqOlw6MwjPR5ORb6LNf1USgGfFONvLkkLU6XlRWhY2QwXeYFjIVq
pPG8bQqzKHJ8E6XaHbw0buU8YdgsSR2Lc5vKZGHhUh+P0lJnbTYETt0Ox9KosvJFmdlz3SfVjaKu
lF5MS+kh48YLLUi7jsM+9cIxomcxq+dhiFXuhQ1DnkDye9Km0QqafTWdPCR5WAWm7M/LIb1KUC09
q0usBcmLbt3UNPXiqKu9rpX9uRX2aOHg2F4iu8yWQ96QlVvW1XpQdph5tnTVaT5A3IAR7VDuWaG0
z3FYDZvaUrafwaQ56mRirRtJnQU2IgpoZrlFkORFOk/DigWVXcHdZIoVzBfLwr5yTDgPy2g4NBYP
b3jaFH7IpVjIMOzXJkkSn6m296mwokXd2SHM/dzyHGJLj4St8XM3FR6mWX84OhE6MiD9zsOEimul
VOLnKRx0TFm0wSH+KtA4zGTT2BexGeyl0+HvDHC1eCa/pMomHmLQ0zgeDxuiWr8LU+2NxGqCsO/S
oOIo8umYHFt1VZ4nVZgFRTX+iCWvuRfZ6eDxUHar0JLtDFn2uRnaeWOUXCZWm3hKlP1iTOGyMqTV
lUYWy8E99VZQVlrNW0fhTd1lqaeiks5qM69KiS9dtxR+gVJdrArW1WetVeIN+G2+ivMeL2wUZb7p
ImcWRS0g5JJyPAmztHE8HJbDlUI8OwKHNK6QEb1XOu4NnFlbe47gltfzUPlZGTpBbUdHkheLCAKA
l3d213hS5qGX5ag4qXO+yjrnKs0j23NCVPiS60OiuRWMoxUGYWrxYxmmd6ERiT9W9Yy1Dtm0Nin/
SlrcnZakzoXnZjD3wCXQ03hIzJGgKFvR3NFLzOM0UP3Yf1Omxx6UQsGdbZEMg59RmECeVZjkp0is
7CvqK/syZCM5x2NCA5wJ5KMsT2pPuRlesCxqZrSA8YUMNT/yfLBO06rIoJsLP9UsuXYjt1gOIlaZ
X+ms9RExxE8IeI+MV9miHRk5ynDcVx4ux+40r7m13J5361cVu4VSUdl4nQDcq9BNVjzh7DKrDVoU
bpzPtEMGn3VDvHRS4swQFdGyjZVaK9O6S7dx3VMao3QZWVJ+5+4sl/GwyIYIur+LzBUCzxU4RPA5
dFJ2iblEvmujMvOsJnW+kIrOaJ/nX5shJd9NR6MTqun4tS5woNK4j72k1PqkRWUzT/MERt7AkiVJ
M+1lFAYZBM+fRVo7XljpdE5lWK8gPvarLsHgMyqjGF03KB+cLHCyun3gFY+0+uwlNbxV5aBjGT2e
Ov789r8uVQ5/7g/E/vXh9tDyX+/gzIuH087/8VdwaMl2XVJPf7S15vlawFMfrdsS61dv/sbynyju
hMc/HJ7+xpfvJvkYCOszn91B8l9Wxj6y+22TR3a/PcbChmOUtkVEcCg3cPxnhg8iyC9KD7v8bXav
90LdPmIIqOsjpYfE8LaCYkvBYYcfBFb671B6OCToNUWEhQPbysqwnRPD3g42ZaFRQ0xX6BIfs7Bm
10NP3NWAkaU9d8zsYIjyahtt1CGUH1bIU6jqZvYo61lPOUwwp66O3NBunW9uNKYnimU6Wlemw8R3
ysq4QavJcI070n1rUmB4jRxGLyoHx/ii4530yiZpAkOjolu0/YAuWlyrm6ILu9NRi9D43Cr61ktH
zUavCnU/j3OSLplOcr/Vadd6rByaBRVgoldGiUl9KRVJAmvA5owMA6PzyPBeLgVBYxuYNLHBi2X1
4GVDmv6omFWdxtLtcq/vc3MahgoCaiVDePa8zIfUS0ycspUaNBnnI2pNuahhUtkBrt3SOWy5HM6q
yK2GlbQKNwnASRnrkIOBak3C0co9VeU5Pnd4qc4FSeTFmKTdaZWB905Y1gR9lHPph7XqFkmv2TIX
WVGBD1OjXMamMWeat2kRWESbpjzGqXPVlGXDxjLoQ1s11TJEbtwu8hAYIFtwt0jlnOnYHu3AJLku
bD8tuDnBbMwL5DdDZ61IjVSbeqWsIuonIMsVRTqLeWZl5mtdZqTGF11apJ6GuuDS424cduYkrToi
wlmexVp4pZI6n5e85NJroU6BSt+1oiQ8DdFgzbtQobr33brBDnRm27HmqLatLgpkZVOmlnbdo3Dt
6CgLg4rU3XbgwLJyNIk7zi2TABVKc9pn3WHTtG1pn6AhTxqsPV3XXT/mXto7fY2+yTBynPHGxNlQ
6B9NXzV57rnpOGbh+f0s/j+H9xtVg0FO/Z/83a+TKX8pIQ9tnhyeDa4MZPf7uleE4RDZXw4PtiWB
J4PDTOAkGQHKI+gJT5IGAgVre1oweJWtk9wKIU/+j8IuNNh9zmGXICgEsLfp3/F/ZLsCfrFC3u6j
vhelIXeGXSLIRNOw86i0Q2u01rwJq0TMIQXKh/ab7gQp9GFi5yyuvFRwHiULVjc0do+wyPJ+Bis/
qJlvPFcNpARWLkKe4uPCAp2IDhDjI2knMHlgkVMv2jRpTLhIeezG8ZEr+66KvBE+DdtlWI1wryvb
7fpqlJ5s89ZER6jL3WGExQpnlhdxq/etjvIiP4QNx7j1U9xn8QAOMezsG6fQYeMr2uhy+JJUIyjx
M05kz855ZNpInMZxM+sbQYBQ5tyxct9tC1x4WatHa/DYYIXgNV1V8dL7v1nz9r+X8msGYKjxBrXn
bZowVe+3ROGx0ZMMCP9sCswMDEOf8Puzl5/nDZweRxnsK4cCJKhqgWrxX/MG0sRwYtP91lkMmcjt
5Hgxb+BqcBINgzNPHvLET1ToFd8D/fPx/UspELjw64kDR96A3Hi/Exes2JKR11oP7yisxwaJlpwP
BUSzTnFfw1ks/lgM1VHc45kpwu9Dwd3MgygZXdltKX34Rw3UOo5ke4IVjT2hOzx3WYjCmYZNwWfR
IMu1pkV2qYqhACWO8FUVNpdhFxruD221sXGZ6jjQkB65qrVVXDsNNWdl3sPg7hxL/3DDAih6JMUR
GYy7KewqG33j1O4GlxR+5FAirhuqrLvUMHMFC9fc3G0PhGPJYVyT/iRSbKbz2ufSJGs7SUu+oF1Y
XPaYyCbxpNWSk7aBYorAiZR1aRG3bLwRCMys5In0GPBxr87jigRwPIA5QdpkgU4j/j1LM+6s66bj
0C3KcZbI9PIoKVHrtykFj2A7WM1C3vfuHFWweg3r9C+Sj8Va9nHpuXwkgatJ+k0ndTFzUUgCi1HX
z0LcXztOMlzkykUSwnsbL0DCLM9CMdpsYcKIrGzTWTdNncVBWxtzFdl1FKRxkhFQNrqKXZd13DU+
o8YSs1GPUemZJLSreShkFvuwRGuc0yrGYzW3oLz3UlccloQliUYPVurlDZGEHwHhRZew5tv2coqg
LyIl0KVIXdvxBqdHlyCpqtrLShcu3+DM7jytGnRSQz1x67OmLmtYpxVZPuNuhxyPR6LIfUtXIDb0
RavWSGcO9u//mqEEcA1LWDQBwyjgd0BVoY2LhxRkqMKUN44Yc/B1TR5eJ4SnMbg9yo+ajoA8mEVy
RIE0rrjmKgWPWjShuEat1UhPc1AcYWgSdOkgFx4jb7t40YNqMS5MI/AKR427KU1W1QvScA1io6nH
tSgGuP+QI7UGBTMdgcON8EBs2ylOpUmybtIxiw4tPoABPaqMnDGZQO/mXVjeZLAYDD0ZdmkeuIPG
ScANy0jAmaLOSdhlfTivm9CWq6bs4tGTKml+JImy/Dgd4T0x28tGCtbBiyxJmspXFiydO49aNnwB
JA8ub+j24fnYJKM3Oin0oO4NfDJWDK8IaGQrYyKAZayb8obK1vKJVcJDhK1jn/G4o0f3d6SsTc28
syhe9RmCsVl1DvRv0svwutdpw31MXMkC0jvduNAakY09DDX3CWhha2rr8qZy0Nh5lWv0UsaJS85l
0opZiqtIrWIc63oW0hZjv3JiuL7EGTzWkHN+FIUZ/UqaZLCu763k2djKZTaQuPBBZAdj3ZLCKINA
jE6EzoDHZmkN4a6m/TZy5l01fmn6VKVzOK8bIIWC9W2fJINdnzSDUGtBa7UetIL3Yohl4nEha+pZ
aowXqbJgQIi8ihesz8BDsaTSS5LbaJjHVZn9HEcXRmRCre2YQk6mPOlaPF+otuvVmqHctH5UpsY3
LG36oBHOuKxH2l/YPTdnXTKUNxhGGvZt1SIO47TIYT1PRHnU8NZXpcsHz3WsqvNqpxazNi8k9gdd
sxNqs3CdiEFcA5g0CrYpoYskGprRy3Rd3jSkrcM5SxzzpYNRDKsNns9HjBzf7qR73sZNfZtYGGEv
g6BznYnMfOEU2AJzNAxsR/caHgY64IjaxIKny1OFvVG5Re03vc5w4Iqirnzosg5SKpCWWvawZf22
gnUOnqFCcTwD+d8C51CnZCVlQla42PbvYKLwWjMGHqStVAc3zPvTHrlkRjrpyJnV4B7U4RDSArkm
5QqbGC9UxqPI1xAxzgtUFhdZp2jhdWmWKI+lkXMl1MjmVq+HO8JyfBjqJl4mHUc/MpeN11y2hs1t
cIFHlabxHa5Mf9m67rAq8yKfDUkW+iq2rnRi6evIITVog2mjvEzweDEgyAQ4xsqOkCl6+MwUc5vn
w6yQ9ngXDzKFGdBn9RoSPAxyBgkbiJePIb4Z0qReN33IQBCGvcqrdtTpcQ6VRoHb91p6oWkc6sfh
yIAmViea6vwOEjwRmY1cd5lnhmo4LBrDT7LeukC55ZiZ7SKs/ZR3NTrKUvDm5yPB0aqzxaLpqJmP
He6CukrL474tlJdabXhWdBq8ycC8IrbK9gIVxTcse9DOG1GPctG1MT4q08J2rsISq+s+yvSXrCdn
kdtVF4OTSq+XNboIQbv4UrAmAjJpGn5aQepwGbOsnNkysr9JpzewCuaXI8jLX1tYOC+UcZVeuH2h
tjpomZXLTpvtxO+XpoRkT1s6Z3UNmR6alxHIeHZkH/VqzPwhhJzReR0pNTMOs2dZopFXJ1gbL+qa
qJxlvV3YQRRG/fewhH+gD8TA1k3mdt62+XKoMpAHLUSyWYcr5XNjN5dOkfKbGLZN1hAKsX3aJqT1
ctsqVx3FMKp7nHw3EN7Xfda2J41jf+81r47LehwaD/WmpD4rQljbgogcwOrY+TIIi6wHk6DzFNHm
Z0eM/j4IqaqNaeysO4+pDuW60WO6klla+CAVf3OGMTyPIhQGKU0ho8qROeoahP2sBkrDqD5sa2yd
QooEZGQHy8EbWH6XNb05qsY4mYXu4JwncdPd8JiGgcwhhyBK4Z6atpfMSwuQcDzbZeUJA6J/bIeV
UwRRa1vnJFVuwEjbz6C7GKS2qDks67z4HrcN8V1VXoWw+D5MbX3dQEicRQmM0zqxb5AjV0mf1EfW
4JJvfS9xDnNu0D4KazQLrSha15LIU8xVe9wyveRt33gpcxrQ1VELXlOVhhz1ID7BE3LIHUUEZ4Es
nbaB4GedUAJDxY6jo7znaulk6GuYEObJjOaedhTxi75JAwo5wQCVHYwDpySzyFABkUKEYyBBXvUK
CiF8Lgi2jec4JT7nktAzLnTzRWnSQqAvOgXPEzV+Opq5xZruGLZLuV7ZyisKmaR1oa04QNiUviwG
dy5AXvgSJ6orvATox9wpUBwYJ0vqGST0LK9tqFt5Qx1FZ7nReJ5ie7i0te7WQ43tr5aGhh2V6hg8
UAfiDpwdFjS5OMeN3S3Koo3grUPKNc7H6iJy86zzh6LuZ60q4siLeoUOW5K053FM7UCHdMWbhB+p
VA5Xdp2F1HPz9jpqo29JmIc+HNXCgVBAyuiqK0Xlsdo0EHFrfEjL3CyNLR2PiIjPaUsBh0YnPfXy
3Bajz1lL9XxIIxdmQt6kfmkguUniFqJjFgnQdFieLUpIZV6XAh68K43+EiaKzWtThckMwmG/5Alk
HSG7m0IaBRIARqOLKKRFDTnbiATjIOu1IgPBnh0N7dpooua94xg8hzbmmOUm4j4Df/MjqVr6k2dR
P4tT6o7LSDTZbclYtRQgEc6yLbUq8xqE8W6oIL+DckiDbPOqsVWVs6ToYp+3vD3uS+QE4ZA1PqQM
uyCF0znWaZJ3J2PNS3wF8S09booMR52fC5OfJU2M/Tp11UWbG0kvMmHhEXQuob2uSYAWFD35KwVZ
V84FLQqYQDZwwZSi9FRCkJVdZo5Aoq9nQ5sK4yc1D89roAHHTlaW4HkHLL+xvCtUMGJIeYRE3MgW
qYsx7EE5yGU0r9J2OHJr1z2piqjSoOtXVtAqtz3EKmvWBlXDghexOUNuU19GfX5Y9dW65KMJKuFU
kO9Q9S2Ivvaiayp9iDo3XGjJr4Go9XNW66Bjmpwn3ZBBqqlL03SemFxmh3U09mgei3EcvJ7oMgEZ
qFCJlzt0BIXWLv8yaZ5Bvk44WeeVRZ55uGihQ3A4HqWttvLboTP1mSWG8dSKRh3PZBm77V+8KS/L
dihS5kHyl4TOIrfAua1C89/sndly3LjSrZ+IESTB8ZY1qDRYsiVL3fYNQ7LdnAeAA0g+/fkgeXdL
6v3bse+PL1x2qVQgpkTmyrUSwZnMRXjbOfUfvaiX/LKtZZheidZ+HHXcf1gANpMiYi2cV7pImedy
JZlclXl4iyLRt/8oGv6ldKKqNv3YkeU8+kWdKKve+b3+Y8u9bucJFWXhxwxo+iOn3/nYcILq06tI
/r+Exu85F1AtuCkhRmwSUD8Z/dbbwDiL9bS6GX5tqJR3rgWRqF/k7udtDYfvsXKKs1+354OFvYaw
4FmYi7N8ZJfcsmpoyW8brPN55daGoTu1jYqvxhzXfcAwP1bW2OR7t5u+5TXXs15nczSJc3LyIl13
g2PlzYfSL2ssHxv7EMjWUzeNmp3rxgq2/kKhb3qY8zE+zFWHA+htbYrb1gTDdztDT0BA743bnRtY
qTrIpVKnAqz2y9iX/mMHmjXeDU7sD8dtdBw97NqA6kRfyb72FfnghYAtS32Br58Ri1RYjM9NKPov
ul6H7yyZ9q9om9s7EWd49KMc+DzS0v6L3XjLQnJzCS1jO20CLMdKP23WMA3HuCRwOIuyTp1WPqhu
vK53gjOVO8FyGJyo+/IcCzeBdFC6/Q3f/JdJN2jHKxiROSBz4oHUQH7hCoz3MGKFh5wGg92d/NXE
y35REhtMTk249uuGzOr5V0MxRM0I7EOQlH872ZEigpM1DdV5zRT3UdMcxlYyP+w973EoImLrrFsI
QjZO2S//a+uUMQbLhQOGxC1+nyzqrdUJYc50J1X27udA62hfyGLFf6zVqVssWg3GkCDA0g1h268b
dwx96G3fIQjDL4rhJyEzft93XfpW2qWqOw1Oz7fPOpu8D2El3c9tORA2e05A52dv7SAs9Piotmon
Ar82C+tT5i3O5+cH+v9Jgd8kBeD/ggb+vT3+lQT9+xLRfxDRl1/5iW1G5qrGCOP4N9HxH2yTYtoh
yH9I1V8ykwjE/s4JPCc+Qz+Exm9uReMOh3+wTUrQYP7IMaBbhhobO/9TTuD9MiO7KsxTgLfBmDSP
8JqXVzo94Z7wrBN8Fq9MinKFjBh7w8vqebkV8b+YjH+ZbZqBTxkatYgNIvuumc0Z1Dpvs0X4D9JU
dc26F5Md3TR6Jmv4avz/S1v/OpN8g70JroIRcWgulHvbJeaiHOJZpKfV6eIbO1DzB7Iy4sLbbMDT
oMG9/HWDICv/GkX2KKxU7jTnhicKBr9tcqkGXzqwcU7FSswDTaEbrzo1Edl1FjjlLop1/ECSXLhH
e8pm0IO6LtezoNNueyb9bNr58wxDblra4qzHsJ9iDEyRrLGyn9qlUFcyHuIzmUIt0ngYZ02wurs2
XdqLVTnNJ9DW+Ky21HjvjEF7Ec+qP1ppU1yn61hce1kJjUlkbX62Srs5L7JhPchxaD65lrf94CDZ
HvLKUw9hn32wp7U46LBuiU5r+7S5ovrgedinXV6K6RMkr+avTWzdzSZ0ee/aRZm08KuOvszbnVM0
8w4PXp/sLu32cpPuWTTbXaLkqg9OvvRJPYoBaGjsrlUf6WSsK/Fo15l1gukh95vCRZFrHeJvLXEa
kBJ3u28Dhv8q2JrlEzhHPiW21ORiVeQd7cFVX4rKinW1X3KFNSbFg8M3fKHas78OV3nbl8ewDeN2
p1PW+c7OO7tPbNG0T5MK+y/llEV/lHHl3saZHec7bQ/x9zIa+jJxYhW2+IFrVyVWWSxHNUcQt6ia
kj9VOcDRrmi9+oZYN+p3gZd1V+Gkp8t1avVDtBLGV2mh9q5bs/ZKaASJB/h3Uwhig6Wwd+kCip3L
mEjXsdWXJuzmY0eofiTdYPnJ0gXNd9U0+Vne5t9WDqF9JiL/MoujqU+czc8bQuTuW96m9QdZN9sf
SOitT6BM25W9pdGQwO6pzqEU2ZZBv1MbVM+688jqnaee7Z1m3Q4HsRbVlV1m03dgvxEPHzDosGVb
0IJEFfEFQzCAMwTf5FjvtKPVdWugbNDa77ZYdBJU3mVqjUtSVdl9PFgFi7Svz6w+IulnNctuWHQL
T86zd3FaBDAYxktQJiKhBXrEDjJY+UiB1JQPh19FOol93gXrYQkDeZvq2r0K8uGjv2jtJOQ2PZY2
u2fx3Rl2AESl0pl/LE1oHX0Ymx8qt92eYK2tO2bWf+qXqrop4tbdV9s43kp/tIC+o1sp4+Iw+duf
1qTEtbvBQAOXGK6tcNsOOg70XdvGUN2ceD6ujfep1c0foUg791RUkZ4JH7M5X7+1QVFBSZqnqdsH
YMRlnaxR75YAyiURV9ZU/iFwp7XarbUMtqsId285r2M7W5tdDjvATlLLyraHatBgf8niTgPs3M3q
5H5a56H87KkyysY6ccolmvXncB3zQ+wMYQZukKtqB8RR+IkPzyCJR4gNZ3regvDPxfKy6Biuleuf
N5Ee7H1RW2t0HAhSpQeNdwyOWaW3DOaDzydFX8zZdSDVlCcdLAr9MQusLBJJH8ghv4xTa+6KZEi1
/8Xt80mVid2Ce8CSXWL3oZy05R+lwUC/h0vOROW45dZFtfbZpO6qJm0beebEQ/XF8vvqLp4baKC2
ifK7JvRPsz3WD2G6WmqXCjclCJsCceEvc2cnepshxMC2iM/8UYgL7aYSGHLxT25j2WGyVGux7puN
zAv5KdDVQZq3wzRI79Z10sSDbRolrdP2R68S4ryrF9qdvHbdV1PtnfeD3V4Ui44PYzNt7a4hy8xm
j4Cvpefh28HGd44OIPme5DaJqD4ed+1gRzD7yMEwA2n8dVH8S45We7cNdlomfmtN/X6edfNpEV7/
w4N1csWDFNmxcr3usl/jZttPQVbnB7Xq7jyy6/im9ovgsQZszxNRz84RhlLzydJVWAF3khjbWUHP
z3wCnb/cSNUPwoYwU1dlsO2jrenuAMNwFE3dXwfjUQUT+7be/38v8FWS+9trSdN/dETPxDaPIOj/
dgLfqYT+cQVd83s/PcEAMkeIpATuB7UbXtPhqJ1uFJ0x3r4gox28cgSpHABVw9SAJghy/2GGONxX
IFwfhoYDdB6Hbvi/eIHibYLbtIgHiAcD9Z9LQ0nBv3VgSDDCwdeV/yNy0pEAGYixB0ywTfbtwfen
vnr0LEWA28p1WD2gu8XPYaJ3qf2UtcprLcOFrsKLOPfXaV/FVitPkELrAfyvIZRKumrx+ye/Gsul
21tBUJdilxFcOj9CDPZ0W+ecKY+EnH36TTRCBtdZQJJJJI1TDDyK1yMcuMkde9TtPqt9VfVJp30c
AydckTrAUWmc9dJtRFv+ZQ1zx++8mtL/4lficr+KyLhM1QZbwev2TGUuhouZfe0qk84qpjzIox+p
7tpSnsbGq71T7c0DTLZtyMZC77air4u/ajst3PT46+YdA238ExHSPgQEaubBLzK+Jg/ztv2tFNEQ
2EHxvXQqQQZy7GBZ5EkckyErj4r8uhr3Kh8zL08sz9r69qP2xDq4JAdIuomLEeYhmoCuk0KRLvQj
yc9+85DvFhLyniA099IiQPbIexpmyOtBiqQL1jQE3VNb+xaromQ8NggTqz2u/qVIOQEeB86F6rHB
KWWOVN8oxz9FFiKSKpE582fW0goqR75mq+dLb6l6tCS/eVDIIa9Hkwc1+mnX8EOQQwXv4+tF6LaP
2008DSmoTnMoycjX00e5jUWPryhXycNBcyc+OXSrbLp1H1Xbat3pvk/PB5KtZbZrts1eL5tcklFP
WnRscJMm37bq26CJs63ZEaIsDLJrlavTXthbDO9wV6F/kPI3QcjbqMcLKYotuKOMTlFvzBiEtwO/
5IXl5kpY3wOgd9vdZ2hCQnmsI28UdtKSUAm+Qk5Ix99gNO92hWkXJhliPYgNXCHwvl0Azi7sLBF9
x6upyRzPiC+GP3Pgzpa8WVlMxU2b5uNINiSHBxL8ptvvp9GGA2bQIRcCGnFlaIbllUwPMmthoeIR
362wDqXY+doO/EdMmDWek8MO6+vCcjoHb1Gu01012PaWJ4jCawbl1yvqbQzIBPiwabgqOzIXkrj/
EtjBlrNBadv0G0SU1ldnneybdD0Qhg3xerZGamFWft3kvzsPo89wCrkyCCDgme/3qvN5yAFPKl99
9wKNfT2uTrA5Fb6wngbvUESpF3xVE6MuIQRAjP7a2euswDgLYiD9m4VgjohX5okNRWFc4gbfCTmW
njlhr2di0mmkbLktT4saFaNrT5XNU9hwZHwrIUU0W3e9W0mzGkfdmZcCD/E3T/GOqmWmwUDEz4Ya
8A4K2LsFEW+lH/ej9YQWI2ys0wI5EYPYLF0+oAbUEFW8XdGQnoX1EwOKoGYr7Hy6a/qgXHet5aj2
Lm5y/OC9JH3r3jZz0Q5Pv565d/Ae+yVwqPAYBzaVAgJutH23bnmyVs7t3H8N/c4v/V2P0pBHSdMp
jkktbqGFaU/Xlz1cTx4/m54XNWoz4s9k0aMI5HHS4vfLyntvS6idjzPig6K4wiznd0a8As9o0rzr
v/aKUZQHMVSR98F1crFeClReGK8Yks720OQLrPNkypWW+Q6zo4PbTG6pdVINIe+DsqYhuCZVaxyE
xZsbYIpq8o0x7QYRY/DXOfTn216V1faw1UEFG9qugcXdXYGtNFTPNs55U6DbgMjQLAuWVvjlysuw
2dkY7Xt/EMMRmo6xtNWSFTgY8rn5OMqsVSdR98yy7nAeePLCao1vMPZ+Uz0uQ9DK/ghg4sx3nui2
8UqpKiW9VjfKxb/PUtKHwKk6+9JG5AQeEBg5HAlhlOFnzLLtcFF+vTbeGxJGPwRWR9TuwWgjs/J2
BZOwaAk9+/rr5pDoM3GhHZIX0F3Z1edikppd9esW329d11yw6DrPIg1OkPctDgqCnG6E/iI2WAT+
Tk+eWf7uEFYcIcEs/eBrWoqNRajJWg/ZhxA3gHX668cw7uwbEyJCeJzkFkjr2C6I/7ueb2KepBUH
zUPjtc0okrGbfOtHJ3OJ75BXA3pIlYZd8XEeogz/ANJElx2yaHTnLkHQDYk+Gd1MXtZpFNwtQtUQ
iKDfB/PtGFl2sZP+BieLRWTnSWl7KfGSlwLccjTnkJJvuznnjDtPy2o05/QMuHgDvRTZRSIqJZb5
N+ksI2153eOIG5FsDj16bUoYEBO8nesqSPNWI2C9n6fWxon1lXJxYme4yjoBUva8Uw75gmW7VLHg
JYOcYByToDfCATGVhMR3ZBTNm64stobMVO8K49BIolGHBPMM3fFs89eKXZfqxvjUzkpECQvJkWyj
30zi28QFVFkfCi+hSQCXV1Bl610oIUXbbF3ZuvfRmAv21tiT1SrORkhiZus+72NoaCvPluaL2eLY
SmNSVA+b9BElKm48WlHzVicrbk2o4zL0ToWuzTgAJHbBdSoXPlXkwnRxNXm6Y2WF0BB6mENi2K14
d3T3N1175+vQNTKdnuuwVWyIx+8TX+NSOWE9deu9yGZjqUYlWVpbvRXdt9GOgJ+Sdezk9hC6rfFm
G6tzmJAlIH+8HrYmcEbS58Ka9D2+kmI4YEwJVp+YN6wJ9KSYJebpujfWbcJsngq315i1kROJBgs4
kfyPGMthKJrMYyjGMcytcefXU8mWyGO35H8v42NMobl04u/A9uPLgf6aDP1uj0Y495yuoUslASe2
/+VwOXrzgjWQ1ucZwBLr8OJkuXm0zNWOyDLP2t+ZhXfHkWnSo9q7a3MsUULvfeBllx2OTL+En4fJ
YYWMK3ebgTNuaLtPXtl7nX+AatctA/RcsTLgNRRmAgyMHqMESlWPH8MARkJ5TEcvwhiwIedbRUEY
ToDGYuOPyMaD65/TlkndMpRLHbXsFXaRmY6sWsxEgAM7vMRrGc+3dtd0PIlfVZxNVTCaOPXXo+3F
4p2F8AJzCGAkUNMRs7z3r/GdBiuzl/Vznq9BnSbjVIl+l2qApuvA3TwFlJ+roI+SGN1bmSdKyUJe
2PUkFtg9xCbWpcoay/uQNnkIx1R3S/bNRlF+0unkBVBD2q7+7sEwVnCqg0Y96s2p9Y03O/YCtFS2
sd/vJNHeMB2ha0fztZJ5uhjWmt04V8JWTrxvW4WetVzGSaVJt0RyKxNo4spbdtlSzWyGeVN6hdRn
+aVXHkl7Tt5dUI+rh4Z9cQDOz/pYwwwj2kqz8XzMQ+IoyNi13jbCWpZifw7el07QevoyOM5xmJFI
aaxl+6yDzi0eJq/O0r2Ave3sVqKkbk2CbBzifVy42qg+6uwETX3cy87W22Uat7Z95mgnd4+ZNUS5
fejJTHn3qz9nlQWn0l6Wz6jSxPjBGsbWuuXECKfvcF4Ddb+FcwbBsO86Jx8+xctWV2dpAbpx3Dqq
HiAQhzHq5rtQbYOMnpymjNrvudt38wL3bVzlj3gatUaxVqPuKk9j2ko/2uM0+3VwljZWFVzHTmhV
1dkc9O5Q5z9yOCcjo7w4IlLeh010M0t6cyC85p9EYI+BfWhbD77N+QTYntdXrb9UMjuUczbq+Ur7
aVYUx9Rr9OTfpq0r5HlQermBgBc/EKjk5s3mWK+HqNDQyywvkCMoooJ/cg4HksIDZ7poOG12Vaw9
DOzcF5P/Z2dNgT+cszi0lcIkxG1xrqcerytOxlVES3BTu2HIy/jyplUUNT8j7e7R3NYNnnzaJmg8
80UZqD4zcgHLCsPdWvrVBKu/LR14N743m3PR9q2C7mQCQF88LunKHQS70s9jP7tZda/78GOZWqWu
j2ElLLc/h1kUR/NNUAq/iBMZxyYyDtXo59VDiFTf2i49rx4YKWuVmOwPWG10jpeWSFUI75W0v1N/
LGEBRulBlxiC7NAVjuDZMVnmkVAa1rZriKBrIfd2X5Uq2rejTf2AP93MbWmvKes4vifbJOVOEY0x
sm40FZwgO1L55kt4flyWhPSE8em9fKD3uz53WhEcy1ybERP1WPHSDSDsd20TGpPvzWMWhbtYjx0L
YGvxN87GWFFNIqG4jOkqFP6N4ZNlyB/OkiGltTp3iMhg9ZnpcVA3uP4fTr2YcW69uARLsiZLMRUW
zNHc+yElAY08qqLA09rpyFnh9cLA8CHOs+QnOT2MZTsVLeMFp6U7yydyvcuHqAzNIxfMdL/dBaws
w6DiR/IptRazwAJlmZmHC8l7ddyYoZlnh49yxEZS8wwzVT3o48/+KCWEfAJwy3nPRw0b3FW+l8Zi
5+kYGCLpQ1gwNsTm59WTbkPMV4alZTqXjuvzYEysGrX76ePG/uab/yF0rT4Iu1DW3c+hRtBuPv6f
QX75HJGiW30I3b7hAZzWyuenihoXhTorWrHSaelu0EyTDAprYd8Bl2UdVQReJqrbIKhlB3CySWXn
rROvqZ84lWE23cTN1DFKs9vUfMTtQXoU2WORznFS2atxejMY1LxJitSWT/HLCMIA8+gh3EHTp9wt
iNF2fdcG2jmtU2SwNPtlal+WR5BWNeMTwHLkxQ9r0/klWHMWS+Yo00zu5QFvrp20w/x+swpvGi/o
qTDD+7KQtgmREv63K8y3ONCR+D1KeQlW1zDm5tFfBtTa9MZ/ulp0XniwbOht5fmGSBKBcWZwFfug
i6ljT8dlZmCCQTO/xRy68skJspblM/h4rHReIY4KbgawbPOF7mxeSJ5BdN3VrW22Q7P55vlb8iu5
vp/qjOJGxzaL+N5cCicTp2pYSUBfipe1UpRDPIZnP4c8LmfF4yyFqPgSToCOxsu+qDjnZ4fCKPY9
nlsZzfteWmNb7OwhS2ncL/OOkGmkJMV4XgPvgW8wTfl0Ts0Zs50nzlfeq9YpKKNjhbO4rBciHmoI
RhTssFHv1LFXNzNKqAzwCq0o5ENyaZBY7QSn0a+vGznx99pooBzfRjRgJRIsv76eqzEFFNCqpHUn
z7r5IYAdQBSQrpTBQXhN7XVA4kVIFwsTIUaeokPdcMQ2h8Vq03g492OOquWLHSwl9iaru66qTj/h
5HKsc1UepxxmZP9t9QZuRTj1Zc5wnInnPSM7tClMO5Vd0u1B5FGnx3spdK6D0/jS9QVlCUMk+mWr
6FFFlp4E6WY7WLkRRiw/c5berBrQZbPEX1C8aKg0I+BQyIn+jkXh8qJY4HxeFgByFtWsNtDN2HOr
lipJebEGzQfRO4pPBKtjYtjZnwbW1QvIsjl+rdLj1EqVuucZolS+Y3vBqVLCclAj6XsVqF3qVIS+
yNyrrt2NNcCEf9lUgdlPo6cLQHjUDyOmUgQpRIzrYcXSlEdiPTN46AoMVOBSfggsvqzbjF/nYmt6
+UXjnqXWhU4HpYrrWJQGpOomDBYkr1QE4ycP0HlND0takmk8Brr3a3QZnQUTMwkBgYKvXoagRSYc
hjGTv8HloFdB25hjo/FTs9wUchYW38tIliMlC66pkFOI+UJvfpOGn6qN9O2dwpkGVdh62Ahfsbes
L0v3GyNAfRHTh7RvLYw/4aVBqeoCfxXPOm463X8N4jWXzpO31EF9HQSyX9Oj53bDaP1F+aFySQ+c
aKL2k6EGhbV2UQ1V5oH8ga7Gz3ZGVTJKAviryJdbHeLbyO/xXMzS/TJAYlD2maqmuYl3lrsN1cPm
UZ+lg20YEHAksC07fMow9OPJmVjlDSWydjNvWuGchJrM1LL/2ZOXuUSgA0AIX1ysplvP5qauZ2P/
4jUz1gTv32zeYqACS3NonzHktHTNe75jQ4jerdlqPpgK0InmQORuEHbqSfVs5QxvMb3extWBjc1G
NbsybsxPfi5ZfEosEcly86MXVNaYUyvbqQUlXJg4rrKjj1MeZrpLkHmA4XqoJij9pWVrdnlmbQYO
HMgT8eLhlo3ncrNZ354NCn5NlsE8OdQAfvVnQ76KOdIkS8W6e4nY2qLcQio+tP3kfapeDFb1AjRK
bg5kNVi1NCDkgC7H8/ZN1sguTSgrNVl3U+H39HnUZPHmi8LNjBuXIwCx7sK5No81PW84q6s4R5LU
n8wm712TZty3ejFrMkwR5RWJn0N3bZBb1OzG48uAkLUxRq+CMMX3UsHBKi9zV9Rh9Bvg611AD5aD
fWAFuxi3wPlXEigf0RCTXXLvUNpQnC6hgtLCbtBU5LmWVKHgIeoZ4CVP5kKaZ/9NdPc2tjPNBwa+
RylMaRM27lv0R01LZ+khBKp6MY0lGDBPQRzATvp1U++AJnYTVf9s2gKy4u/AhPWvUgU6qmSU4kr+
Z43Y1dJ1O9mnnncD+9Cs7hhCKS9TUTLDnYfSwIe2/Gwcf/0sbyEEo58GFaIKIFUN0OWR0nz7LOks
XODbMrvjjlfMWIGOFxM9DBHSua3Ddf7dOP+7QS4XATjgehEXcDF+hytWubKdurHTW7nAzP6aVZz4
5/BjMHM/d/avO+i8L7RgG+wWmZHDpQAO6Yh3DS516WXtWAe3Py2GzjcD2q+BWH3/uHhDNB/LPt3U
p0mLlUIqU2vsuVCYBguKJOfRb57o7UpnzAmlopjDK4x9yma+T4ussW3pcBXytn7ZVBq/jj2+TBUF
vY5FNBcmTvCmlZ0ZCw4HXAsrNw9S9kJO226WRPZHvxGdbycLpgXyluwlH2d/pM51sQriyZ1+Sf70
L2b21514P41MHJJ52ydjQhXJ6H2uj3NXjggR5+t8qIxl2p4doX7w2+nTakWTd/W/t+fbTKT5Yy4J
ertOwwVvhBql0/XPY2/Jcgn3iYpVPozGocj+J2jNt4H8zSURbAzuxIO//c4cCI3CEAFPef1yLOEk
m9kIq5p9gdjUHBi/7qD5wn9SdqYcJ+knc8M4fBTqhL3HM/W6LYXafEoMtRZasF3YIEv4GiDg/+0W
/HdTTF1E2otCTgSZ7/tGxZ5mnbIgO724IrMPOsI6cmXDy6979ZOK8apjYIU0FUOQeU4Pc1vK25mz
bfIyYZEPZ2pz7Xw4uNDJGMoJxv3U/TVsLWnVHcWPwFaR2VKJ0AmS0c+oIXbJaQ2DKtt1VQ/yc+V6
YA/2xyaljGGHslKTE7xOl6JylnWXuqScvgySmo3ZQZWu10pqBk2bO6JotoOh2UfKB2q7EovTieBj
/JLPqwKCEXEDLw5d/Icqy+cYysw0U2ENTKSEqnEi0AiLZl9bZc9U/HRQQotfy9GPaLMU8NAjDovg
2Yy9hBqVtjHdFFlyMd2EhsYN0BSKwKHt3Ig4oXUnPoCLFUzhtRhq48xZL75ND5WB3W73kbMh7BqQ
C21JO6i4LfZBH9bllPwH8pAcmxRweHFknj0oMmua8d1kZA7xUM4gS8QWVeBSJ6KjyQZ6JJ6CTbai
yHb10gzEU+D5dVnfC9zeWFwHK1Vb+vMysC0DBgyzAmddX+KwWCMqlPu8mhpgVxCYkCxDgpgx6tKd
NXWZtqmcCbvddz/GMu5DStZIqOHys7/G89Z9Jt9gMlr4gLYbXHfjQBLhc9GDNlMUNPRIJx9zJR2H
mosOTudfK6HnEF34waLdr46/rGN0DWyW9p/aOC4riKftYNlEwhiOZdxRuhjmy6HtVuZ2rxd3U2ti
WyAT8w7XzPGp5+Gtqb6q4mEctgTyiC6IpuNIkRctcpviCjYq16fAbqo136ceDjfU4xCV058tyIuF
4Owl5fbTFknYK1lwFTXY7fLY5jVMU7zoZz8L4Nv4iStcV15elkb97A22YV0Rsiko33CIZ2UHCO4V
CuSQx3Ar6Ky6sub4M0a8i+76NrbqY1P4mZ/kWabv/LWg6tda6PSs8GZxKmyxnTdqmU8gGd1tqAJ3
Bw80vw6LsbbBjGf1OWVRnzwq7gwJuy9/KlVf/5nZRbdfYofiGVEtxjOCXSAlt/Uvo97+2qEnTlrd
B1cBtUAQ7eY5s2tbivqji3cou2K62cp6tA945eMhWm1Rs2KD5lveT3eug6pUeVZ22czDePAHIGjo
ENlp7iiIm8c6+hT2uYSF0xffi0Gm+zqnOunqte3eT2N5EW1uc1zTlixw2/seX03Rl51XtuFR85Xn
EfHYk1q66QyWUvpdxlV9Vi1OvUHXL/1jXtrdXe+BzVNW2ZYUZxBddq+XLXqsqZpGKD81n3XkFgfb
He0LtEd5gUzAElceMN1RjQPXr5Vh+gnwkErN+Sji7w6pHuIZp3duZ5eit8d+ba2DMzTj7TB7AA6Y
gv2wLmglEVpUaGN1tEvDOM2jP4vZjddzGAjTt8H1SufQTf1ImFM0+ZrMyPt+RKMfNnsrtdRFE0NH
2HvOWH6irl1FnNR0l9Q2cyQ6trx7tMuhv1pCz74cAnT02E7f5FCzWV8suLMf7LCaz0G/rYuiElSH
jLB+3x2tKUmxbZQgJWzurS+6l/qHtKxl5xbO9jgMZefCKOihD27bwMrNa1M60kFCse83XS0XwZRJ
mPdIoa5Xh6JqKyHVbtbCUOthz/YXapHq6PaTe+nXzZKA9D74ev1mT2l67Tlsn3lAbg20aBfIhJs5
hELdUaMhHNvrPvfUl7Vf8Mls0tsQ9acKDkS1CymW1yfWJLxHMtNdIty6RdRPoU/XbsZPi9NWiPRX
NMPVOGb3Ml/ln2rpGzeRC8VdUwc1aVLyfGRcIzA3Nt6SbzuPGn0fY3eg/Gm7zeVj2fRbQpKneWg7
CnD1/ewgdKAaUO+qiMp/dnpBwQ/0blGwXJXg/chQAVxpNB2pVmJRhiKbsqsgsqBp104VPyoLp2Yf
4Z/BRi4H+THQAXpXVwbBLi628DQ6Xf4RVh3cDp2re7dre+ogUA207OfgUYn0XhMn32+y2aIz2Xtr
Usom+0G5C/8sH8NpOuAGrnejiv00UZ4kY1tRX9TO5/k8iKv+TOKHUjE6HOL7uB3jJ3Tl4nOp0u4J
GdD2Y2KBI8jt3A8exIIzm5NiLxc53uFfWgkVE+YrSw3V183u2jNRO4g4W+Dk63xFuADTFItklwV1
YEe/Ck5IRdNdP7TlWeVP6h5uj+D5Z/fCsVtxLAMxfAGXkx/jNlcnZ63ju6ZR22U2lBKlASaXMBix
TOvZ44WaPP2xHVL1WUWR901UM8bBlet87VHu5gB3Ut84YjQi7lCfF3oRiHwm6s/+31WXNzf6f+yd
2W7kSJqln4gF7svNAEPS3eXat1BIcUNIEZHcSaORZlyevj9GZHZFZk13ITE3g0EDhSqgMiX5Qhr/
5ZzvFJ9CRic/ics88PMLbrbgZrOMCcUhsOUmyjw4Ug0kBIyeDYLutcMsjhbp+IOvXDOCv/8rW1lM
ysVs5G3b9T+xyjmGo2c476Cki7xdDk5QhxcWO79Ei829A0PpMJmXxjcjQ0VuXgM12MooWduFWjcN
FCPt8Lr2HDiGBxNCQDOB/BDZ9WyI/J4pS3NruGv30kzynZ/JGfSW1guMXJVWKqhuwegiAvSEVV5G
vbC/KCODf4yf3bxB6qM+lbbWw6nAE+MmUWEFEDN6GR4js+2iy7YIRcoe191izb47DaOtDeJqmyId
t07W3fYG+/6r1cCS76a+OU+7MUqz6LFw3M/nzh3aO2dxjYegi0o8OSjz+0MRCflY5aUGc9v0a3HV
lnVfpobsPHR5WWYZJ+jE4/a4hh0WiNNeephpBFa26Ws+tX7O68uanlyC2QioXBKvVZm+YVpSjYmj
rPx5DjZMJ73Z+Ndo2zIrnS1KxKuJRnx6wRANz4RzRIrJ8ymc8g5Z0YWe/ODSsxezq543Z81sDRtm
MCN1aXPYmefQZSNwGnbaY1ro0VNPkZHXFQqcvMGVL+FXN1hA3Gh5Kh1UMzFcieahB9eynWYazSox
g8EGKBJVS5fYkjn+DbCSbU6Rs25pz2TrsrKnMsGaWF9OxrqM1V2zGn60OXz8nbm0KXOatt5VWsCX
27tpcqtwSle/8hubAfvYcz+ErDcTZa12e3At1RTXdcF2Nm47xrzJNi1DFzvtyuInUFV90ZWu1x9y
FoU3dcmYNIU4ulw4uWuFKRjYImAkBuvkXOdSsI5UXrDGcFXWZ3+yp1vDi5YgaavMxQmNn4NRHDO7
F0uAQtMRpYkDFRDsSp9BBcSjYys7oYQrjD5hN48UbY6Dwn9cDbcPKMxUuJZNwkk68S/0gJGI4OYQ
GkL/UABriYHSWDuupQ2soDgIe+k978aCTag+scxts4tqB4PlWn/ZtiL/lBfiSx4JD8bPMLdPM9oO
AGeZPJk8PEwOCV+y/gq2qwam6q10SnXUhYwSMYhNxAGiakAIrdc+ya7xU6zra6zC0uV81VP7dcqz
7Rj0wAuGfMlu2DCGZmIt426a42Hj3kdj4TwFCIhkWmpmPVwPXDAxerj5GyEP9YMYujE8jEGQX499
1z+pYZzyg1pyneESa8Gn4NeKzm1fDSk8+uZYQ4p+6mrTOkRT0V/VmWfc2PXiXtmCpWWfjyyvI9oi
LG4ZAdkqUKdtwe4W4x9v2hTiPjxtPOn9LfrBeToLOWdxNM7mkgx1XiWuP2oB873NUHwjiFTn0efN
HVaG3E9bJstvGXvv4VSxX0slN+Ucb2stb3nK8/Av/bpJy4r6gpeQPfLUgVmPATVRnSheqjK3vjB5
W46IdqJTb0btMRBBdW9Upkx06xevZtd+aiqUYDmN2zGws+oNPybYI3DT/ZtjZsBoSMhY4kwuVZiU
DEcvM2HzpnOTCXe56IRm17mraEsu9WyVX2uoDl/qLLdea8uZrzWb29QTQ392GBm/MHy36/1MwwXp
VOZw40O+p27lcNwvQverW+/N8Ipdiqf2Yo8fvSbd4dD4JYtQhsm9f+48CP/JKIHlsmvaeoaFwVxZ
CRQJs4N+VlbeTSNG+6MoiqmOIVZY8FuaALxIze/dwQRcE8UqcIb5yg7SqUDIKam16vyyFf30WdC1
FUktHMf8woN3BsSBHUpfAPL2U3gHxkU5ePanXTdwtDZdq7hcDXHneUv1oTBC8nig8zz2KkMN1Wee
c83qTuJ5QlQSy5yS5noZlfio7Wkpk5Exoya8oVm+TtPKvcJNSZ+mBFPMb5qtFWy6SutDV2ncXwOs
YiINFmjBu2z0Oy5pnR3boJiuXAxx9LKUI1PaZIPhHYyhRaFvbtp7AQXYvAVCLwlwtDFtTGMwb9Uc
WE9s18IIVRA1HGZ+yE+nmaLqktOvAxQ0FEVFKUeORIyKw+hvHextRqKyXYm3tqYnDlJodO4oUriI
Erdoi8qt9THXPquUtk6qmiJNHvY2VifZOpQ2NbXTZdtrN6quvrN7ax5Tuoqs3ul5fr+JRFoqb9aT
YdpV5975ysHBVlvwCN8bZKNGl2gjhFd4ZGFWL+ZNjWESvhTd9uKKWG1FO8IX5IHrrWnB/ioESYn3
wl3TTq9ZW1+tYWY7ZjIqGjBx32imQ7gxMWVE6iiVGMrXPK/dPk9nbhXWKLhxnA4MzDKAXT3m1Grd
WRXKaH8bh3HR3qFA/9TijRvYtT1lps3u5SQQSk1dKlfXMKv7Soma78E1kEsRJ6BwyLK9WaAbWd9b
I4JwJcVYYcqLRLF4rx5bpuLp57DWEPvCYWqifTRqW9kirgjF29fc6AX2PQj34RZ8y93MhKuCrnrj
fhusMSrflJgLo4i7kEEXiQF1BvSHRwTH8fQCf8gZQgAiq7ncmlVkrm6i8lEN9Wlju8W3xSOv6qsP
J1SdhlLYTKBcrjCt28YWlz0qizFB9OK02ZMzeaKEcI9QtXQuTaWGtUeHVE7UOPQO+XAU0DI5j42p
T2tUSDc2Yi5KdxFxYkL0p4gK3VM5Be26CqawmklqmSCpUmDIDnm3uGVzEDOKm4jZAXC5643SLwQ+
1fgZWzCdRULFljtE7iFYN8c9sfdrX0Somk8G6poptnvMZ7GruHcOqE3ab2ZXU2XhVcFHeuj9kbQL
LdGpLPFmDywfN1+tPzwxlxGIu3sPdewFc+DymjANJ6ltX91U1rq2B+G0iLV0xCJYGM1TFS1zcB4o
4QIwOQIUHNC4ujvtETXJtIRiBgtl6vqb2Eyclpkk4SP2eY6qdHK29XEsjXmhQDBglwUTHWJWCc87
QQKZ2jRrw+XD2LJlxQCdz4P1COmy9tK57LqvksgqCSRN0xp0m0EMhCkrqzhQTsjxQhVerb/lxrJP
XEgssbtkq4v8iE9LZ8axVVaIOMce8Ilnpgt3zV3N8cIa++Ct0Y1rjUkAdLxPGCiWHh1qsI63beib
KrVNT02vSB+QTcRSoLJL0HTALOyUZaMrYrh1m9N5kwQ0UIffLCzclnh26uAQ1H5zaeQjUT8Ir7FC
oa2Dwz4k9qrGNOy8nWQFXfmEy4gvJlhyI3bQ1l0AXxyqRDEw+9gQLHBtZNGDMiClqGITR98Sy/3K
l53upOboUKGt+G4gXmJ4WIn82uAYHr/QXM7FQ1C1cq+6HLu8oILxL6UbeOUHR6SznhztVo89kNMb
ZJL5t1xafPLhvC3I1TLFZGTbyiUWpTl/ChdP3UNGLHgL2NjYDgdtz2katJgVai96tBgfBmlUkdtg
MbQoU2hB5efZcfERevXoXnQucSnDLL0nOAf9cbI789WXI0TIAB1iIZsNhf4IpQkXznqLp9IuUyzT
GmtR0yGQj0od6XPuS9RpY7chB82zeeHlRs0ujaAbTkQXrPaRDRF7VtPBWJgCY9AcvQZ+hzKeRIC8
0MlH+LRA0MYbRwl1ndsWsT+ml4vgiBBCPM9LMKE6njreJWqA4IsrC3gELQX43WDsFe9IrFgXU1Ov
JQ75LEKOUmPsTXmgVyivGJfcby0TgHjzBYEptUZglzpmWx62YeFncg85HbKRFhuxI36bx6I72Nm4
JPPkrW8Bp4W+WiaSDNJm0OHj6MlJ8ec8DxgNmp5Lp7X7G6fJ7KuwaOoAmVC2ApOzsujKMAr7YyX+
i8gaMd6j1avANoT2Ox421bFnCKI1KUljkkkwu7ir1bxWcGwlzPCDKiDnc/5Kp7mqLBtM3OTP3ouR
FWK5ZXJVOwwDgHvEjWitN6z3APxahBi3PQoT8xDMcL6TLbJxNQyZ6bWH1qqK5xow6pzw3KSqoz5P
C0cO4f65+XezMzOGduw+uw2b1nkdUFnksVbNmzO2/aucSOIh4ZPZI4pKhFK55pJv5FtuzJAa6nEx
EoPK40YqzHgjc5cvXa6Ms6y4qeEq18HdpKb+cvKGnb0b1NfMBYILIzPDFybGJRS+Lvc/hL1BeHbN
8VHL1T7XYz/ZSaXDea/WAGrAAmXEE4xjeDE6ReenWwSLM27LiAQlWAXNI25ZOM4Mt6Ajj66bDI6n
DpQvYPfWvkAbOFuvRbYur1E2WbEYlYmBz6sPbdhkvyErNlPXc6dPIeX+yXIz66NHgf5q8iNebCx8
cEj+X/HchDcLS/6TABIZL6F6R6A83QtlrlkcTr1pcR9s91FuwAuSltueeB7IjjZjdGDvIk7hp6/n
wZafK4YdQHlpVAYC9LZ4Kaz+hawh96kqHLdNiBgyzkJ0FqswlJZ467+uium/PNSCeZD84AEFfjZl
B46L6ZWOtm/Fo3TH3vXupqoYOOXHMNy1SXLA/4xIYFmrdmDXwMKxvyPNYrfNzTZeDTt1enOZirOp
irbazgi51+lThm3f++p15GJdVH3YQnHMXGlORhpqz50lh1eNmoWdFvqIKrJ2jiDCO2ujbAzNldSx
2pfmclbrwhQz9u3FO7puN4df4NtNHCqDqJul4RzzCtNLqfPQKRC14ec5ghZoHxo5MmU8qqoVLzQ3
DTJ210MKWoj+uzkYINBSFpoI9Q6jmAEMsrEs8xq1kMizXUTONTiwBsmrfDOHB+2EEy1M6Sy+lC99
SEpZlbKIDen7sAyVS3ULj3gENjESR+JbB1M4ahw+FBRUa435LaJck7l3KcniTRScDBdg9rwqAqKy
7u/E9XMzak5Fvuhg+KxAT9heXILy55+hhQ/85cqYRhrmq2odIQ8nixmFgT7+m/Xcnw0iLP8wUJM9
QI3JVhryzl+W451Jz1HBP/1qVrhIft96237tsX6STpuj9pxDDQNtp5rZ0BxkgxEpbtijAN91uiX4
VP1YdP33r+vP22VeVsCeHgdnxP4VFfhfSUglZNHAy8vgW92L3dvU/hR+tHXUcCEaPeuyf7Oo/PNO
fv+L2Lh3sj0OVla+OyrgV00GQ8NwMvFLfG9//kX9U1XjeJ1kNT8GhasQwWlom1g+yopl5c+v4m8x
vf6rQKJf84j+r+KP9lfz/1qykeXt7vr/tL38C9TrptwxGbL8EwLi5w/9gfUiziPyduMzM7zdyDZ/
/xFdGnn/CALUiQxy+D//SPgw/+GjWPDxKKDJorDgj/P799BSxyfhyLVNLgVEMQ46nb/DceBS/fNK
nxo3YMFlYkNG6oFp5i+bb2n5UCOHvLjcmH2g1Gtyn0rYrTJ7jYXv6jczbwMGaYA+S5ZIt9sc7SJS
kIQJzJvqYAXolSvg7etB2kt9V4BdpTU2uooyTJ6WiA5norIlaa0UQ+qFS+jQ5ke7yqueg+NakGsI
v72/NnOWenFvN9eCHuM+6J3wBHC1OGVBFpwI93KnBF9Klo4EAtB0FfJcc4feqHHNCGcbC4PZ6jrx
GGVZdrU2tv+5VDYRdAHrbYjiWZ44hSJIyLAn9OGMgHqQLTP+zplD3fyo661/RzwR3mw1+XmxXMLp
wL+QsxIHFF3vOuKZpIWchihiW1lkvXm21sy9qKVtfJ17OfwWiDK6c6ouPPdZK7/nC/yZpKCiuS8L
oU4gaeQjYtj5sqoxyscAr0H7OJX9nR2giSUB2iODRMpEgznlbW52+dUoNgN0UC6hKovevqVf7c6Y
Bl51tAyP1Yx4n/wE/akQ0/QURdNCOquxyQ+sJ/mrxA4SQRhgH+MTwKjiraMj5CA5N2YdlKylSnku
vKgOEgxF8n1Yl1kltjt/9hFG8Ul3zUdTTtNFtJXT0XLL8utmqua6NOWdseXeJU8ndmnZtl2JDCJv
55HPGCzhaKdww1dm18RRSr7UvH6NyogymU9J8dsgmx7tkaqQ7VyWyL71eaPsAuLRyhSGAM+4qOg1
TxBz97gLt/hco96viTcQDjkCaNEOre9VFltIjzEoYj+K8pIL8DxAL75RbrSNiepNPCqrxcynQJBO
HU2PlsxjV6TNhrI7Zjw8/1ZWNsemWABhxV0zbvDUiu6+9L2FBmwNrnPZb6m3rSqmAWpvxGRU17bh
WCu4/Nk1Yji9DJ0BQucvpPUBLIhU7n5ATGe6UguPGUND0GAvzPZiExvgfx0gIujDzkIn5EUPebZC
EQuNgyiAoRWrxt/g3ZYMML52gVOfTcnAfK6ow1N2kuvJ7YrlasPMNh6raOqwHVXZq9H6uXEJvXqo
DlEXWN+G2RxVXJizetTb3GcHvdbW2xQ1GZGG3aAeLOTMXySCIcI3Z+sdt6rUiV4nWmpobuGF69Rk
J8ow6vEUrnRLLYsSzBAFfY9iXv7iaJM0M7NwP5Q/MEy0XC7a3b7UXIi8C79UmJZvKNVX87xEdfTM
7I88hpVFHp1tsdfTgk72GALxf/fyIvokS/fDMGdBSSedG0v563dPSKjFI6rdbh+Nd6+Ax0YraWQ1
wQhuOvk2BS4FKfF/gjKvZ2NraNWy5fOi68Jm6Mnq+sFiZkeUR8n9LAmiTWAruIeQ1UbSolyON03z
zCysxEITqcM2T8MlUFeWLeYYJJtD2i6fg1sRU6A41qSzBokRCbjBjVs+2trwTn2JPjI1oikDyx9I
882uC6JCXE5UDZh1TSL2hWQkTaI556jqbmvSPJs46p3pUTKz54MN2uoz1LWB4CILpD8nWqbOWb50
IeUYqmkdrIIwBSMcL1j6MNdknzreucS8fO1ZxzPJsCp9vw4rl0Ee5ZgQ8OwzjHVdfTTCYvjizytL
dIbHb0gXAFyMZQYddR6xPDtkamTw1pzhrlijjKGzLdrUL+bsXNjGDBDGFE+oIAVIk2gmg0aSy9HU
FN9dcOmSMZdS7DYPUTE2qc7L7FzVHJs9A6YTPelz3nnqNO7D/NJxLcIZCKhheVCjkogm7R8GfIPf
NkcviKMtf0h7FA/sEgttxw28t7sFNaZWVy5UtG5KXDmL8vNm5A3ploHLvuE1REaDFgWciTVNr0qt
bKYy5PJoWSq8ShXpIEyT5SO+WvOR9VV+z7G4nAIALWedzy8eWo7HgRyrR2WBd4mBFO5ZHT7cf4OE
ubgLuvmSMIX6Jex8gG3jzG0Vwn25NxUsbOaRyFHx2SRTWbu3UU5ATq83RD+eZMlt8chLlnYtb5XN
yHQIUeCktKPtLWNEXq5fG0eLqT4fTGMIbvXIJpxVjv71YPHyt2WybzyPGTBD5Sl7ckPpn6uynp/p
TMMBwH9WfHcwgN+xJlQtxumhv17p4G5ZqIqnjWscMHFjfhXlsJ3nVXqnZRrUcUGq+6V2wSsl22Bs
F7nVrMcKtny8WJM64PRWh5rxgU4Voosre9qCc1EWfdLO1f1APlbsDWwzsr4ZXQ7ZOnuct4wg3sq+
QezC6KvbXAx5oervYctgBOTzfJb9YmHa2Viru0ZwIh+E1FLsns7Btmfvgbjr4hue2xIAvDFT3g+L
4O/AArpct2B9sGs5n0jxiM7aUuML8oD2XluMGrmfWH8RgyMJyQnYZUPG00S3rKuZ4jJjY6KcaHjA
GNIyPa0cehyixw8FKA+2co17p+DO3WxBtJxHHoxlLOz5tovCr2ZfRl+tkYlC7AHtfC1ZWX4x56w+
j70hTp1TGCH7CI4aLr+Ch7TbOF5CKxMcS13VpAz18xcBaiCtJ8t/s/syvLNZ2RymYj80mTXZmO3n
2dsOUtp2/9St0WsJC4cTuwBXfDWMg7ISs8MpzRpqjt5KKH5PEFVGVBqISscLJ4gG/Cg+HRG7Tmsw
r21/KnmORRYBTzjMwbwRPBXxyff2tmLeyNFSOeF6dAo/OIrID5Ki6/wsqfL5YbPsnjQeeqj2gkVn
8Ypy3yuJ4eUWT3CxER8r503mflz7C1qEGwu+np5OfV6XprrkkrVlfRnozjfG9yHb3qh9l881aclf
K73YL9GkgmdryMXlMJTPAwO2A/Su9hywE0kCpYlU6ZdHv9neOAB/c8vivZr8tx2U+eH0+6DNlR4q
Ak+9BZFRXcBrau4HqznMbmtc8+WQjMQq+NzV0/Cbs3mkCkxiqAmLG8jejcELNReyX6cHx5vrNVHK
LVDQSNaSz6Gv5KHd7O2h2Kh34mnHhf0urP5bLRTJsPznr4muv7Y9/+v/u3BYC97Sf9dB/W9wLH2H
APqfLLyfP/J7/2TteYj0KRh8A7gXuBL+s4WyiI0F6eT/1M9Hpk+39Hsj5QR7t2T+aG4QL/9ovP5o
pADloWGlAXLwFqB0/zt9lG3/2S+BIyP0eF08ImyT1/MvCv52YJq31P5M7SrQqfqMkae26QgI9Xvz
qhc6hA5TDcG0qVONW7M1P6O2ZCpTd8QzPNstuHiJ6svBFUx5I8VMFLiGNRM+lT7Tah9QWNWVxKGJ
eWH97MIja1n5RCuJ2/NssETAC9LqMzugdtRMipnOTuKma9aqwx1bwneNQtERSFstl1CGtclDxF9v
VjfLnitnEMhL/Vdjj1qdex3sJnuM8F4lrquWoVNbLTRxnlfbz4VfQpcsC4xgVIUzo0EYGtEBC+Yw
Q73c9nyaxl8eN1Z476awWdt006hvoCax2rSLCUSnJERnQ9qYm82pW3RzWjTwldSL+vLst/kQ3NLK
6CoZVxNyg2EwtvX3LNvpR6ytsVPRij3rVmSk3vI4IQCXTSe/mKUAwbiEhuk7m7S7t2lercf5R4Ru
v6fpFuMIOjX/EbI77nm7sNFlWnmDfsVTuL5kG+HQicwHsZyXHrMPKyePN8q6UNmv4LMGbPFWcxpt
XyJgqfXBz8VAyIolieLprV1+iprYRPEsYh7S3tnfo4NJ+F6u7WmOxlNZucN0LEaJHFhzqaeATlbz
YfDrgw0TtD05E/FKfu8tqJr2Orccq8oA+IwIMYbuJfvUVMwN0VS0F1isihRFhgqP9jzPJFlWPKBz
W+fHFbUoH3QuhJdQXsy/BVlpvm+YZ461x91IR1vKA36x9b0FG2kfsYB7J9Uv4snqCCoGOtC89sjL
48zU1pwII58uGk10Z2rL4A6To0yVXRBOSCgg7uGiISHJtBZLH/K8GY6rRppRBDK6W7wBgV8mifJj
DnpZEF1Mo++0NTwHB8GkVyjowJXRn3H52ARPoC6Fipl94W5Au4iXP/rIWm3Btx4nXZ/yabCfs6ZU
51m2wRHRQgDWsMvGJ/YcX83ZM1K9hlsKYIwtBndAee4D9o7IHhcdJbkfWtet37iXZLiEb/hb7JMe
C5+SeiQfNPU0wbwjwFgnHbPhGUWvvB1Cc/topjZLGZasL6oU7UW2ochPDIP49lgYTPy1MMa7tV+6
28HD/M8DpKrosXVJ3gyKltRiZPDJz4cpno2IjHs2pZ+nYZefsitpHmtX2Mm4IYZEv3OaeiwHMshI
XcJbaj54xaCSFYtBdKQftqFUeSRDXv3YFCtvEnckyUdHgI/N986q1/MQgS9bdgOKXtYoJorpa2WW
borZmvRheo6LnS+AkMR+X+b1Mw5XLyEeOVrSSNuBrFNWDnyPQJMGRhf+/TwiIOPPYnBVq/w52fyf
p+K/CQuw0fvgEvqvB4t3Rdn/+kz8/Qf+GCqaYGCJ1zCZB1LxeQ6j89/ninuMgBVY1q/w2D+mixZc
Wc/ewV0BYxx+7J/TxfAfMPBNCxanTR+Eu+jvPBX/BXNPMChRBR6+Np6xALr+MrAGsoOorvMISlpM
kaV2tdWPSLWzS4+uNMHbNn7GybwdxX4cWfOSXYbNJN5Y/S2fvC4kOdOvxs8mcWOfd0/84ZdP8v9A
JvrL6NPl1dk4w+G6ezaT/H3I+us4PUI5lFlIhs6Vdvt3r3CXe8YZ3Q5BYVg0kJt9osvXySj62v15
wf+X+QZ42f48eIV15Xh71eIRPcip/WMw+4vBknDuBqVKOdDjZ69gpB1Yg6qMbupI9j4jEC+4tk3a
TT4mP7ha3Kj8hBu2/LJs3fYtYJEDUWBbnUtwBeMBeHNzmhqp6oNEdfOAfouhw6IC0O1zO11bwgFo
bQo33iQJYwQZgYVx9Qgg115N6m5L02NAGoGmbQVBqlh/rnGoCmOInclfeBD59lseEjPUkwkWb2NI
XiOijYPsG/UIJrY7EvXcabKdnbA+5jBTCgYKRZU4pbune0mDPKLgWbE/hM27oedDwSi6W+mS9GkU
xrzHnTr6AgtSltScpruMV62IGGYNxSxDYybg2jOxWdbXrgpb9phjZF17c5UxMFunzyzAAmaAJlF3
CKEL9EJ8Af5F6NTrEaGWzyzaLll324y1qBSHx0gZ1YM5lqWVVgho3xosWMhcA1OmZENT0ChHlkeN
gGKNkSL4j0tG7C1hDYPfxJtbTM+W6otDNwWzOkdh1ORpZ3fT41JC0EgQ9I0MPNjoHFuaY6Di2QSJ
KfZ8YRkHN9+cq27ZJYp5Dm0oZl6k4kpuLl9rZbgXPIRsI25cX8az570G1RrSrfrdfd3JhWEDO1fU
OCTMupL+Ns5BIh3NqpL4QWbvnum3cUJGnn8bClsfa7Mkn03rlDs1OgOXax83e9U/gHnV5VaFVRp6
U/BeMKC62FpzO0QgxS7WktEnuooJoQrRmKufDIT2TVg7O4KEpsqC5B8ulxEM6BeG2OoCfchMYgML
0O/ubOo7QKowpcqOSD6QgnUf29vgYFcuMWNFVj7wQNeb58R+IP0q5d57KnKjcm5VDSVIxCS1wda3
ZFuigBzATiGJc7IhBxuVdfD9xVR/66oiK8N4khVZpf38jWECFiVdM0stCN8S2rwZh0iW77psyFOM
Ou3ad+Mos8tNbQ5jcKfSr/5SEkS1enb/vhlo9ZMsUgt6Bmswpq9dpip2/9EEsdKferc8wKzCTdNn
4XqjwfSSF2UGk3VQ2tjKp9Xp1/WCEDX8VQYFAnSrTrZ5ilI8F1/cCMkLKZPoMuNoZXGX5HNNagYb
GB4FU3cti93CNJAE/Y6WyDlb8B/2lb3Zn1fYdo/AVPfDsOD9k2zb3VUbzjxMisMOPIj4a3J/b/iM
vCfG8tZ8GLwxGxkSuePnqUSFSbaY5tUvebBRPS7bRQmTAXSC17/N2o7oEjwtdFrM3MiHkfkW0X3m
oj7MSirzhqgRz7yNspkEVwGc6l2OTcSy22g2QHUc5RHvvMD8pOwD+XucowRt6dultLeXhjAzxKj1
7Gz1SPCynTUM1l3XWt89hWtFXOIqNvkfqhCcfXGzWjkRM721zfq1y5emRHcDIOmdLQ9TnBWJ5VUv
N/92GC1eMSGMvXGc1UTCiIt2/gTqpLlbu0Ivsd+XiGeYkC4Pqsxtoq96bixW2c2d9Bq0HKg28DGF
K3aUpQ8mRoAoItrrFo0HCnpeAdduK1zoOxaaK/QKC7ENjpepFMtj8MXQ3YzlpZRsW5p86yzm+/6K
N75g1gwDIZjfegs9aOGD8k9DnxjWjDinM1F49oE5e/8xWtMn8jH8s8Yv6J2sKZofFOVxkxrMtvQp
xDDIVDAkMGUX52WJ6yHptJRZ3xSOJvLNMNbuumhm+WzXaiE4o1CoHRjDUAA6VnHs5/pQ2b2xJQ3+
xGuXKNirrNDFtQo2uaeIhc15GULhHcJFWleO0UznyLaR5XEBGc81zxlikZ1oRTAzkNxrDW1g74rG
MYx3ZDAq9ino1lM3O+wzLI0sP+UczxPcgC7DRg78sXXGzz+e4f9TOP6bwjEElflLtfMvC+n0e/M+
v8vvv9aOP3/m99Ix8Bin7PGeoRvsRlCfgcbvpSP/KMAsz8PxR+jAvqz+Y5wS/YOZhE3MFKh2FpS/
7qXJpoI36OF79+wfS+u/VTn+BWPoUdR6bLihUKCj3Cc3f/HS15UuKgsU0cUKZeqVzr3b90IOHf5C
dgXrXNlORzGs9w0zzd0wpBNmrsTmZqY4VhCY9/tzs16zUiEo7Lqa4ODInL8vk78LfihMwozlYJNP
911o7ICg5gunRpg69Hbgn2jUV8fEpb1EDJb5EMuLrPU8Vt1zdw1UeLttKm+iC1PmdsHsMkNNhDLy
kud9TQolLgDQKtgXd5U5eH55tQzkoPgtzlNj8aoTh+AeSweI8RxsbEx6wpgeuyh3L5npsjsbjNey
aY3nfOj82EXafFIRac+wUYlZCUfBWmAM03YZHzRPec+oeZNISWOrsB9ce62PUVQX6eo5ABlAS5zM
vP6NtVoJ2CtCVdyZG1ZXQdmNelcch42/zr7lwQcPHZfBdAOW1ImVbT+UVvhMZs0NWsAuLpbuaR42
63qZcSoS0sthhNif/2qv+7W9dkPxmrWI3TZrWkh0yb9EPmYRcqvjxnEe6rX+Mni6IuK2f1oqY3ur
gXClwimKtA6FOip440lZdv/B3nntOM5lWfqJ+IOeh8BggBFF2ZBCUoTC3RBhMunJQ2+efj6W6zKo
QfdFA3PRQKGAQmVGZsrwnL32Wt/y+Ag+j0bgBw76A8a+5a9Adt3iRxO0MrbO7KiPRqooGwQBqkwa
N3uhFcJ80djjbo0ig0AZBgbOVppXcGexJlHxn8/yQoR7xuekHFqASZ+lqdXPkrsRrkBc7p4hUZLZ
fl2ywdoFYhaM2W31iEerfjNT8Ww3cUmis463WjMRoQxw5bI10HZuZQviYuKezZJLM/LcHYt5eDAh
fjqeEzb5VXeD7ltR4VB5xEqNa0uo7ZzHVUT8S49GsSqjavYpNX8yFI0gXo0KQ0OlcWuylsme9efa
QLEntW1rnDV9vI4yhZ1tPlbutq4MVO9QaoQo4wmPHRnyVUszVHnWtbE7hjDCwHHWinV3IFEdzdxW
uY20lF9T+eWxncQdS81pWW405iLWKCxuj8NUWXDxE5XWICtpp99cXGZlK2oiU78n1xlOmV7jxQsL
M/UzJzaQMLPQk6whnv7nQf93RTKfP3lcrOOmrePv9u8f2kz1/88H/f8BYFs0n82//p6/agTuH4AL
6PngzmTry6P0bw9618RmBFPehs+LAQh30n886e0/eJTTss6DWIemu5iT/iqcG38gcfOrwQjSN7h0
v/zv//UPg2/zT//7H/DAYhmz/469gY2J/0BpWcQK618bQIDP6ghfnbm3MkF62YLXUhdtv52hPR+y
sLJ2s1JC2i+HYfoBC0D5e2qSsBE0p97KsuOW1UjlM3Mysi0cLGeqWI1nG+ktRDO2KX9pTOeM4aC5
TRwMz3ljkb/v+nifh7b2UcoAsl3iJAdKF326SKovqrSS3agICovjZBhZrXdy/gbSqVA+H8IsCMZU
f+I5nR4w8hbHwDGybWc0fGfa4lRajJn4LPB+Jnl00PqGoGmcw+ujOtZY60roHADzEVgPsvGxlIKy
6EwwfjTh8mS0R/06Kp0LEyFVT9oUE4SFPdav+tKoNrqD9qzhp3nT8NOcNSW9aCPZikDXnjH9l2vN
xpFeVGSqVmoljd/GhAtnyJndhNYXulfndQtXROMumYCJ4ZzH916jpW6tTJU/Ayr+xqg5Gau4Rprv
yvRemYkNTzzDASHzMdmBpAAQaA4k9pxJ81pN715LEQdYo6Ph2pbx/O1OA1N63RnXEBjCjnBpfbYN
bt+WzYuj4sTfkBXsjkRwqq/c6EYMBCGryD7rt46W8s8IR+w3aZHh1BqIx6dm96O4xorxY/IMVx7Z
kO5NeKA+Cz3IX8S+140VnPJU5ntFKHtc7OkaE/H8ClSi2lZVb/0OCROw/G1jgrbmsIV9Gex1mhsu
1CfM6N9KkrLl57brG3PSHaU5JS/hFLvvTmXDRwfYSZ6PiVT2Q/XsBmZ8mrm4nAbkqn7Vcbi+srpu
HpJOzZ7M0pRb/NW6y+axVHfWmDFJpMspSNdxfApDc95MjkM+U5HCudFtgTOi4BrOU8LoF5KFenFr
Pitl2C6r2dnMvjsIQ+eALqQd6AbjaGMn2ebSJrkknPitAv16LkJpXXGBz7sxmkgqKb1xZLO+4OTK
8BFwZPOccIvHj9Bk+1zp9rIIlpRlYYmzXkn9vXA1+1SFZrqHYSt3SZKRRMlJHW4GM7IeMzkc9Wig
mr6s6p2itnj8w/Yz6rBI48tKNSCkgfNJ6v2XVY05bhdJFnvKrX1ZBebGEVKsJ6fQXwwz/Z4GQ4ae
Epr6uyOK57I35pemkRP5lUK9lpFtFxjJwR4CtSZ3yc5aPUfs+zVvgC74Seg+uThhWmFVNgz3m3ku
2hY9vymc4+wuYjX3ehwcvtqn+TEJeRMHw2DB1JGXFbAznxyjaUlsUeewalPtuS0LRrLBPpTY5gsQ
Wx5YnbyA1ZekV0PTspsVZDt7GtqDHczFHsc67mrZpVjqXOO9Ld1474BJ3JDfq9ZOQ81hUIzJTTaq
+WsmD+cZdHJ7cwRyg5hS+gbzZrw7hVSuUudWyxvqwGCMUuAGZHIuClLPkNnVsaoJgniuu7HaJN8G
RGJPeOEz0t7XPgj6N4WKKSjRhnZN1NDYFZrA6IYQ1p8Lta+/jZY4EB2O60EdnS0RwtHvM61TWM8Y
4q2lD0uupDpnMeb1qYRhOIWPc1OmW4WLLpP2ZDle3Y/24gxnEsax5nfF3LBkxBIl1q7b38N5YlbP
UpeICdszHnMNBeNZl8/HkojLaeJi7mua8pbg4RCIXuxL8LhRyYd5zHNrhM5MiV9TMhKIMmQ/2DxV
Kz1Jy68MfuYxKCP3apGg2jeNhccRykF7jVslBcfDdZEN6acN7WXLVUVcVNguLbcQQz33AmOlCPI5
45Ka2XgNSvfF5dQ4o+BFr/i64od87j9cDHU7TsQZh1rTn5vQjPkoDclDk9igPCfFfcg7s760SVCd
EnWoCLHEGUHlXGJ0asKN5pKAnPVI+lZTGa/pkOs7u+VfWQei3EQjJk8alrrTQNvMp2lUy+HSzeZb
lGfxHQJ5n63oh3Q3RuKGW1KZpOymcPAULYgumkaRH0q1terDanxSO176IrLm9TS10m9GXRzF4txf
j1kZPRpOMvBBY2XnKqaFu0Ht5u0UGt22IAa8T91Z3rMOJI8mEx9A+nxJe8P0ZU8VE0O8OpMUUwqT
OPu4Wa7uZ60P9QN6XfoxVCSSsZyKVa9x3MZ8xY8YpuSOVQKA97Sq3ffUtuN1XgzqWxbQcMuTKdoH
rb6ecEZf5i5RviUItYOkYWNDiLx51OIi21umAosUOOU1mwZxDweBuqFW6lOEJsQf55D5noAN4Flx
6jOuwK+CaNe3Onc8/ru6nYkcjWa4padLW88Q01Z6oxytQtWxMxfkn0FM/tnPoRUdTJcct8p12S9y
9idJ+NxZXERWSQc/wSsMt71WYZXtyoiv9GqUDgaSGQdbQVWkqH67i8OkX7wmFL0oDzEsA1gQWJH6
It21WFMIpFJI+ye7ikDW/0qxsIB1+FSxtDhYW2iYuRUaESNIx5I/D/9LvThhaiwx+uKNkZHjPPcy
1V/SZCi+mSDHV/S8d3IOi68Gby2b8IP8s+dG4hHCgcPOffHjcNVCzSKWuVh1Yr1sTZKmcfQwMtcT
zho7canaarLfGjv43YHhE2x1B944MEU6NcDwVjyszVtgzXLe5oRTTji3lfJd8gDl7uX2aw05Z1Mx
3uUHoaQ1AZNEh/1gpEctnIoDRnnn3Zqs6kPFdZ1cgjHKjk5kMWoRN4yCbTanGRYCYASETakosZIf
FPdGuVtVMFr0/tLHAOII7Ma+YqhYF4o6bWu3LDa93bzSZzrgzg6zNaUg2HRC85XEw7CzY4nfLG87
jG/FuHHBf3oYgg5xbT4wPJO4U5XSWqXATl6IHCs77iL3Yo4yP0ISP3CCQHxW4hBeUaZhktWmM9vu
6lzzbh5mZn2MVMPnwvk91K6trBpT6bZaMS6+s+W6Rd9Nh3pq1Mc43qfBBlwkwPsyaHcwq0wvrUS8
bUAMeHjGr/kcNeukUsL9bNJeAHYoONS5Hh9albFSy+hSBN/0QJMuAA1wlx+dYWceoclpG1d9TLCw
cX0YQKzf46z0h8CUIwNkykEWSIgjvM27DvMFhcl6vqXHTf1tduSgPJlKuBV4QQztx2a/JF4ReQun
+e5Mp0qte1AR5W69uMpiyN3/M8T9Z4Y4EhaLVPbv17wnAse/SAH+g//pL7/rP+a4ZWfIoEbnh0YO
7O/mOOcP8kdMduSHDUvjDv23Oc50/zBY5lqOyY7T5RvOEvQvc5xp/GGCPFwqasBYM8tZ/5U5TtP+
eaOpEs8QS2IFkqKhqbr2T5KdEaUuobpCPRZ8zxa3AttPZQ30iprzVhulT1wDWsZk9LLejDjoDd+W
rfFr5GrcgGGPCwAuhGhHvh9uCZ4vmV+pyTARdVxI0Ouh0b5CoYf3nMWmF4e29dqbZnuqaPW6LLmU
YBOXCQ/eMlKcUzjwf3okN1y5VUBu7JY92dFJ2HjkI07TujW+lMEMpqPaVIgvDM/tQ5+4ZnE30qBz
HpoZEh8PEHvAUG4ypPwkM8aHQidWG2DqAjQhN/PUYNVOG9K4tWp43Ke69yGxhmhcYWVUTqkRW/Oq
wqYieR6gH4ZBlrPT1Ysy9WUWsNQFArYKIxpkvDpOenvPyrj5ceqyerLNTt83DnlufUx+ssqd/Bhv
Kuumih1Hz4Zwi2rzPNHueeHyEyQ7folxwgzP8IlTJN4ROSYQU+Om81tN+RxTkuRCTfJhXzcg/DCF
Gj4tGi5BWgEzZY6cyvJnU2lumppZp961Rh8zsKPtqZmrymM7u8HLTInBk3SsAOzfpIt9HbSGsgb0
ZmVHvMBLCXIdJG+cKZGvUCDrEXl2eA0YBCoK6w+2W2ZHbrq8ll0+YJCxG7rG02kaji00NcFAICPf
ie35VhXcw9RtEFLSA+RvaVCiKwAf1W5KhrlYO2xs2DYFC0MdMtPOLHP9Tc6U+nBcK/MzZ0C21G8P
yLeAJUT2EuPnLu4hlRRAJDqMNKOCaSpzm2ardwn5kH0UWqwnad+wYu0zbLC68s5li/ctc/28MT3G
JPM8WwHADzUofNsttH3czzfBw9p3gSp5aVpi34txf3MJYLsU2W6LwtyyKslYMOJAtvTBz+agB+It
5KpQnGfqbtc0NezpOj1ZE/iHeWDrGpcsm2aASVa6NcmdHpy02BR22tzJg1xHHB4rjqdwE+ISJ2I1
vWs01WwcJw42QT89qVnSkIiJIn8G5/9QUYK9l9iJNi1RkQOluy2ZZ63xaWpJVrk5xgezy8rNIMr4
qGTTvFfxNfIGZfrdnfQPAJFEkaEvLyhNxTPbhAb6wmnbg2UYyb6Jh6+6rLMDSY7wWEFwIsWQL6yO
aVsqLvAWJF4TYglu4GodQ/ABnq5wdEpS3V4YRb+suXoD6U52LCglmAcVj6BZp8JTTTGs3Q7JFXcG
efl4Yr+XzE9trDSrhRSw6rH7kQ1ItAt/++SYQPuoyQi3cq8ZRveLWBWFrJHBi8OXDSACjet4wlZF
OLe7sqr2xWA9VQYuLBE/zFqwdVl3eok+P8c25ma1cQ9cO25gQvYFlnpAhZMfJrz6Ic4E0Zt3qK5b
MY2nRFdGbgHduAFc2fo9ZSIMTOaLbTBJ4dls1pSK/MpMtV7pBXyRJKNLko7BkwAnSh7CblZVa/EQ
jMXJpOsWkA9SiAqrmQFGN69kmgs/HxcR2e0HPluyWZA9kb3VG3IHVJ+zh6+zb+zymFh01T3YPC65
kxnBagyM5By5bbLrIH2u+VZoVxjF1z5pfAUipMCiex6Junxmy9Ms7QIHfEPCRVpK3bzF8AAPpWyx
YmBF2UgyuUgjgJGoT15l+vg7anNtx5W+8yiOZ57RxORZSuAeOgZinx2JeyXaIhnPbXefJs4tsOvr
0LfqhseEOJY4WR2vwXj4ynMFUga3ftCFRkuSWe8AcLUpiwzeqI1aVt2ZxWJ0M8bRJW+g3uZaaddm
kr83oU7Y3u0eyWlvYKESbE+kQ/KtuVHeyNOFXHXQqckmMVL6X5XS/IzM+Ax+ktOhCjw0DBeTZvuc
sTTa6PkcPA3pcELVp/IE0OXdUZK7FTIXoL5/NrP7Zof6Xu8sm89xJzd5lo0E0oZNM9RLHGJLwxpp
+qQyUeLDajuI+huSnEV339zs1FZ/RjBJF89CyUIHnfJoEd46R5px61z5kDXRC+GWGTbTTChmISs2
0rcVd/ESgJMzLeBLPEulIi7E8rdNnIy3kbcuX0mmRVLms/gzYypj47euDYevmgIlTHf6kzP1fl9h
1xd6u7HwLJDtScSqoqYJgKdbAnaaMgF4t5v3Udnu4DkdsDOmeI1oRwxdBY9rr2w4zDKPygH8qYNJ
+OLPdCqF9wsPpCLO06yaV/y6pBScujplXcwwN/SlL2lh+pKjbQJz7R7GuOJMGLK7Zva7IihPoHg5
WBOXfvG6feqn5lzFTv7dj8XOFdMbRUEL9QVbxphC3mNlGR/7afFM5NrGjAKh0+FlzWfo4xQ9WkEl
1wzW2tGCULuZFGNC2A2N9wDA6c1QtbQAuceeEaPSAk2iWPoSKn2D5alm69Jyrsl4IHNE/+qa9C5b
woX2oYdF4MU6M7C7zJWBodxxMy3H80DKz3ZXirDOg+roLwpa8aMagpVam1NmhggryIy3IlHE3m3S
+QBB9W7ilPtS4LqDfMyLjnJeZ1iU5T+RtUyznPod56zu9637TdbtokUOzd7m0N4aq7gMhaLASlOu
+RR1j+kYvzbk+jb4AcoDs+GraMzsGdLgQVe01tf450Fuy5jT8O7tBsKsn8ms1T7FX/XeYKiCndtH
W9zc8UoImXo5XgQvbvp38hKNX6hCOcEmSV/YoFFH1Tfit91Z4bqzGDysyMg+S+FMTw5q3SrtxLuR
0gyXi9x5cVh6kt20VU93ouS5CAvg3kQWt66T5SvDoJJ1pGFq2PCGJejqBvMmeh7fa/56Yd1AAkl+
ZJ1+Tari3FxsPa9G0/vQEKMz0VZrPSFwYVqSWu4JBkBENzATSCF1dmzmudwlJD+4IxThSdOzXZsG
oBEtR/pd55Y3kTOE87iNuitYG7GbHbt6VWZ3VyKkPfeIQ8g9sYvMP6cxBMf2p0rFN0/nbEMhiruG
fA+5En+UjZRADqee1njIY1pRbA6I2AWMphtkPS1dLTyWG/q5QJeknsiqHhIN3nPWNtNDbg7ubsBC
tXai6jsLc83rMMFoFyl77YkHZMOSsDMy0CftQiIzi7DZmLjiObwapXgHqWocQxvoSsZd8EUdSC56
1O4IdtPmZDzlkaF9Ubtuf0GLjVbV3JIaDIjDKFrGhaHjNdfdBUJBvIILcH9wOrBYMaiRwtAfAwYV
ploqU7oAS3e2zrl5eJGI+xCXXqDlQ3SsOxLeUD1CUJRcRLUTFy0vL/qX2p2xoQ0/JWL2ttGqLxdT
ySpvJXo+G5Z9UJQ6DTuWiwNO3fLOHSgBbFcQe5AXyzJZjWb30bckwvUZklUhA8B5GXUjdVBxBqbl
LjILxKxAtmzLtWxntGTqqCTqD4U6+FTdnJMoMe4x/rotPkxBNSjg4gTPj5c67tM0R5usr+pbjXFq
q2pf6AhcmpKgpKQluGthTcq60teBYhrkJKVk+VCvRJ8wxNtT4TtVtsMFxMqnZr1Cy4TmlUohPSjY
a0E8hEdKbMElssn8QX4SoKU+Brd9sLnkb1TBy5y78j5CXfQd1cU0GAOaR/RZJ5rI14wrSK2tAmo6
dCTnYlbuy9K8uUNubu3Q+M6K7l7KyXpU7Pna5swqOkG+zTgUJtAoQrHQ71aGtOoTCnO/qWdFf8E5
hAsoy/P72DYU0esAfUaIaWySiS8bZeYlETYDJNmyfEjz+Z4TkdiUDfe6uAzin7TW0IWc+TrHfNLH
zF5NKpsDexTBnaXVQxV1Jm5PlxxLVfzmAtzgeWx8LZlLL1JIb45m/zhGTbSZUY3vtZnE68zswk1l
Fq5vkvLl4i3ApShJBgOfB8w0pDkgWKs62yL4Uqk+XrspTLcIAPSV5LaycRubZsfM4eajSfdRlckZ
uaY74xT08rIaPDS9dBWZ6nTWE/egIJuj+JcGyZsefDb77QeoCT8lM0emKe+6mD9DSaBba7oHRl1Q
o0mKQD/vYaL0/qwo2yz6TSYTtprdqA9ak8hdldYXWHyYPSMekVGFJoWiuZGSEbdneU7co9/qJfBj
I0mOQoM0JRL1oKbibjmRsTLi+XN0uu+gC7+o2OLzUxrXrj05ZXAnZNquGKnCDwUGvteZ2Z7g3+yF
hvMwu+JNyBLjoltuoVNjYAuhLQYBTi2lULUH05TXZOCGpjSJSnfW3GDWE6F6ToMSV+qsXDobWBT1
AePMsZAE/HM5DSpUNBltJiGafc0n+GOqiZ+mRGSMAA9cZOgNllUzWywVVo6pNslLH49tfubYAiE3
lvTyeE1ZO2ud2ojrgL9017Mi8IiapNskVkLS+HqtRlQqYAbXAWV64wCjprZkdR86fGp9H/V7btbp
3nWiYmu6hbkBGBkewbzYm7ronjEHgowq3UdXdMmFolzttxU33XGOYvsgqcPc6dmUHjDqTBtrMOtn
E67SWtT6J3N8ckoLIPBBqD7Oc4jDoilDKhkoQ+1oBjppWEj8ah7HrVGOYp30TEy9Y2JFcR0BJArE
slEU274wzDX1QAxWVZiQ4mnDNfqGsioM9TE0O+GBLiL3GmXBo62xfXCy6UvkHQUTuvPphBmvGBfb
U9ERdK6TaW/VPRHgAT0+Z9VQNhFo29T9IB4QrwkVG2vWzRiwpQV8nrvlekj58Y1L9JXvTmiPXPmY
/DcmmEjUAd0rxzHZRECI99wd9+y5Eo8W837D4wpGo5tNvPVW4WdpvE0iiJ1UptyQ780t4zCqizEm
7yBvXG7TJi5EjmtOIjzY8gyJ6YgjXKyAzpprPXAsAOlo3T0jSKnp1REYnkrVahbvmtTUvHrBnqdt
ox7btGoPTWn8rubuNAHmWi3zhT7HZ42nuw/IM7/gQz3S+mOvEpdeBZRSliSDoi0ez3aNyKocBzO5
oMnrK9pZT6HtAEfCzsUdu/JGyce/GcdNoanbcEDzyGj19KQVTRtcx/wo0emrOG5/zaW82mV7muRE
5n9BjITg3wNgbYluFOzy2QsOLQadIEOyoUJaZcezylBad1GZ1T45Hmsx0RwGvqkgQKniVbuWZyQy
+JpL4FfvJF8xBn1hVpexLcd9DId8zRh55BH9IoOekF83+oxbfJI1mAMtToIV3wZWV1qnb8U4IKXM
HLxma+xrqWFvUPYigWDQ26lXVVqBJziai9fKVJBOiIcREsu0Z56dNx3ALP+iviU6MDB9icELMfKs
W0UFvC+xVGgMqkFM7J1kBwmk4qtgvXlNwIXzGlnbaqiitT0a852Qw8WZ3XY9Sg3yVqNu2sZy8KXX
iU0dJGEsO3OAyWDleoaa90to1bmZ9SNtXZ84DDcy+2y1fNu14nfdgwtURTz5LEcI/+XuukoKT0tk
QldI/xuYQ8qaMP2I6BryKxOLNdYP6JLEA7NZoJfMbM/oFkYPiLSZq0sSfADlvMDbg9DZdLU9epIG
n8e86/WDwr1eAjwGTj30DOY9tDh+ESe5ZGG8clVZwbcbF542Mbyhso9Q6o4gJDybBAWXMYjeG5Sc
8MCRxWJh1pyKE3qqugelnOut2eiZi6PDrPdxVgUXwVOtJUCh1VbO9biKxGrZ2LTP9ObmzSYXjTJt
QLYMtYdjF7nNZk4AiFfpHYK/6WoVFG1eIyuQ6A6dMqmYd4X51aSjk7YPAZlwVIv/Hs3+32GhFifv
/2c0J422eJxO/16N599Sh/E/aPF/+T1/1eLVPwTOVGhOyNyMRkt456+5K+sPfCMLoAkAt/2nBNXf
3LN/56FS/1g0ecJHlnBw4un/FemdzPI/WqiIRDNV8MNUm+ix/i9lbS51DMBPBNdcEb4PKeIzaMXS
tx31jVDvE9PkrlC76k3k2hvxP23TOdMGFO+hnajIm5VK3xt4hPZ4+enw0QZr73aUlECHIc6qVOy/
e5eOm6AnHxNxxpWC2w0ADvmBi1e9KToQ9Rl/4dqgfNuTYimNVgru8qFzw3IlLgPTXira/FgMPGNb
eIwrY6gqdEedxTDn70GlYqTq88epgTEnudlDoR4XlXq+4j+31qWDNKRNQ/esxy7d3NMImwSoElZ/
7Tpgxd9yvr7aJsEAgrAZYN8sOrVqrB0T2snwBhfxhUtZ7Vs4Ry7c6nwYuS8dy7vOIGg7Vba1y53+
s+xQH3ujH9Y1G7WvGEvuMR24txjuTHs3CJKthf3Cr83a2Q4wPz3uOqOPr+enTUaDR7YerOPUXogu
3afeTxwpLS3VLndVvJ7DOpkLgA9tEfq8q6shcopbXjWbFvjGXCqPwZRkfqdU404aYEBHp9RurtSz
t7a35Cve2U1OMgB7bX5Lmcse4kzwlU8EG2oPpMyplkY4+LroqdMpqvStm8v4irZl7g16Hz3IzCOR
zrCvETuV4Ek3NetopsA1QJpa9Q6vUfUAnTM+E+wa3miRbH6ognFfxtxAH8FuN6zt0hEPUe/mfjOk
5r7qMnF1hoGUN1uaECGwt3atQXrPiROy1InTZy9FSlePlUXuVuUIOpvFrCLJcaiTFVNl/eBUlEnI
2NB48VydpHnUgcxudFnghw4C1PBSLQ5gSnABV4J6bDw5y51TK+nhUKF6Qqk2tI0OQ//DAcljr8cg
BDGtx8FLomflE1hJmmvzuHzCXqadDXssjyaolQeMZsmHlAFRFRZcMYRfnuMANrGWtaoBFtfqAbe0
aQj2MjSBUMak4eeBhYRBcwMd43E/gaQE7I+nN3uZ4kn9qjuSOwqyc+KFWD53IKT4NQRRLryAikcg
dwm/q6r23JdWcWDgireOzsJ9DfFruughH02rC6Z0ZzVUtq8qTusb/kb+jgxz4424X3lsSotj3iBQ
4uMh5AdiuY4q4AFx4U99Pq3HNpfvEd+/bWy7vNwjO+E1VWTNEg5psxepFbTjVGbzAxim31IfLH9B
Vh0vQVfKxz/9zRJoymLTdxo/PtN15xrOYNZYbFjssIJIXKmmEQ+m0ua/szwyD8SauucmMQHU2xPd
MQTIpnVLn8Nt6qz27ow5vzBbQt5Wz0NkLQhLIdo0UNm4tFE+yicNWz1/2hy6PWPUpFvHeBxcH39L
+TjIRY+IAJl5bAqyFxRQ/RXNKy79NjedK64Lc19CartpI4aousYuroedY+4oquep15nFQUHQxQsU
DHKTEY38aZ2IJhe1tB8pzJqOVaDpt0BNxG2oaENDIgFfMIOJ/4BCC6TYyuFfUZXMD+oFf6IzFekm
C6OlJrXCtEq05wnrCA0CmLb9P71b+ZCXT3E4NQJtO4BgpLW98MqEVw5+kfWgVQ1yrC3IMKzpoAav
NSwgrYzr5DzzX7EgpA6bgPm3ZPmXzGcIZmcuK5dOaZ77Ct5Cb5UfBTG4MKdm0RUnve0e1SG8RL1K
xqGNdnlS/7YG9+gyyAP+JSehO7exMTYG+l5rzy9oavbaUkfxACiOB11g+WkDQElOpSfYVt5azjEQ
aAY1Vlqs2TdTJncCVdrZZg+5TjURrm1HGjSeIDLE+XSO4UcMY0KGvjwYhRNctFYZH7VRZ1dXhlyq
B2GjLdLfiUDSm/4kuXM5Eldh32Pfb2kgjShd0X6IfhE51H9VRV8eQabLI6E31Ec91/aGbn3XWrsr
hHXlmGT11nfGI+pd8K6E+lujCDCzJdvAoslRdCinyaei95XcQEtp5gw9o2ZylrZdPnXGsjCOkvkn
7y2EpahYWbg0NrIdnwqI9AfXSbcGGhEtVzNvMNnOzVgtcVpgrQ+prd2JfOnIBtU+Had8r4I03Q08
hNeq6KQ/FikjAHUtMgS5DdHivYLjAO68VB+mVHUONR/8bTKBnbX64F3VqF9QcmxL2vTbmORNUmj/
K9aXTeZQqR+OrWCTTdPnFpnhE2uUQScu3A+ch6zLuqKhF9xtDwC9TSBkM0L6aPTZLsT9yS6T8Jk3
U8ThBk9V3vxAlw9AQYjpPEbgtXwDeFLrFa2OqbMgMsxIoRcPpWafM575Vz5WmCrtQLsY2P58tPsC
QYU47S4tUrk2G+zKjabLX8g8qc+6bD/lZYriJD9ZL2JuFI3LRbl/UwPMRiw1kPb0ytoqdvcNzuW9
iqh4mipKpTQJncxIUe+NIQVWYCknttn3AIyytzSWk4MowjcBf9YrYBK3MDMfBtGFPpcE8YPtvb9B
J9fuKUEG7hAoomwhbYayNhhw0+mBGD1s1/fEwcRpNmb+q2FO+dXWbDHhYQCZC5sADLdCiBbP8IZN
/2EIc8Of5lY9s3Ivr7jnxzVbNG5WlK6vBlmLs+wl5Gh1yj4GXTPONr5bz+KGtYKKOK8zvkU8ydsY
GwPxeDYtaS5cpLIkfOhHjKiHRg80lkjNbJ91F1aXCKscjUaEL4SxFeQCer5SQ0c0mUv8jUEdKn6f
Jt2DY6Fyd1gucEFUiwpvzgPH4NiV5xJewMHEneoHFSTtgCa7F7eK29tAkDTx56ain611C+XMDt7a
c1NItxqLNj8e4ZGQhylNP6rH30Wu649aHrb3oY6HHU616tWuMHYw5WG2nwl+Dw4lFQpEPUxM8z7N
uYXlfa8c1JIHGFNitaPoo/EklgwPXYlqClJG/LXobpnM7MtpUBKIsQ6Pqa2opzoo6k1mlJR96MS8
OooZPO4Mp7FMNiaaW6iHmEfF/J7UdSnXSdFnCEZs62aNtRqtnnQSmmrrUU5lbudyPlGgiJ2sVDgG
qObY0JPeX+al3iDtS8htdi8ep6HKnqqkGZb8uPJutHjt8Zj+YmX6f9k7syW5kbPJvsq8AGSBwH6b
e2btC6tYvIFVsUjsQAAIIAA8/RywW/+wpZFkuv9vZG3qJivJBGL53P04BxB/1odI+clhoMSbvj7E
AlrZM+b+C6+4A6FyDMUjO2hzR0PCsFEo15seMMmLo6bjZKZk1zvLE/W+wRqNtTc6DPPjXNtHbN8Y
d9E4CLMmP2C7Mx5kyxvbBqWLomUsB9N0yUbIxpRJxVR8x9dZ0j66jONpyA7z87zAY47zEJl3RxEO
hmyU50cq1grursFg+dm4z1dYizrCr8yTBwcCLJ7OAWIa0qJxweNEFqznl4RQPL6MSCRASgNTzhBx
OP8u1x5HFapKkqrw9qD2xh0eBsYq3kBpJ1DDcYA5XWFmlRsiDen8PcXVO7ob34kbeWI3fJ0q9wFs
ynigxGvYMgszT6AzaZqYl/42yb2GBJ/n3lBv+LVdHCD3yn/MIuiRMAHIqUW13JE6zu/aQHkf/dTM
CPX18mETor0xFYPfzB5/dMksUbLkeBOOo4NVJHAv2DUNq1/a30emlNcGXecx4agCLH9wdpTAf6Md
MN601ZC/G53A6LY6F5MA5rzKynyg2YI6n7ZHHhwzJoQqJGQe48KfYNYdEemfIwvTNwGVq4U0Lzjd
/DOQBOTctiIBYTO9aNzvaSn7Xayz6DKjhNd7RgYc+pO50x8CJe8zKLz82piaHloEu5PjZx4E+uhJ
jEMkNlgXFmtXjLo4w4gE67Qs7nztZh0m8rJaXpHuy5s+rb5zAU2qfSPJmjCpWrwrPNjNDqnne1tV
7PoU3nwGo7+uWbHWh6HOkAJsAQwfEWsvpTM96hhDNGegRyfLPcC2S4LbgtjaRaDX7KgO4U2jm+XF
H8xwRdykvl5KOn227azLu6JuA2+7Fll/1G0PXj/Os+lQ2SlbAX0sAcUeGVaNjSmj8JPBMwvHmHj2
YzYk4avuAvW2OFX9sTCipHs0dlyLJT+gcGMQpn5mHNXsPXsJsYbr5tCzMO6poj1nNHFulOGSRRCl
uM2SwbzZerF3fgtNdePVKSR36DzMw/nhdy0VH3fg4CEp1Fmkn8Exd7D3dNPWC019nJ71AkkjM+BL
GW5Rm9C1/fgzBd94ChydnbrWKMJC9Y9iwuABizjg+thfFx2uMZV0IdBJMd4nqUZjzqNlV5CfZC6F
Fu4lDZHB2Ml2eRTGFz7YFy5+8S6I0uZAdig8l5Qv/S9q509k3H9ITEN8ZWzyr4c+2/cy+0kF0l/n
Pn/8qj/HPjagORs7JXMWCTQG0+T/jH2g2/wNzpxg9C/CNTdNaO/vuB1JXi4IaaNzV4zWytT5P3+P
0sm/YYwiPBwKwtkBHp7/Zg5k8zN+T9IJ+s5taeMCDRzhuHIF7v0OtCFs0Kh2GKZbMvjRfjTc4zeN
g0sCTdOMD7zp8yWf8KjvhSg0cRV3/FK4PXJkH9XtH8n8vwT9fg/22X+l1VPws7avkyCEk499QPrr
p/0NcIOgooooHUZiRaCOk4JY3mYIGuxS4CKbaDMaF4YjzKxs01Whbrdt3jE+wC8VuCuds/6MtBZ3
/B4pVqCytL8snhXax9n34h/2TET2D7r9v/zEcsUR/ZZE/PWJ/cBH34i8gNP5PxhY3Qxsjh/N+taZ
QF8x3V7KL6OLU/pARAbn+DhjTdtlbLP4WHzsVRzbnWM1drNN3VyjP/GwQyfOkGB2vc4IPesqFQiJ
nVck+6TJ0/tioLWyB5S7o3A1eunT9qrgaDXts97ybzJmBNXxt6f4/0M5+uevgZ4Cku8y8Hk2nF9/
6N++hmC2Eqo4y/62ZjF/aZJ1nO8W5FSgowzTPfHG6EnFdvn13//Y9Vn7/e8yABNkIzpFkmeR/1k/
1m8/lptk4qo+qW/rcLFv7SIdbiFlbDM6hV7+/U/i9fmnn0RIlWKE0LdR2P7hOVMA7BYsjs1tyGT/
vYXDXh5jHcKxLbCRCsZTCzzWOWy2OczP6j89NOtD8dc/KA+K9CRmBxhScK7++gcNAiejkoEp1Oqe
f6/ywXsvyvUzeEvV7ykXwvEs+OqPpmx/JRmb4Ac2iP5sotm9nnz0xq1jcvxLeUDBoNMp6ezScJ5/
KAu3g7CWKtjCRXS7k+f4y5/j/X/50P8jo0us39K6bDikfV3e1XW2/NsXJTDsQOiKLYDbcfWedbpP
NsRKNQEgsqN1cjFpVuC7xoo2LW168CkMybbklYKfmjNbs53TJKDeJR9/ZJjLPhlTpsHl33/FrvdP
XzK3KB4iQsysrbydK03rt0/pA8kWXaqdm9xtVRyFOx2lC6euFYfHOHnAR9uKB6ZezCioMiSuZtcw
Gjt1LF2oekXZVo+q9EDtBaVJXg2i9Hkmx7pRXqu++CudD2kPne4Xso8mNvB9cd7Xt0bB9GPuSD9o
YkdI57+gf3JMq5MHIPFR5sk9mRdnIusWtLf4ap/1L3QgYxH+IrNZsja4w7JshAnz63IlDoKSdC/p
SiFckgkgoQGiXm156DKiqyuy0Kz0Qsbw1m7Jp++qb/XTgM9pDfLq4MDNbSD7KuUz6ABT0I9ggUYk
MRZ/RL+AiVndWt+GlaKoVE/9EGXNZ7uNyk/sMwheyqmKp+wXhHFs4TGS9ocsyN/D0XZldNeaatq7
pmsPtj0Bcyy9ALAjbraw3Y4r77HqHciP+ClIZgKDBM6uT2w10mzrlRYZ6qD8OlXA4WUXqSePtrvj
ENG6AJywWt5Dv+n2vZhgBY3YDQ4WhT3vsodP2f9CVS6/sJX1L4TltNIsHYTL/fwLcdmttMuSeeKp
hmq5YQMChgkGEzBm/guSGcSG/pdf6Ex3pWg6v4CaHWhNLhmzgP8MbzPrV/RmzpOkD8xwkYYnJ5iu
fcrJyvhhMK2uqg1Nr3PdfaZw2uTy1htrWovJoo6lvPku5yrXDgAuPQxK3GJLregcjxijHsdo0DEd
91kGv2odPIvAcs75zDAY4wuxcKQGEU18XVUY7rhYsB9qRtnt3oeZLrZdqe34Dja0T2t5MQcGiMdU
rtagXjs8USYmbYikz1548HFtx3dk9xw/2YLuIeFk04OA67XMOqxT0LoiRHOaTyFRRZAGMETB+9w2
fUwaHaMwXHSDQ55BPmozVsM6qZZtuHismLUkcr2t0o5b8gjqor/vM6viOpFk4U9rGINM7EQj9TFz
wyG8xeWbcIR1Ah14+bae+naZT71gdaMIN0mDdd4wLi2M0b7ODnPpV/NJ9H2ltp6kXGwbEGxCcMpa
nKF8rfLVUhVndqomC1igRSWsO6pX8XoPuq5f86qKqrMDk6vcF6n2H5dBOxR3U9NnX6Um7blbBCmk
2WPcjap+YjN2LrQmyeIwKD7BvtHQjLguTAuR1nxW5qYKYWbtLV6Vbhfb9nDpHAz/OxgiybALaspL
wKL0nE/qJXeWHxRY4eIL+QDVjrRB2p5t4Jon6oAAzciiaJ1d1mSYBoa4AN9lOhXd57HJXXh4+NYp
OcsX60rEJU5CFSceHzfCfWjP6dKga9ng8ws6UpBq+O82q9mQa0+bODgYTEahpJ4y61uHZwU/ScZ7
JG9tdCUuIFjRLed5LrnQ3/oqwtRS05l14w01W1JCLxK/gCoH/rbiLLXrNzSYOr20c1VClYNCnl3Z
OtHPbi69d2+KAYqFNg8vt8MJXEDvL8zmKzSyalc6bdFvoe7tMztr30pu1hLWTD4+9Z5vPlSXOqcx
MFymwsJjLopEye+DSy/HfdGNtF9Q8e4+9NqznxkN818Yoo0hPIE5IJ8sq5zLFfXA0BPAp8i7zAqi
F4Dm68OZ5y2GDqzR/f00u5qBZ7tyiFNT88EafBT2FTtY9EJgnKe7YpWE6WdHE4TZPorl6iEpikcZ
1tAfJzc3w41m7sbhk8z8vVdY3CUbArwGW92yUDwqK71QOh+sf/j1oxvWJz4XdoBb18Pn8zAwUos3
KTbkZRsVI6+OKglnPtRdwCvfDZwKEv4da6rUdXrX2u5MbYWjUrhuqemm4aaycPKDLxxaKogF8CVE
HIR/vnVepi1/IhYQCljXc7KuqxdgNdHKS2PoH1JVyXMxJ/67qekX3Uy4hR4dPYn+KuGYm4Ofrov8
KWS3OPZYv27bKGnfXCHBOqRumslLEybRAA6Mlrjd3AUtxcnB7ByV5K+VGV47fy/Kwrufhp7KyBZI
T/FqwDT3J6qYq5/zEq1rCJZ/7DCY/kl2y3kdnPtV9GqJGOXTqKTdBAyu93Nn0ses0f0Vfbe5t/MY
wCcse57LxTmV0UuXW2OyL2XNa7JYsROd3bqx2x8VC/J8YYi5NvKsKzb1CpThHKhzHfdsMqa9srtB
wseJMJ+x01JQwtG7zb910Rg9WzPH9As+FRQF3SPcbirbDsZzZiS/1cRYYtm6JvGTM6xM+gIsyuBQ
ZMdRk8UIyidm6+0mDPqTW1GYdlqMz5dD1/VaGFOCzbmp/cm9trRwaZBv62q8SmajyIZ4fZU+cxLp
P0UE5WHD0klcAu+jgbVnxrBlF5jbJ0gndvbVbsgujyijtGN8IRxnRfxmcA5I6tPBd7FiZT7SBKrD
lsycD6MhEvYDydl4OXZD22f7bFnB2pnUuXOPP2XxbitfrSXgkBD9G9eGcrqdOd30e0NnOUCEsMaw
1i0BwnnY9+UegNLU7cZSht1xCREGN4TGaK2ZY8JRTLyo3H413mw/5ynEYV6HLHrhWa/6+5ogFAus
VBEKT5X6qNfDG1Mtz5IAwVd4gqwRwI2XaPfGjctwfGzRKGg7Tnii96i/fJtcHCBlZ44umuugU6lz
LydR4gie1i7bbJqs5KboLGV2FakxCV+hwgyJpsjn76IiOfRYfYi2TEKc0TZ579EhaTpy4zS4+XUq
/V/23H+YpDgckrju/etRyvOP6f0vQKI/f8WfY5TIgS3ElZATh890AFXt/41RhP837qiS27ct/2AL
/X2MQvEZPYD8K+m7DBRkxI3yzzGK9MDSYTfHkyNCpijC/6/GKNws/nqnI9vquaCSAtwPHFH4WX+9
bQhtWUzcqfcyrexeR4ulqS/n77/qLXk1231q2f1mQtN6DEx4A7IEhuiYt0+qsZ5a0fUEnnwc9WGw
3Lgo/uc5dvz4OK4TAGqXrPchCBqOr41oT24Yc7AHUcwRqw682XlwXUbnFSbd0g7OxDHY3CN3Ec0X
uu3JKFKcszSszZhj1U2oOhHkWzEa/KjM6kd08E0c47s8YF0VAfEp03XtlzKsNYVW3DBLG7f+5MPU
kXGk90Eq3P6Qlq5UENEwHrCH10XI4H+S8xztMwo07UvQzPLF5RTYIoY3dkPTjRtP4TGUweydh6zB
9kiCM8PiF88Wx8ONHRRju0uRQN7zOg4/Ez9nEVlkz26257YuRohEPafIJ4jAudppPkKPT7mhgpYk
PfKGH6XoGDYCoeFQ2R9G8LaYrEFBhXig81OVNOptqjONFZ+YKzUIU7g3RJ3fZsSDTegk6QmvxlMC
95Uva8hvWnTsUy7NS95kzhGSX76xqyg5cfBm/NtWSfpKNJ7tZQYOFYTTDZdujpPD8Eq5D+evsr93
qgk7Zj1GrOOJ/11PsWF3N29Ljp4lgbAWk3NOpuKFGRe1VJENVgqHXpJx6XHiYnhaiG1whrQwPPJX
ajk1vTKBYl8O0uCA0H6UUURjV/ZC5vJnQ/faFSAWjONFcrukLY7fQb81VX+pxqY+0YmGQQtAwoTG
yuxZ4VBUwj507XKfJhVADlm8KGwjKFNWsyeJ8cPPav+m8pf43kSNjygF3zUaELF7J94V80DMdHRt
IIv0J+SOT3MEZbGJHQNtNsBCsRh1N6E2ch94rjgHDVavelow+FrEPtAQw49skCNDMTqhaZ2aLlM3
z3vVetZjomj3rvPkBxDf5s6z9BOCN9J6xclfKNZvdsfsROjO3wyZ8Dd4Q2j4rL3hoEPPPbMupIeu
k9GBpiV366VWdBx986PxiuqsU6CGMWsHeIcBfiA2l4/GQXUdCfNydSeJGwksng21A5u+1uQSF0JJ
nhjZ8UDVbEI5PdvgQmBhFS9WGaOt1GZT9ardeNp69bg5bRz0rUvaethqlZv9dHCKfhuWYJvbuNUw
iRWbfmxxfnHTpBh4LIYr39e88QNd0jvHXayfjSYRhDhII8kGF5UAC5yTcYNaMVkngB3DI211Jngq
3ULd+0LiMaY3IbtVzFcPiMaIpJQh9lu7HPJnrtN6q4W9JMQVG3mpB2IpbO6an8aDVSyb2OjvQ9k6
WxGP431uChvdiscCbw3pqHCa5k+yzELsk8CdL4PO6pOkMMNER6606FuU14qJm6Xtrdxvo3/aVHzQ
Nm1iOsOnYUh/AsuhWi00EaKGK1plbiUHnreeQl3auzhcwnUfK3GV1lF1NBnSUNpaEhNYw5+sMOdg
zslTpA2rxETPWCMQsj0H549DVd4GA66zR4ICdJTEGPvC5evEeOglyNQEf9N655V6xR0usJ7hd6ww
j6Nqube5AFPTlZx88QZ9xn3Y7TKpspeKHue1SMTLbmQ3j5RSwoDeLXZl37fEetpSFuEGZkJ0rdyy
udgRA4IAGBdlJerRXfkgjMuDd1l52S4pItT3KupyfGEpr7HhrrKPV/LIXM7ixo8hKelYUxlOOTC+
ibTZ8/vASf8FM1nfWsJ0PiCQkbtYywjY4vzMpWa8L8mj7rO5J5EnYMzEGidzu7Io59gnMOHMb3DZ
vJM7VtH3TvYPAd57Q5EJ+HQ6gb/69CJzkRDWnpDZ2S3tcFcMhKA32lb6Z9y47j63tHWFJSs9hJi7
VhpotFcNWJA5YSQTuzbrAWaQzITF3WKJ8WbOmH3V8xCgH05kdXoGMyOWtb12ZXJMI7gCwshwG+U5
crfdHRk7E4hy9E00sGqRyJ+xeOC+EHqqz7oAZeTT3L5JYPgN4cKsNgSI0LgVLsKhiU4t6QprbqNz
J8Z429hQSRkOVt9n1ZDyI0xGFMOydqqnhI5ZHnesKJT9c5Tl0Q4A/bxr3TJiCN+eIyvifGupn1Mb
fKGhu9kvkRkOosedYGbkTYtU5T4lnnMYhmq6WEX7ORbLTUn/2ZU9cXReDBaNUgb1neRkcg2AHkSW
mPODybQ4L57nn4gORhyxwePTkpVtw6QA68YMl9wDirisCta71v+2gOjjHrwWjxX6m2yK4spTcYzN
rYYG6BCfIWxgX/MM9OR4CS2aovgJBTo6TGr5ltAvjckcKNwmxwN+wySIrroxX4MOUfJBy6jZilJ3
93Eh422KR+DWuOHI5i7J0osEBLX3U0XtD1dn5aH0ODCMk/taQSYnSNK3LyW5x82Cs3Wjhkn/7AaX
IHWfF3SJQ0QIepPeN16ZP+A3Vqu7abkeC81fQ1AwbYyZB5GEYdXOxtdwJi9GLOEpo7wIVRcPRD6F
rOt+Vn5IfEXbSs7NeXArH6k/ALkEi+CAta26ljZoBD0vWLGc+aOnsRybjo/9ngpF7LIF4lXUhi+9
kMt94fTNalDCN7hJA4JQ/IUpPj7aeP7Ga1/oG3C94TM6NL8WEeCJsOLZLyeud2WUPAyMHe89Smfe
wMw+eb6Pb7FMbl3Z9CdnCBNq+9J8BXqRmgIQm7pfIq8w28nzO0BZ4d5dYmiQLUAivunRkKho8fhk
/ki7QtLIT6+eaqKofM8Y6ezmbrSBDYhlCk7Mu8JvpujF2yCm77mK9d0iHCvfr9GmU87N786r/HFP
DALcgSsUcSoyKttIjmvgxvN4IkT12NJO/Wi4mIktqybcQlhccuu5ffmT4G+Iu6zPE75TxCZkiKDz
j0rZHq9M7WuQgH20MGCQbPPgwZ6oA6csV4trWrNy6FCR+KiT9lKaNF52eZMyY0ycz9Lvvafaz+R3
O8kJgyy43IuNlQ3TWaG9YMwt0nzYMc+bvosypOWzGfqnhXnyOWbxvBlTqzxGtX+P8wHpnoHhbmQ7
mE62teQ8zv4YfMZJwHxS9sFdpL3slRZQF3ki83ZdZcq9lzlqqxpF9KVrmSw22mkeO8ellJK6v/4W
OCe2DBGj2NFnMEBl67Ce78appyIxzBiD2V1+iANDo21gy73icx1151tHCnjj6tgGZfbKala8ssUN
X0vukk9FruOTyIPsLDzDiTeGhIAfkXAXAAocorNvypdEZvl8NVpM8Okx7OBrMAAGPAx5XcG6u0gw
ftRWTXZB2HHlWY+J2C8EFx80+I5Xcp/Dp6fMeAr7JoKGkOs7N0m7L43jEVMM+ob+Kqf1d8SykO84
XS0vUUe8E+uN11MHabPC4k10h2i3RMqBGw30YtxDldHFFU3SjG9Datq/GMDG/teksPCijeHEzhoO
bsSL2AERmcnIJHu3cH2InUX6xggP1lUTDE8guxA6+7S2bsp6yt5i0mEH6HaVu6uWqTwPAyznPMwT
0sJuQS1iv3p9BEWcDyP/6Qnz7wTjKnpCxQDhUbfDR13Vzc5Kg/wAKi+56mqOpGU90pCkq7F6tpnl
bhA35dGEVXFNmz21UhWhqwY425bOpbLfeJ3yDsauzUNJ6q2jqRfyAbaNYj/mNjHNGslsjbydhmBK
7qVy4vkxDPKuuZuSFOZKlEyC7q0tKpnksFCpNMKpuxkGKRnZcNzMsBNuCmZi7lOjE9ArLGMzufau
P+VRWuHhz2mxuII+hz+lz224LorIkNOnrKMTaV+OTr5z0im8Igm/HyiKSVRw6grexQ+KwWNEvjxO
rjM8RdQ1zqLL99DKMNoDvQCWYgXohqnumutRW+o0UHvyOLWauwD9FMfF8ykGBlB4aZkynzueyR3T
8OwatkK2jeUQ/Kw6TEeiXh1uHQJffpwq9dwXUZy9YXlgyo+P+kbzPjIBWhZv5/dh+KMJVXLyh4oj
uK0xfcODDV6WnOhD5rM676O+LA697Jd3wcEaUjSCTCnL2yZQ4kj163BZZKsflMrU13Ryq0fmw2DU
QChsKbtTOw/AhQJXjpcyKXpiUYIKHMFI+TgVlNGQHgN9g21qB3fTxWk8UpkJ6wNmkZ3vE/Y6Duft
vJ9kB4K0DM6Wqsddw8X9USdZdOgKId89d3JPVdEpusZZmUpguytSJz1miTPuusYLr52M5mQgOKn5
KCNrPJJRvXOmNPoUdXc38kk2naYjWUk5n6iZbDlKDcl1wZV2Yizvmj3PTXtQEdi6dqYmqOahFLB1
sxQmW5VSpMI2Hk9k1nrO9JsmCqqTlRFXt4CKbAHAEJOk9IjQurBmejMYkTcxuek6Cqw7jb32UZn0
tEbNboB6QLpMaoQnJP1yX84QcxQl7TdxnGUstC3MiIZumaJn4R9UTvQ5hcvRMebrCj2y6Zj5IdUi
uh2nhDaIOvNPBeayvSyhq4q+aS6ZsO/DsMK+2+Or2w4qeUdMyXc1lZkFB7s2vIXdQzK8EgXZy5h4
eAn59Fd1u0OzNon3LK3eLNW/tU5AtnoMj6432YIC7PFTTGysKLkLfmBqUGwunhnedUxVZJjLLSAr
pg9BQv3RUr6DLEvxPDYpnJzpqwq5RCSwY5eWzpfyK7bD9XkbRLNHEiLdPDngxOCTbUqkzUue9ejw
PZnXKhH+ljOzLbZEkvDZdetQnSRHew2cpeZp6QN8rgUN6B0s0DJJClzNvRC7wSUwsR+VAAeqOW/n
YsS6vI5/prBX56htyz3VJDTn5qH4YWquaDlEpBN5zGFnCFU95JpGgkJ133U66Qsj1px0YxGQcB12
aTpTWa182E7SAsgRVOMDGABQTln7wX2No9hck/h3l7w6QxoZCT0hxL2OmjoX5j03DqP+F45Sz5nV
rsgtHVylvmO27bRwcGyAbpqlpfllsLpdPQ7fiA/eGLScTZrLF2JhGA5Gl9w02vrWeE74mk426A3w
9LtIhOMWb6z3TNAW9PtSyKt6Tq/BFL0B7upPc58+db7902ElPZiZ0xHcYdp7GvnmpHZ5dsba/ey9
stsJYqXUw1QvUxA6P5WqrOWQQNbVWP3JZVmTGohp+tVjCHkU03KS2zutwvjbKAZs39M4Qh8AJ/3Y
2jYBrDKMY8ZO2piD17sz1rmKFAAJLA+ktxM9QhTzEPUdryF4NBLBopsyBVU18w74ougusuYouWT0
OM1JvEZnFSXluUfeBTEZ/bSwMAZC9SBPLJey3o9hCR9rEKmC3uOHZ/6Bf1XU4U+ZyEc3b1g8wiy9
0BRWXGaPzZXip+9xoYb2WDCy30PndjdBgC7lldNlQSDkVbdfOrYkjL6aqK1cZ4GqTrZzNKBe2z6s
b09zysts7yg9TsLIXywJ/tSN5pQ3wykY229JCDCGB35bZkqci8S6iaOes07ptfu8DS7KHvXBOPQT
IEmWF+Ux/msjRvg1R32AuQTASQZcd8n4EOVoExWCLpEjbx9N9UPrqnrHYCY4A/Yn0mDBoOPuwgBx
qaw7I93XzHb7Kx1bamfwtG+TktqFVCiM9w0MKLodrF3nDf251gl0JxyaG6gsn8rE0cNgISIhhmbb
tJm/FQleZqln5xAUMHHR1T9iD76JCb0CC9ZMGDaH3PrD64PxibUPLcH36GbC2HPpWoZRws63NiCO
m7ILwYo5WSb3nSiKU+TXN7gAEC0Wx8VClhna3YPExtWfi7S40EO1tUn1HQpoYu+9TSLDC12nWmtr
lu9YpCgStefCem/8qrsLRGmdcjY8qhGCYDqFRU5sreCKBCQ/p4Qzw0lhucmetBM5/lXZpawDRw3I
jrvGOLRL65T+h8z/mXT2rGBBWP2F2Fv0sExQdbwsMDWEIWG+QPkc7qVM3eUWPBwgNBNUzZEp6OpA
0I6CqoY2tVLPArTxbNopmdEklS2zOmRKptwXYuvWzjpv3HpsBqcsHp/nxPvCCcF7auOkoaBt1ife
gxmHUm9zuQpfTEhInI41+ZQI8jd96pCI6uP3aqoxXldxSLQHcDtQjqogYy851FyXeOI3rR7TK84Q
ejok+J1w12b+cHHhii+QaYBuHJPYTOuQiEIUwyyMM03l2wRNF6rkHNMobxvgCnnplAvqug0RwKgU
xeqM6SU6ziqPtzPrwpvfTJFzazJPPI/8Bujv7bC8DoUm0qQCuPcOA+q1jAKIpLOymQKeHrgSyuij
aWu4bkoh77NhRRvdDQknJlDeGJp1BZ5PrychVpm3Cl7hN5fIOK/2kOsTJm9olBAqOLSGbghd3CrH
LbDO6ckblGb4JArlY9oRRBilFb1g76aShZgaUfQkTqYdMzUScMU4kdfjRdsvGPszDvRcvCf4D1uO
oJXajY76aThegyVsH2awQPCJfEDJ8NB2nhrMMcni9oGyV/kKlb2e6M5iwV46z77v2wYLEIaPEAxU
x37KWtbcwxocXy03Gy4OPaADiE2iYd1s6ddCWeJWVGY+SvA4EZfX3nnoySo/QtHk+tLR9nIFYVB+
YM4oLoALxycpHYahkxx4S8kbd+mm8sKauu2e9pbM6+HFBMZlxyK+lkOsolM7v2XCr9lPos4pr3Jb
wiLSPjGIjoaQfay7BGR10d9jKwce7s9K7h3GUM8CUvYld1kq6zKdf5bo7G+x3XNQIy0PJI0BExg7
6lMx5Gft6+CTGDBr/jhpXDYzHqkdl51sL5KezgLLhGLDaPSqo3f2PBqY9aiYxTX5R1JSRWCL62Zp
zBf4oHj36YKrdhC83K3fuTHLicZXX7Tq1oNLfapSO9njZFFHqP+YORQWJqhhRt+EZeV8ZXprsYkZ
9Sw43113TQvBSnP6Z5wZMKWx0seZlBb2VoT2CS1jm6i+uhl09N0abXvP4hSf/NTTO2tebPhnvBpO
LtN91jrnJrXD+3ryp7MhlHrxrWAxGz8ud3AYaZ/jxLhl3txdepw9gH2C4ho360cdTjYUwlkc8nB+
J8qRbqVbcDMIc8aKdkxQtO3mFytz4kPQ2dh1JGY3iwf9mI6QhMduxkIGu5bpbFHjqozwpqXOhKHe
JlSqvYazrFi6t6wkoshVYTnN3eTDYoCScx8GDXNgOyrLHf3UY/k4eWm2m1M2mxwnVcE8ayyuLbgJ
mGAZqCAactJo0oNdgHOImuXWKxb+fxE/9MA07oyumQOPxUvUy69OwmLtWfU+c51ltcq9R3Xnb6IE
wcOYlJCNVQKrCqzmIO3CPRm3OrpJ/riE0B/JknnbiPamlUV/56SZs6Hc+RWzXX7vJ8MptuSJg5U+
jnQyfrMmZBDpWF8dQaGjWDghT62VHRU1cZspHN6rKG8fzNA+0IUGs0E0IVu7vV4EKem5C+lN2yJX
p+cWIvm1O1qfrhUMN42swbOy/qNsLxhCaOz6qg0exqSarkdFB3VX/mnM/l/Z+j/I1gH78L9TrbcN
DObvOvs+6N/LdP74ZX9K14FNNRqWCj9gKOZIROr/ka4D528BfGUh8PG79h+Far8lAFCnZehTpPOn
qv2ndO2Kv9GjQ9ca+jWzpv8yAeCu0vnvbmQXxzVuayFdfDCewBX9V+UaMx2gCCawp6ZObABLGXBz
KL9bT+uvs198hIKOGdVQ/oX5m7tJDm4UGai4hHahGM6Hz+EYFhfK/yD6DOX1GLo9xz8fE3/HCyIs
jHU5ltWZyxFTo3o5cGASO5D13CtC4GUqssDi+UPEsUg+QLFhLJySyMndkAtjG0yM/PmZGEdHdDOQ
aEK0rAVF/3UsIyj8GVutatZiwfzDt5TYgUtmkV5lYFrpu7Mau692mKrt4tFfmi+eta/i4MUy4jEH
Z8dtIePXqq9lQ9oj0Q68KQCJzHYe7PT/sndmy5Hb6pZ+lfMCdBAgCZIRHX2Rc6ZmlVTTDUMqWyQ4
z9PT90eVdx9Vyq0K9/W52eEddhWTJEAA/7/Wt/BKyZz7UeXYbs26+qpEvOwEUAsOBreH11NysqWK
1Rvusa69I8lpLcpFHk2PkjJsMwvrTvIiExivio7/qvDqZmPioV+lPY/ATsJHboHHYHrHTDfYvGr+
q97kN/SlTeBGAPesiyQbYLsud1SbU4xJbKD7xL7DuMrSxJ+MbSwG2qfXP8slzWTiEZSpRWJbK+a7
sEjv/ClFmdtwSYSMzoVjV/z8wZLbruIHWaXCdDyHj0mD1JRTEBkdRf4y5RXqLbbQawe2AHyoCUEp
sbU/ghR+UlvjXjNZHF/T0xq67dQqUekiryOajLMvGzu/eQi8ILnEIBZQfyP0s5zJvwNpCqiMNZWv
uHv0hPHwOkh0Rat+sqtmU7qMA86ed1nvYb8y/YfBExwxE/4nM527XvOjwhiahGXU/k7EHa1avoEn
129hXaJd2pgt/63pu9e6EYSTFw0t6CXGTwXEE89ouFZdipyUjL5rxvPL6CdEQEh+ejroZ8teMMYz
/y8OOAf1wsg3Q+s1a7cv+DMZT6kRJNNIt5yvzKrx13VTf31931nIjq8nm2TdQnrbhRFDxl26fsWC
lu2w7Z9MEb4wyRnVAPWpyzI6PZehUixzIaza6TGlzIXDP362BD+EmUeiRZnAleBxubb7MCFg3eLl
ZHa5Q3Ci2jlfQQYp177bfHUT/kLl8oa9jsHkMRtfH0ZeLtoIeAZXeDufs4KmfIBW78T204FUxaBN
k4YsWBJ97jNQdGtZongYaHyuLbQjOzQDnJSSwtxktc0jNaFBoYRoLuAQjfsQO8mlVQUaveFMSKnL
pMThfKkH4obp0THKcv7lOOTJlSeZqOxszQ3JikhypzDdmswTM+31XR/BP12mF/bB+WAKkmFHO/UI
SaSEVnREMpkZr9uO/OQURma+HwmS2PZimYZ0Bdev7xYjvLUiTvdS9Zi+Q8EQyEvkFhYqtvXrKJ/d
ZN4VZe3vwXMmWwSt/k5ZUUolhtPM6wBYRjhT/E7bMxmBE58x9DItXRwfJvzymttuoEtaM4zoIcBu
jkXwVGrHODiEDK9nFJrrnL7jIfChd1JefSY9g1cgkhdCiCzyiZg9Jg7bdYZheC1zEZzMussvkbmM
1w41Cm+Inw3y+QiHJEaSPt2SmseM6GbTOIQO87SYHQEWIvJ3rmKQ5VBoLwm65uo5ny/KCKTB8XFA
7cuWwd77ESVw0xj5y8TAoaSx1NLCsTYI1TmZcVo9DpRzFwWzxxE1Mw9mAQzeSEM+iiEMWDgY5sZw
E38fdPIusnxvPxNpvKcDRWfE7jlBVtx20PMThg7VE1OkOGQeX7DMTa2f3yYA8pDYlkmL1ryH305u
JTvBW6dmSNSOfSeneNor0qIRUxTLskOvf6rGEkuA5v0VbNOQvOfYYezxunOTF7JueDQTM+D1WcM+
Smh7LGIKwXu1IaBvSaLGZO45fAKXlBs3NYJbSaYKfJoq3XtB9VKBiXGx8m6Z9ECnNd8T20j1TtT1
D880nG1u4GwoKvdzVtADTozo1hi6a7doQc4OXnia9Ai5z0iblN0uqo6tTAZgmvkIqIBKy/w9cQDm
EV/t2ZDfOS0DOEbN9Awjc9yQruM7a23KB4d28KbxhjK+QkLVnfRg8gotE8n8KggplW9js4o58+oW
2Y6tMO+TAEIeWg2jiSpu0prbcUI6vyWzqBRrVVXGqQy6JwMP7J+N3/8Akl+wabTG5MWD6zPjwqCG
0az5/A+EANTFDrEtSQirGp7tuoxr5nzMLhRugYQCIbzgyh+K2cBmnw/NNbUPj9KPbzfZgVZsa3yd
QpvWVRf2KXQg3+K4XKeCPPApqfS10ysJDV3mgUEBju1D5KqHN1ux259+qrduwjP/z7KvsRWpPWg1
TQx6r4q9N/4fSvNytoua0pee8O7P0YtOWFwsmrtdXVgMK2adrRnpH1+XUI3z/ZStbLifklKaa5ln
+yksWnLyaSIexPD6sWMOWprU8QES6lgmLx9f7cw09/MucWMRyCh80/fOrkZfiNP6nHeHdGKALDsB
PwmMbUj62c/7+p9DwG8OAVIgOn3zUt4FJ1/pH5EOn/K3R4C//9DfZwBP/mEjTiXUVTq+qxz132cA
3/wD+y9GGixqynTofP+3C9j7Q3BykGDarNeUFn7Ff84A4o+F3fafc4P3L4NYzgyfhC+j5eGgoUAV
oEexliH9ZqpUI6FtVdpwjubzjV2gDzM9HqgF6n3A8qrAs0fgWC7jRBjDox5zLBDlFJXEXPql8+QS
D49nbTJji+B0J1avoSc26Y8XoaxwA/lBjlOiws3Z7N886X+Y5Msve2OllOh37SUREfUv9mpOWL/+
cq/pBiLD5vrCCoFcCRrNQFNAdE29a7KFmOA2fXxB6zx8lEvaJjJ/zvq4R3mby3nqzcMydGqVBsmI
KPX8y6IF7b9OKcSofWzb4C9INDOqg6jN8ps/VH41wtgF9UppueuDnRNGojgGLsDj1dy7izmI9M15
L1s13qKrxzBTLB7byLLFQyqhEOxtyNYXcSNQ9Ic6R1wvkoCSRVVXOK/AtODCCqE0xxeG6sf7dCYO
kjXNeQJLXzSrGLopmLIowCBRA5/J2G/Dq/rbOKN4I9U6a5uuwyNoTFcTKo2HWlgMgsFKnafayjSA
FQPJ/dyW4rpGc7VsA/SEo0L7CF/B0I63uBFp3FRRKB8I7FvcBK/Gp6aOq2/GYpAJFTBzKoHaA0Du
yPKbhAE/rxWoiQiEc8Yv8ifHAkUiovGxrpwIYxKyP/Eg40g0F7KwXXk9JwOkDuVOqvwqrQ4XUlvT
tMPrg8PHkAu6h5KIfDCsVI5fKFOOxndLtjw53Yw86wlmagH31MPL1tdYHUjlMbh0SqssRMGU8Otk
3NOSHGf2tiuDE010GyCLUuC38yza2LRH9DoGTfcU41P6jGjb/9x3iwvdHwgR2FRa3UVqMRCb9Jrp
bUw2b0HZbdt8xWvUlwd02Yuqokhw56BL4bFoA58v8pe2AvAyF7zWHvewuACMQxbZvLwSNNMW7UON
tW0oreLCrwyEFRqiN0q5ntZeFA7zneFBlF3FI5PXClmiNlWl2bA1FHAJVvQFv7JW7uBCJ5Ip+303
3ND7gV4oh3F6UK1srw3HH5EJxAhcVrPTFU9h3DpXE06hz0bvYmPqy/QWvFL4JKncHiDiUD7VtMie
8jDpv5SWiVeLrWaBCtocb/uhb711FA888SwNkukkR4Vw0aFY/xmsYtPeSY2sFn7V4pTqKUGyaaTB
Xt8g+3OsXeOEqNrRMFeWgLloQ92AWsyIlD8wnfLuUPbYA6LSqSu/8Y9Z/FJCy7ln34rfRKUYBYuQ
MdLInCYu2XziYZLLm09pSivOBwPvNhlmmn2zizqcJ8PkcuOcSZmUBXbHxqQ1/RWg5HiP/p+JYMwu
D1gjm1L7JDWLC0fOiGuCsQHb12PL3sWBHG9ty6kOhNfhTbFIZQgxmXLc3KoxwaUkmG3+Fo4gzwXC
FK4YlMHFRR4lsn7AVWoYn43OnavLVtZGfTuNPr8knSw+vzM1eB8MvZkl90Ef14hkDFoWQW9Zx7m3
+UDMU8azrNuWZzmag6Zx5ENOXpcmCEJMNPj2bL4q0amsKFqtXwdyAnUaNrsBQBmR0TIpWnrbsLdp
Q6Wr3C5oGneGsMgE9iL1dUyBHt/E2AEqpIvwEX+41iCucSjHxCynGdekkxmPB9L8auxUokbAAu4n
bP+0Aq9NvtR8IQS9jGB26psiy3MF2TbEc7p105D8Vc75/E0mw+nUVC7vvE1rcR0DrBi/eGipkr8c
N5eS2PQJoe8WYIqUNxnrz0wEaEdwK4EARMxL+JMKX08krbleOcKdF+FZaH6neIp1ToceOQqm/9Xp
OzSjs/jkojwc1uCyu8fFKblN2ibaMDCITUGze7RSnwI/4olklel+WAlLTM4Gs6pzMJpBDZeFTUKf
/hJGdkeyQumonGN/uQBm0rI4lmgSPjdAttaUwL4beERXLTpkfBDEKuloGL2DSGT4nIIU+2sMgV/n
os5v2lRddvSlpm2S1iOMaTf8jniPUB8WqU0BxuzeoxLwXdhRtpO5GQZruq7Oymzd+tYPIS+59CMo
bhCiSDJjmD7KuHGRtzftDggr4Q79OK7zGoNrj+/upk9RVTp23227wU3v+KyX34nHiT71dno7uDix
93XV2LuKA9nKjAvI5VhXP4WNSh8JFCDatMZze+mzgG3SpJpPqeEnO8+ykW5UQIrgfuGv0r1VPLDo
lF9zBw0VmNMm3yH1KL5EyCp5tJn2V57Ch0opA0QJSRgcHnWfYbF1mxfERTTmOts+yDkOcSVLSb4P
JJBNZDr5tBontgObBlbfRdXQDPXSaiKRACrY0Y1GuYMbdEc6Q7k3R2ghNff4NUb3gwVN9uqYTwFG
9ilzu+sK48onv4zU3mhmLM+Gjzk6NmZvN2EUuzaitrrgg407Oc+nI1xx/zi3CQb0pq7XraRHWHVT
fIjyRj30pH79aZKxhbjOn1Gv1cRgfLxDebeZA8mAxNwFbLHozhd2zNv9SVVklhenZQAjtCQCLceH
YQ4Wi5Bt1KDnTYiI2B3rw8dXXXY9v27EXNcBcIOlQkiQEIs/6s2uyA4IgosGxz+RLFF+07bmw1C2
EnPux9c5O++w+3JdSumK7bIErLRQmd9ep48KhZoN4ziSpeWbatZ8s/Ox/IbzmA/Gv78Y5XkCFNgg
e7599ig5ZjdGyCbw5KXwRIsCJG4TkamJdNXffnyp9xtZGM0QSdmLm+A1nLONbBXi5TZGU50sNRHJ
3bH1duh+rxuvhdvqkvP0r6+3pD6iVvUBEDnn50aBHarI0wx5HWnZn38uQXlksmI4ecNuhLg0Hu/H
1zw7kfPuuDm4RSwqNi/vfLM+ZaHd+jTNT7UiY5oewUKn5YPKCoy2hDWQ8zzrkYGOEyaeEbN8fPwD
3g9SD9L1ckp20R3Q7Ph18BS5XZljmqgTIrL6MAxgFkYxFBf/H1cBbeoDd3EWX+KvV0kDOVDmbNQp
bKP6MGm4Yq5HHsi/vwoHSg+vgL8wwc+uoii24ZDiXvyKEobSgEzlSD3646v8w7B0fBseD3Ypj+Pm
2RNLqqzCYVU4J4mnaK/JGQ9hGg3Yn6egFdek7/Tzb450779ffNOXWe5zYf7p7MZAygXTkCr7ZBD1
81WgqT/NZs9WBA6ovwU4imBPNTND5ONbff9lWShOSEO5W1++mxG+HFAZlo48Idf0ceXwnWzhOtIk
Vt7lx5f6h1tkcEB7Zw/ucuSXv44QeDI1l8okTjfSg6ZMFFj2CC5B+MkXeznBjcuo+fii/3R/iiko
bBNbgnNeD+tNnVsROLAT6fD1Ic9s65iaXrTnoPPbmS7ejxuf6oRDt5HIG+/9TIu82jP5npzmuqFz
EYvMGXAtmuk9KML6uiDCMF8FE9vkcWBfN7DXauAT92MAn7OxOVwUzlMaghIXUWOx65yRddx6Ccb0
3zyWf/qllD6kzxcJCts57CrXzqAnI2CEL4iLtQ50+S0eDdbLPrYZajSwfrdWivffIeDZzCqWZ1Bg
yH1/ff9hSr0kYI07GZ7BXneEd1jC5xjbP71asGRGZbCM91jDXcCM963vnRmyifbH+6qRlKqrsMP4
zi5J79uJ6K1/PeuRazpUg5gMvDt5NuvpZkVz7zHrs9lj02068XeC36xTQ62XRMrK/F0Z593YVLBP
mA0L9I36yvkFK90sm/5pPvV2YD/RSKSGPlU5w3QsOY3/y4nAxagbWSYFGj4156sA1jH4pBWR3CMg
91usy/6l2aC+WzlmySnp44u9e9XLxfDrChOGK5+zs6mO7k2UUAemkwocDpahbhlZTEROiR9fSJ6h
/F6lAmrZPKA4XJiCyy95swNL0aOMqnQHdhA1kBOTM1xH7krTJo8B2SLNRYm6td7aoQ2Kf8BTwonE
tepVlS7LYFGN91C7qBMYA4eldSNmYJpuXR/oTlHKoupl7Uxo/RzPq4TD8SDBzrd54YPK/vhO3g8G
ZwF2UTD1HZwa51shnU9e6WZNc5Iz9fqBxuEFyXB6H5qYyz++1LvJrxzBGLBdm4KtC9rl12eG0FS2
/YjvpsbUf4R7wv1XRUVMulxg//n42/rhsnq92SfbLGskYzL1XSyw5ru3RBCsJSr6WydVjfZfSsn+
hGbM//xaEFFuQ1WnQpD7SNKS/M2XTp4PEaCRkoQRZXFlabETsn69XTuFIGsPOj4JQSVp3sCsx5wC
HnHuLLkexsB7Bjib2ETQN6K59sOCGWjVocbjCwmW5ng83ZtdRhVxfiXbVLW7HCzQ9wFeWahVNdKL
eN/x99+6GExy/ibElwffCGG2I9CyijsHiPrnehleqcFisJ/aWpQnNGMlnULVANMB1UJKT5BQ90so
HAUrXfWQAPC3yOTKMQ0IHURvZncD1YbrWrXGfrS1ui0m/GD7wsVSSRU7B5/mVhJQuhkTmdi4DjFZ
EQqKS6ykrgCWX87DppiqmQP0rGmga7G2+9QhaKQjSscnvKHSDqgAhAxD8WTNcV4wZ0RM8agrRSr+
RJgKciQ2YuaLP5ZLMXQKk+gW6CP/TAoKYCZVUKLc+7UfRAeF97Fa5xVNG/Sc7t+bzz4JqLz4GIAB
LJTMtYiAxemFajm+l4TcQA7uyOP85Bh6xnhfYtyPbi0MrGTqhVXfonJreCESOSsMaJGVyX2BwgKG
XNcK6EGmIv3BlN5lCLE+uXdL0fw5NiZ3MVixM/9lqbyzr+pKLKWoIeU1j6bmD3Lr8JyA0c+fSmwr
/jaRsX0JUoGte1F21OZ00ibjTmFAXSw3E5UrbMcUwr1sUtaW6C7+xk5FgXieBys/VmPcGZ/GQnPp
KplZtXyTNG2AQqkFrCkfkLDfC21AukwYLnRWqTbXa9hOQ7k2DG0T4lY3brLp2p4g8jKH6KIkn3Bn
DhlBed5zkJDuoF3UcvS2j9GIK591VRDHAV6RmpZXdsB3xpQz7EoSqlnfhJgp6weRO7CuPA17/iqH
6CmvDU2qxc99ADX7hUMRKkoNkSqomyH2sqaLgEKIV1FtK8YXvwWP4M3EdfwswTlpx4+xolH85GLp
IIIV1nQN5N+f00qRAsYIZc4MrhV7T7mjKb0NCyYHhl6kD1R7qc3L1uYzXiuHUVR5ipNZlDo8V9ks
NXMrbrrnSRdDvxs1dfifrRlBskjgWMtGAl0D9bjCtZ8yES+V2JryPIQwjj84bKjAvy5/rsLxcRtR
u3IvHVTRYM1NTdJb4SUAoeBdME2z0lhiKyabB2sHvQ07zZehvmvyih8i0G7UuxIdyX0+i2r83o2u
ZRDx7DpQs7zCH7srZyRJTMUxODnSTvX0l2fQydjGXiXtu0mUVIEjsEnoKTqBfJ31mDYAOuqIcgVj
xaabsyQvtpb7hY150oYY+dpi0TPpvsRWGQRzRm3eSJ34lNYglDZTSlGS3n0+e5QkkEidMtMcKbVR
IW89CmQz6pjh54r/P33S3/RJfQ5Ob1bfd21SIIltrX+0/1W8/Bee6C57/pWb/PPP/0c1qf6gm83+
jB7bq2iSTcLfcVmu+wdrNaV2dlQLNhl0z/8F/nh/cGhkT80xjj2Xq/hXf3dMLe8PCiwWewq2fBz+
+Vf/+3/9gjxtzv7/W23BItr8ZRlH1cbqzUIKMhlZ53Lnbzdbk8gTQV/LPICfWWfhC9vXm3EKjiS0
bHISn7HGnBoz2PpB9xWD0Cq2mt/s0Zce9LufwGJO55Z7llQCfv0JRPmo0vNC81AQunXdeZ80zD9G
dFOuZGWSGmWArGTJvyrLMN4DLsq3g/xmI8qbI5RQQLHMJZu38AihxMVBb6eKFDUYhw4j4XkQ1TD4
lT/sETIEjjq6bZT0v2NnQTce0YmxVyj3H5u52OusWTXGdnL8g120i50iUZccKynCzgQtdSuj5gy3
MROYoVb+efISuFvCOuBFWmVWuKJYdBFSaV7peL6zW27AI81BkxTtODGql9Zqtk1CZlB3x7GRQIOc
pGXDb++U/01YxrYJ3ae54RdksQCRZK1tRQur8ldmFG27It30RO+B77sfjeAhxtGyTUiD7tvye4cw
dq/T7pa6MWYDyPFht25johAxZ++xFBJP2eIVIZzzRzaSK5ygiAfOO/zI7XATUoq8zJsBV6GJvVxh
+ipmVkXrJszi8H8+K3/lrW6n33xWcKB77FP/3+iwy6KDyfSUP73VX/z9p/6jv2Dyo5BZCkrLV+EX
/YX9h8m+2HRcUNB/y7P/1mBb1h9siySfIRZ8pMdv8WH8hZSD2cVLDovUi/4Vhd06OyQKjtmMcXLT
XE4+Lt+UX6eyBnDYYc2qj04ekJUXx4a4N/HqE0OhUfxWsdeunNI1nxvDDR5Q+tW4YfOANEodnJYO
B7tZV1wWpsr3WLZRyfaCTHTPS4wHr4Rh5EYAbLaFicRQRDGRSrnR/RXXyDVhUxGKhe16W2aoCsMo
C64K047GDXFPGJ7R/q5FaNbDvsWHeSiqTH3qUChcv3llt+/FWmcfM56AbSNhgqFm8Uw5m/z6BAB0
QUPHvXAcazHeKhh/+3BCES7bdrkvfvfH1zs7Y75eD20lIDm0Ydh1zj6e0hDQxpOkpF2DzJQ8z+cQ
Xy7VH57Bx1c6q/UtV3It6uz0RR3KS+dF77lTYl6aBschQNUs4xiqDZCqPely+hNteHuPvSe4//ii
/3B79GBcXAcMJshry79/UwsAZtQMWd4AWFDRRMezQxcK/sR1Nt3o1NO/O7C/3iLGMSo37CxRLp49
zND3Bp1ncXoU5uCwga6zeTeqWgw3HQL9j+9MLCvrmwP0cjHfZbYi7yM0k4rRr7eGjANlNNvTYxWN
qbW2oqBJ0TlkSxQzCoFoisabru7E5dAk/WFO4Xmg/kBp/fHveP+EKRx5S1ABBU701mcDFoevO2Wd
FR8rcoqxcjZTQxJbEDz4qkTv+fHF3o8hB8mRg/acOv/78lgNBNqCNhIfSzHPd68GAniD3V9lVCYR
UHLtxMh1ia/6zXX/6SbRFgpfUCpz1XlJiQb+oEMip4/5UPXg63ibg9UNA9g1jAYf3+PZtV7lb2zd
BBkGfAVRdf36Xm1tDKKPfH3k7BlucDuCAijNelqYqNbjx9c6+97+lNphnbGRT5q281q9fjs9slYZ
tcEYmqd5EJsicLNTqq1ebD6+zgJ9fDNWf17HQnyq+MgwXOWv9wSGqalxoOpjYDo9vsWBYA0ECzgg
UWs4nyKtcZGOHGLYtxFoTZ4aQMGfyNFftq5vt6pnY2f5DZS4+NAtDiT1rpbbTyLRldPyG3q83li8
K7kktYdXARDqE+EOBE8oa/rN9/y8AbBcdmkDU2yiwC1N7+x1Qjrsixmd2zGC4fyljlV2ogA8XZdx
Hu1rq0QE0BrFiI1mAhW7DoZu6tGd5+OfQqVV/aMkLPRE9GFwAF2bnQId8D9zbNx9/Ib+6XfSEGRr
QLPcphV6tpFPHCLoqVwZB9oZ6nnCpFSv+yr1eUWpGtQhN+LSXU2x4bqgvofkCqHJtGwIg+DYJYV9
4bd+cBy1Z137hmrcnaJFHZN567v9b+p370etRx+ODiqNW0+p858KCpjaMdaUY+abSDqS0MMcnDdN
u/34mbyfiahAeWX0SJdm7fnaqA3JQwFweCzQd9/5yLPgLCaFc5E2tvPp42udf84ZJ0sz1kMvTm6O
906/PHkNUIYx5nNO1tom9IJ+g5W8W6dMlR1oqnCNnGu6ENQTvpGfHu7Hwml/82CF+VqG/3Wmehzi
XHOpONPmlGerSlqXhmRmBAcXnc10dF+xfq0/WuUx7EqUdSh0n18tHVp3GSivMmKHr3VSeyuFHemC
2LLgBJyEmnhPGu0KT2hJPHHadiRfUGu9SiOMNZGu5P2cWsFLj1Xuszel89WMpGdY+VWtPrnVCNYj
85yLHohduYKGJO/JSFOfVFSah1aQ/xARXkLoa6mNBxwh8x1MCquDgBT1N1lttk8pvt3n2WAb1xjl
hCF2zIOXzDMcKmQZklFIpGVwmBtgDLvYjUBpWG697BGKxManQC3mKfID8SPvMutxsF4N3KBFjDVk
FPsl7VsbjjIhGtG2gWFwFVrMbNvh0yLqXj93ER/vogmdl7AwPLnOM7aN6zwwvRBZnx9C0YuUvR9s
ekzYbMfmT8/F3ZODn/jmcTLz7gsRM96Y/WGySwof/zgGfOPOk1T+AM507reZ5Do84H545S5/tnEK
fgb6SHtb6YG8e1enxoNfWNMV60z6uaqm4eb18QZqaLeSruRdaVXQHIrZTWGeiFBZJ2lm0VUS+lm3
reaF4Ia7gK9VJ6aLGs6Ui+4NMWleJIxI8nRBwxAvNB+gPPLsJscjg682zejBHrX9pSMtwiBG1sxv
rQQK4Ca2+XvoYURXqi0xGVeufsbSNtADresp3PsoPaFhOiwKcWhZj17eQ60wJM82s6R+BpYtqWMV
9lPsLIJqJk1aQ/vIiLoeEG+v24RypdlX4w2C0x7Fmi3091SRKzGC6/8sJtNOt9YyDrOhCE5eh+iP
GBav1ZsZhku0QfE274hBZCy5kOuvwmGidhpw9JpWLe71O6hOBNnNGfucLmpK8vO4AYjo8TAH64YB
tjWbqHyKSKQ4FKPH6CXSbrytg2gskEFyYsBybzyoKOGBmaE9XcFEiE+Jl2792Ug2Y22PN8hJq10b
u+KAnLXYgjF31mAN6jukFHDUvDq/GEJ89jpLNbXfxrwSVj6fuspUB9rRwUPYutvC7pKnSmEyg6hM
xHXguDfZ7O4TPRMzRwLo3tSx9c3zmHYIRvcmoCJKG6T54Yqa15Iz31ooAiSB/2dru0agt+apys++
7m80qIhTLPxdFFXWbuii4uQzSVaRQWQe6YgwHTNuK028eg15MN1MPWwFucT1to79rXYb6wp1/Q3c
NAx9vTVu+smz1yw4BB1U+hFvYoZyrJQXqYNwq0scZFT5sE980jyJmSbLeDbVxi8hc2k/um+i6dkv
5VNJsC+MzoxIQmXnKP16eTRM72ulGrSHvVXCSho9VrWulN8zyz4BjRerXmo0m3rYwG576PvgoiA4
4WuLn38b2dN4itKMD7C97JGgL14rbVlQv5rqTui0ORk9Fqt5VpegzujZrRDfuo0PjrOCTP1XBeLi
MIkCikQe9AGYstCi84RtSqxIgXEvOyflBxUpjXI0JXJ+hFtj7UYE/TBCe+lftEJUN2yUbODsSIU3
CfqBx7qcwsdOmsOnqXDYPxTNEmJCI2m6StCJboNMuTs7ab0/40zXxE8CP6Cbk3FRdtFXdWjee84w
3LsANrbW3HXbZf1xMP2WfbTWZZXdNqQUrV1mWnq0DSRbK5kUwbqe2IugEGctzFWzVhh0+RRB/A3t
gBXBRcF1KGOOPh3jD0zQlO/82bT33dDb5bouZXbTmO1nF4X+Rgy6v7ar2YPmkBZevGlVYsc7J5bZ
BWrjZJfHZCeY3digdu/CL20cDhdWBxZEB8MpHjqzBW07+N+teGwCEgpls7iFawMHVh2dLJC7lMgG
rznMfcbAjNk7cERIjbt0qt1tNtVf88JzdmbW9t86GzRRa4/JtFK5kA+wat0v44DFcW86hKtMHSiW
oOjYj+VjdShByVyPiKfv6rSZ1laBHdZoK/fACdo/+GiyoSmJrv6rxEq7xT86narWunIJVL3yg3qA
8umLS9shnoSEdHffual/lwZVAL7ICiwO/3FkU6aoxYNBluZaEH114qX6n0anm4HABUQy50Zv/xgB
Id65AO6OgFZIBi8quaGcvA2AdJWQb0Nnj18g3Smv7Ukt0DaZvk1xG7aNtcoCER+DuJJXPEG9sbJ+
XdE02vdwEU+Gn19hyiElN/PlLeBA5+DQr7v0w7BZ1eXsfAqQzW8ybyj2KUqeXTo33hNIjnzNhwb/
TDNoNCttAfckCZwFi5FLVNQDZsiwCUIySUbrujO94sacA7b9ZGyrVdkYMTns4KRgO8R9uk+T3P3m
EGj7wK2FF6PheBCrAzs9ToY//dVyHL9sraG7a21A5iur9HugcEnOmg6er17nRe9cc2JfYltdlwOA
KE6pmFpmV1teDXGW3pbKaW+8ZsQwgOjDX2sfYAlciePg5Qam58C7QBkQXMVdDpUt7LPnJaJTbZPS
r77YobOIUHDt+k6mcXfj8zwaXU4tKU7rz25Tfs/4q7d1Vdjp2ndmiZ6R+OYns7SXsCyjMY5huQTD
eoKw3Ypg441NUPeFCCZygIt4yxvXMMjR+ht+udFdSQcIyBtJ3mE4Xbl+Vzy7Iu8RMcbGxvNZA8mB
pqUMe3sDPaC9FWbfPBMSyDe7Slk1+Ajg1WjXvb1krz22pF67zQ/SgwCfmvT7o5cIhvC6RZBCGdtu
c45JrfFSqSi/GtFtwzd2ukcjDPpn4KHet7DzYXDksGjTzWjOHqZRBx8xLFIqIvnBUDaOBxn74RY0
65epFfraTDJg296C044rrMx6YWyziwqvJzm56NyxW6LtC45OkSJ4Nu12PNh5bF7RuU+RUw+sGQWg
/Wyddp1aooOKiNj7uIKHCr37JDAjdxvahgWfs2kOP3ngYMgjJYL3iLmDZURQHWJcpj5fn2Y2HgCN
mjs/KXhvLAp7yyzbUznr7kfJ2YgTBo7o3Mh4CkSqfQ8wUiASYYuD3byU2M9lPR7wrwWfJyS7T4Ys
jRepuuEy8KbwwSH8aC0K/trRHv1HgbwPfT4U9GDhoae96QPD1Y9sjElQDZRJIE51ryyShLErTwtQ
PYCsbnTZZ0Td5sr0jHsXKBLMvxyLjevtYKSrVb3g2e3EzIAY0j52XQKQBXp2nPWaw8tCdffBuyep
jPK1wTkZoAL090mFBzkSM9YBhcda4O85y9vraiHGE0/vLtCpE51WZy00WMcMrjypN+EaGbRBdDLD
GbeLuJgc0PyzeJpxhGDJ7by9nEg9yLIp3QNOHj9VSoLQQcl4RdL0C4gKa1XNgNpV38uTprC7bahm
nXQ9pQd64iw4Y0+IeVl3+xL44nPSAlzijM+qw0boZHfkamPwrgjJaZtLjDLxZSLGfaJo2VhsuKBU
j2rTDuPNoExBz3RUB6euorUJTIGjSYluHt4tIrvgdhSNuWrTuNx5bfNXu0D/S+RCe6HgatBE+Y55
KNvVS1BAW1I7ICLiSBbMXWcZT1rZoCdhDJudf50vEQNG9W3I5psuCU5toR7LOrjik0vBaIklUPX8
ElfhZzJP7/8Pe2e2HDdybdEvQgemxPBaE6qKQ3EmxRcEKYmYxwQSw9ffBXbbIVG6YtjPfrDDareq
ClMizzl7r+2SW1CzmyaYKX/x9WQI5owmpdv5r6hXJAhKQrR8zUAJQzLZVq/MV6KM2FhpEYt8bBJ0
23Ybxje7tK/PxtgdYKo7XwuFY9l8T1wQGhVBtEQxzNb8lUizg5P25m5B9Q5w86boUSdtEp8MKo4j
uhAFRxUS85LzYOCDaJInAD5y33fxuWjudajnd42HNCgmIMJdkiLcwc/WbaP6J81sve2I1WmvqGHO
e6IT9u1IRjZAb/0orMR9cqRdMihrHA8c7tAeEiZMp35Il3KC9N4xqAaDLXRC4DhRPiRmd0po7Q6Z
Fhk4DmxRXG/akVROGjpQoaSnB6YyB+uMObaU6aqJ0R7kZrt8ntlk6Qu8RUwUsMHD7hAVHXe0O8CV
XNHVtNMO10bOZFxGzNcz9kN71+pdYtz7zk1gIFVps8LmgHFNDpScGU7+tjfDL16UhW8SfAZ3N8k/
xUqEHoWI6VFIbUyvoiyKuO37TcXyQp9pmWlMVR9+IZ9Z24YoYnZlZYqzNJnHy4Z33AO+lelCs+Hq
mYmrQfFuHP0y1QSR450/UXb0LsvSIFNrXRpLdWIko/qezuZwSp3JOEcIRF5A1OIgz4bwS1RoNLkj
BD43hhTdFt0ElUg0K/21qgZHXHSxWkpevyMBPBa1fATJzNYh1xw9qA2rPbC356M1p4S8UlGgbwSJ
2zvXcKmvBqd7dvLC3CQt278Vznp4BTMiHVWS7BWl65lX/sEELrFOCMeAoSZoCmBOvPB6lx7BMql5
/z61gF2mymkPoQMFkTpBBShGi6f3f8XHt3SjO5T9lZv6Ab6LeW9aGcDBoqMGG1uTLoFnDadhZtuj
UWwy65lL5xbr97QkwuL8wZSCfAOwS50D7UHNBj0j44+LNUvH+BT7gebzE4t4yI7O3JWBUwj5CE+A
A0hSPpF1ZL6WNF6uUKYYTwVCGbb2mc5vJgH20MKDvMpG9rtALvT9jCbwAlPw1GE547jsgl54LSj7
GhXX1VpMaUN++BLd28PeJS4qC4dslcx0RWheshj0yEhCvfXBbCnRHLIQmyT3P0Pqc7+K6heafwmB
aikdRW8+89tWIjsh5jBZ8+4AqVVGcBnx3Qz2ed50+qUwBgERe2ZCBnD/LA/nDMYr952Gi3aHuBf2
+dzlD3mbzyBuJdQcNSIz4tVQh28aEDSaIpRZ13m/nJO8Z8pm8Eeu1QiyWHHaaFKubQP+C9yOMqiW
VpwEcHThTuFwmvMBNgeJ4jvH5g7o7MXt4GPQuybi3bmNTF/b+sBuuUKQUToX7f5YuvpTofNXstJu
D+8EjhqLcbsxnCWyHqPKdKH4oO00t77YNIOmP8WGsNMNUiw/SCT3PSEnxrmBg5Encin4Dc0M32by
mc5Uyt1koezdLMKmF1qJpbXhda7uO3M0zn2ABUcVh9ULpu/xagpjHh0t5hG2rZ7Z5NCFxxAm/Uvm
yg4z6qghTJMqRw/W5qFxQ3HAEcK0pf0VwsRlBxwOZeCXiXlO3dI+dv5yegs9z449mrsLJSvzZiAP
gJ0WP9yUWfytmIv6pfFQ9PAql+qYd6gqOlquxar3NPkyT9E60unIdQ1/z2+T7IzF97UXEtiEkVB6
dPXXUvcAtTDMC6RqAap0XJ0OCO5jg7drHfaTT8eiJLKkhV8TVc50YdECv6gLFX5pkWARQe/Mxhn6
c+NUEsN0FPni0+2ofMQGj6Yf6Jag+cFY1IOzyF0wYDY+F7WgpYAoXq0zr6MmhB7KXeLO+mukp/UL
o0itWjOL5ZmuWhFuKqrTXa+zPoKFLuHnQEGZKQje3JCgNcCdyz3Y6tB3XIGhK4kWk4xnTfNeWwBN
rudS9nlOrL57DnUybGhjfJJVMj6PyLf1lWRD3tJKhbEas63gzVinzbkhVXkZD11/BznU+1ajuX5L
4GQelYjh0EUDbyY7GeCmC3fC14wF8aD8JvySOkIAtGytlsR5sNRqk+MNmf5uP/9PP/WZ0AGJOAOi
/1/osCMDOvn2s8zh77/zL5mD/hcfodPVRNIMWM5DIv6PaMpzl5A0h0B7wzQoJwFG/Fs0ZfyFxY3h
h8WHMQNe1An/iKZM+y+27KiwPLYXDtsM8Z+IppYe+k89dodWzaJyEIvYX3/XVP0wdYuGpUAi2mFv
mviAMWD76BhtM/bP7d7iaXJFW55nDoE3m/d18Ydz9RuFwYepBornBaeHxIORBrOpjx3+psFNr8hM
CAbCprYMb52tkZj059yk2P8XX+UvrheXCSNP9c9jv9ZK4UEAlQ5sA9MUJtgB0llcbymumk8mjL87
Kk4lgBBCuWEFfhhDz8aYEZFld0E+jgmhxPSWWnzf6250+8Ofj+rDMPP9BC5uEJwT3BS/GM5IJ+uz
XHACWVj9pWF3Xba98zYqZxOVYbp2K0sjeirM8JlTb/35yz/Mvv75cpBby10MLeXDcXaYFEOr7rqA
5ohDsTvG29Kwm098Wb+eTWFyXyIuQIzyqy9HRp5FHFfYB61vOy33ZknKgCAFSG3TuvjUiPJhNMtB
QXHg2TItZtFYNpaD/uGBEI0yQZ93PVIX4OZx1n5HSfLmRTgqkO+c0QirPxmy/3oaERFgdcJVZyxB
hR+mnWEMRgsNfh/g6eF1QUeUi+VX2z9frOVi/PCgvx+XiSTR9xioLUOLn4/L7kPkkZhEAitZylhN
OwdHdJoM+upQi8Unx/S7s/jjt324NXDCRE2E3jrw1ECTl1k6bSr2Ael7doIPdyrLXv98gB+NFO9H
6KEYg3GPe8/5uJRNceZ4bDS7wGCadbJpbz1EvMZR+8/eHjYMGvWGPsXkMQG05Ten071jLaw9cWtV
oHpfbfvRJAZwcOuv42iR9ojheWWGXXM7I8/JXZJzDIzznyxMH41ny++2kLstuiBcuL/ccZ4E0Vd1
PEbJ0JM9Z0McdoF5CrXVNLrwcBJxbXvVsLE4e2Q8jPazPlP59IZXX7p0SIAPR/7JICnxkwdc/ObW
XEbbTNktU/CfDw9D6uekqYu8C8Yu3pphLCiy6GSgeWdT3UTyfkwsUisHB8N8Ra7McSyhqRNLrmi2
j2QdKb0kd3YphScaRZZRh5uwBONcYlRCXmq2l6YzawcYMtWmAeK3GdhUQSps/YeegOyHTnnh2reS
Zt3amrvDzsUY0qKw76vxyHxNQvzMUYeGwl+NuTiL7ey+p8V+mdkkJEwWaIDW6sEIa92JzdG8bxJ3
IZZAvMNGFJ7r8aQ/QupQAZp7bR3i8cgm66aDhrHy3Sjbd07cnfjkcvfnu/XXB8QTsKIwPNsIMpjq
//w4jkxjezbvXHQZXzLnoi3o6Qfq6Lt+Dutt3zMb+S++EQ8v5rpFa/1R90IfVkE3yLqgRSVhSHub
G9FXv7TPWwvxPynJT3/+vl/XbY+0NHR8Pq0jtj4fljVJOGHJtemCdMrZ5Cp7OETw87cekX2bP3/V
r7cpGixKGB178iJA/3CbRj1CnkFVvAU9RXmpNQYyid795AT+9ltsx2ObgumUc/jzJSuA8RcdlVGg
Oa2ORc/1tT1Z7t7Vnw/GYEP4YaVeFGWGATyLDgavo5+/J0s0ek21T4DOaFSbypCkKo1FRJwP6YR2
SMzJaHHjg7kjqcB7JHY7qCCBf7YsWb/5GWxhDIG0Zcnm+XD9GuYDc6JcGdhj7gI19fMdwffdzh66
xFsTg2kfjHL0t61efc+rwb2hZoRtL3R1UcyzdQQL/pkb3Pztb4KkgSYFeS8u+59PTWRrmhbGlgzK
qC8PekvKhd4Tcl52zWUoUajELsShnOT3dQ6M6dSThbZ2Et3c+B4JVW6Zf8+NUV0yMWRGOjz3qUbu
W9LVt1NJhE3dYYvDWTQcyym/1PTuM5fr7w/AR1oMvcLm+V+u/Q+7i9Bo/WLyBk5qPN1ErVvv+sGO
7mNWsTXgn3QTStp1het0vLHa4jjF84uXuHdI1vwDk5ZwPSLKpXCs/GuUEtWdZ8/fZxGWR8uDNUo8
+wQPmLmLlXb5rk3IaPjk7lwu+8/7CCSzPxzBh7tz6HJ+MMZwkiHTCPWXXx47Rr6Ls4FBaMsi3zvT
Kk31A7mvai0Z5n/yHFq/vQtQJWGZR6PkfnzcvYm1ZBK9DFIwLwSv5J54ZVt15doSoo+vf6voBj26
phF/lcBeehWtyVWNN5mFv11Fcmfqstq0OFBXQ2IMRCKaPYGmfGEwCnDJdhoZ36fSMFgqXdrK2VbA
09k4mv9Ye7CdDCX0c00Y+X4m8BQk8q0DVmYd2Ua/rgdfik/O+a9bNw8cEmJsdgiMBj5CAgSdXOyI
LAhNmj+WYeCqNN9oM1lPUGatT/aJv1m2ESQKKk/gbewVP9RJpIGhsmDRCeqofCM0LeStDa3YHokW
/fOttHzShzuJb1r4DsjMXf2jWpf8kh57pOBOaqO7zLCiR1yc+O+KiWpCTBmRnbqjecfQQWDx56/+
zdsX4SxxkxYafwCPHw6SZDFkZSmO+d6dvoSddzW6zY1OywVl8islr/PJC+qjNYk9HpdQEIVuYPYV
vzjOfaXJEZGaDCjDy5veYt9DlvhmQiG2ttT8XQ+LOzyY4yaaajY3Nop3lKFYatmt/PnQf3szCYBA
KPoRSn98LSf4NEWseH4Hr+qQrLnEC8aM+bWkYoYWp29//rrfvDQdbNoLEZ/amyL/5wXP8dMsKpBM
BNPUAqOujXA9M+b6pEb87fkFiwDaYjm9JMj//DWQGCOy6moZUCO3aw/7+EaVqQ9V3NMOg8QvESmy
gxgj5+S5RcWabkC+HZV2hlTmszXy16Ic2wpVIUU5LpZfoB4DgbxzLPFwWwriLz7VaCfb+WJSS5u0
MLQ1WSGkLLkdQpus1z95rIzfPcHshjjZ7Ns9++P+oUP0aFqlTnYv6LHX2m01sRraqDtJgqjIT3Uq
BtRVvwxLtAm0+Uo5iCnwnddERBWNizwLSOdAwqcF2Njsut4grk7Ib3++M37zMxcNNiJstKYgjz7c
GbHmJZMonSZwxrBFnzOrrS0Z5bGXTz45Jb/5KsIeoJ7oi6vE+9j7SVJD1rjimXUQKvlmW5N7PZcx
vWAGTP/FYbEHFVhYlpbaL6saBuiZ3DO7CYSZtNcQFZxdNbnhWdp2dBH/3Wi8+nul/IOIfFlT+Cba
ImwRcTt87FSYcxilVc83JRYB5CFo0dsiaswtbzds9mOBFxBC7CfLx29PJfW1Dd2Y8cS7AfKHDUyE
fLLzY9EEk7kw/5feepIyfGtxt3zyVch8f31DsNPQFx04qXKsWD8/1V5mV32Eczlw7FZH1cIgi3is
2B5QHBUhBEqHedPGYU+erxtLDdqOyrEftyTzWsU1kl0ersSix3gI5ZQ/mLViItqWmdcz38kdhgdh
E79Ug9AuMmBLklSAHMiJLI2E0RWHZK0JtMI96iuBZ3lApjydCY0xHe4wd0bU2MbMSbIYC3Vv4u7P
bRQdO8A6o7O1oNOZTwBIk+K7k9IsQRBHBRMzF2+tcMOQpI3vZV4Z0yEv6a4FcWIU9lbTawPEyzhq
gSQ5T16KAhY3AWj9FF470sjLHX/WBmQGrcxIS7D9jIy3TNnRheeWwt1AAajSXY9S7lYxLw6PbalV
wG+hziH3a80W8mzyUGAwWOIl7So9uBEgyLXXVwBQJlLUEMbUU9mepyhy4HE7fo3xUkpG65tREQgM
qnQK9bOCyFydvkNRm5uaLFs2V4nnmS+uDOmXuGE3rmcP2vctPjfNDapOptPVELrkvyU2cZ+T1vju
jV4VXrTFaRD1Bzax467xRj+BDY/JZWXX0TyvmaX7QUkkSLXNw6X9p2smksZGCu8+jYmQHfOiAo9i
E5a9SutaALbvr+nz7nol6sewNvOnHA7rTVcyfg8LGGbaRISk1fi4oaZd2cgdaoXyJiT+W9lxtM1m
UE/kKyHC9LNiF/XqaIHYInpBvqSZY68Ek/dNn47WDkLRNxsG6BZrLaR2u3UDBvT61gd/Edjk0pFc
gS40Lf3oTNr1+Op2AANs6IOr0lUvc+OIPZJTOKvjtGKq+6DrztYBw3ol/KLdGnqZEJCN5qeHAHHm
FXl8YQ1cD6qFZCWT8GGcLREIzbhmgIzmdRrDQ+jb2XpMs55NhXTXOW+JjZTuMicdD01nw7WcJ8F/
ZaeM7tI42O0xA26ymfWMWMyOUM8UOvE6c7PibLDIBePKXoWefVNo8bg1Bi/eQcif0QGT1hWak7nk
1+o3YZTXzwQc6OdljGdy6kg5HvWufXO0Bo1Pp+qNR8OaSVsliETySZdC+nuw9MQ8yMn1tjQpjqYx
7hJRG7tMTAxe++apTPAACPs26acnkIJ4ppFpr8gAfyqcJZ8+ygrvoHq33CmtCTeEydxlvseMObRQ
JEeVR4qFrXEdGvTcqU/uFXXDTdJq6qqJkLfLHj/1YMlz5pruKh/BHINJ+S4bwBCe1SX7RBYFdC5P
vdkS5fCUDMRdbTKVdPO07qumnC1Kc1NvoZ5Wid/dZRVMXCSqfvZYmDriMBepIunhHYtEGvXDl5pz
fwl2M6E9ghbYy4yD3kcTdpau2uFOROJHKMB25IHYhsIUkzwHVxcN8ssUo1dGuGuG9oDSV5rtFxCw
O/BMS4SZyW8OXM2svo5gVeu9hbyqRxTZukhpKhyR55rmMKTNXA8lVj4haDnSntUlTdom2bctZ2rV
ZWW+mb1C3cV09a/MPDXvwqLMksOQOu1WoHK6NAbT25FQRDjg2NCMixOpvzp6yH7Sh7S/ZcCan9W8
ZL920oscQiCiCqotcOXzcZTOrY3W4M2nuQ9wGZg5xfeSMQRcaLxn/l68tTVAwtVUSOO5HBm2U6KJ
k8+89Evil6AQYzkFHTuWO2+y0y/k3uFj1/KRFHGzOc5o1tfv3A3TtuQjXTjGICkArV2neu4E8jGa
J2Jom69NbWNpQDn7BJcm2adt2BF7OnbZLpl0+Siqhhg9txqgmoSi6Db9LHk4clMT60wnbSVyHLEG
LWwd+gbhtUsLeUtV6re7jLqp2BcMe4k1TCL10IQDLFdPJIZHttmSQ4Cnl+yTgtHgoS6RdXMPasMx
8tP4FudDTlo3Ap+d5HRqD6Q4cIggY/0YgPvMT3Uy9aDMsR8usDhGp8QDUVcxhb+oSPo5t2NYcrVV
J4GtJ86t6kggXbETaVBIxPEJtVj9TOvO3NI4E6eo5VHdlmCudzMhxbuhIuo5cF03OuWAuN11LWJx
4iFqeKi4ujThm2NW+PYJVV/92qqovbZn1MEy4XwnaTYF80T8CKKwZK+19kQKodlc16KtXxHPknJZ
OjPpbVmTJgSKiGQvxoKP1VC2GK3dEHsKMH5Wsn7tprp9UjHndXbd5mu1wHcgKsSc1qYswmNENyLo
/U5+8wcpTvbcaMNKVX50GhMB8nhwED99m1PLRiZeo86ycYoNqFnPDV7L5J76mIY0Qq8aEifjtGSF
6kMyVypY1TUg4VMiqvC+duIIs0RfPTtkh286GNJo9bQ5RK/vsYkUwJoIlvKa49Tq4SbSenXWFhw8
xtnx3sOw9kyGZLK3lkinWteiU+83pOvFnmAHjjaCiYWFtr3NQuQEnU8TZ5MgnjrGRce/QG6LR8Dd
kHcQeWvoDTPPOW2sUj5OCGvfPFfJb25kC5wVE55fgJ7c5YhmemYuprhNilg9wIHoXSKF+ZG50LMb
r2vrFyuNnVvNn5t8VZdDfJqcojRWCOPap7yZxyvPkf2DXo8Z9G4ut0lQ/LlAwHbTwGU6gNGYdnhx
wSSxyYhPtuSsYUGarvRIm970uUoCbbRRKNC0D29M0koOjR6T/2MNfGI1wz4y9PHe15nIYPa2NeCE
tMS3WkFgpFvT5kMagvxlRb9FtoD5NdJVHQ2gFCv5jI0p0Zzwxo4puVZwhJrpUCjlYMjouZNmIq5Z
eh2bO401Kz7lWVoZ5K3P1ZVmpTRxFYYaWqnSi9XBsSqvXPuye6sgAApmF0W6boqheUN6ZzzYEWgj
NUjjO4Fhfb/m0WuuWS3mt8pcbGWOWSKablPRfze9fhZcM5d7v645LQ5vchnoiIrbFfgU4w7VtXbj
d+QRJK6jvsMIba67sKTx35j1Zaem+suYkhJqdF50Cp0GpKCPuCSRnnVgHQN4jkHFOpRa1D02SVLq
1y1UOdb4KivEoZoqTh7o0Atq4nBX92HLIoY3lL5ph1yvCS3vGXV8dxkWdRSoPFd72ym4NLw2zy1S
pPqVIE/gyrFlvavJWsPhoUISDuO3Lqr4R7Ku602oautV+JHY2TX4qNqeyKCxRsLNleUEBudrxUTT
RgbV8hx2BOreGAVycDYhiE/tNHww8wibjVbddr59odwlmkXXE2qZFupS76eXDf0fvY/VMS1qUEYy
c076UMA0J4Q7cKyZ8bqeaBcjEXOnchLhrROa1QFZcR+x6GKsM0qGjQ3q1YNIuqOa0A4mPJsXeoQm
tIzckqwqkChs9dkCghtd0UJ98UWM1s0tYXRVyvqmcvvYkKjOkoZkerZksy0dg3Cpzj6DFm8/st/W
AZCM1as/LHOmqtvFdJYPTVi5TMvgPOxB0E+PmJuiGwicw84d671TEUPvE8EQwVKr9t4wv9D/K77g
C5jJj644SSZBxCz0VDhrd5pIoE+zTB4yDa2yCjX9lBU22Ut9L86KECOKnZvFNf/DpSkfand9gwrb
Gvzoppd8SS9C96rHsbqiMQ0wxYXq6MPbenBkl++TxH0YUx3RNIwZ9oFs5aCpT9WqSob4IvFo3FSG
eQit2XiN9XDYKU/Tg45Ui42XYNMa3u2IKKNXZEj42wgM9xmbC/sxtUVQirHC15KyAFeQ5laR0/iB
n/v+m8p683GsbePSL/wZ1UJh39XxmAKh9+3Fe7McmsQsJ1z3elJcJaHk2Oxc9oWrluTZLbzI+vvM
qMlc11GXoGDlNkhKkrFW5GnVLGukoiw2KLkeSUxaM0BY+TMxqL3rsKEnSPQlnUYyyyAEdVmTpyth
a+fVlI7Xs24+dglKax7FXbLA5lZM9diQASAvbBHe51nFNsNWu4wlkEBGrHs3nt7Omwze95kEM0xa
aLyNxYKTt1pxKmpRVet48A2GFvl8mKZKXTgCjwl7NC3jgXPKYx2N6SlP4VGumnTG8de2JWVprqU8
RszQFJadLn0qTNsJQCmWvHJGiH8N9Np21SfaeOWHVnM+0cxeEuxUkq1gTWRHH5jujXBBPacEX4cK
x4Uns4ucq3wmS1A/0q5yhqNkKZMe1Z3T98V9JNM9Lkv/CaPWijrnpSULZV3EAl5cTUgYmv94Mc11
xtM4oY+sTPfVmJ3vIaG5z+xY8+cc0DuLltTu3VxoO0v10bZz++J6ctix4H0yGHrDaiM+OSSirNDH
vTILlRw1qxrAHrq6dPduZiBFLW2nOmlDBD+tnNzqRPsGRZ1JvkHFGCBnEaoMuKhFkZbXZuMV1w7E
7HyVTCygKeq6b7k09ddSpvG3JsQjtDY1PrBBBXAUbVrdYij0hqeWHQ/XLaHIKYCE8JbQHLi8tccb
BaTgF96W9M5m2HU9TX/+ryokDYT9MZUp3An7GGV4aAu8G9+Ayy3czqkv3jK7pKsg5y581mVqvGZx
y5u+wtF3JXHzPJtZSxFuh4nmr+s5lN9wB2vFYhr03e2cifI2b0YWBhmPQ7Vzo05VO9sf6Gj08GKI
HcPLQBBfmVe3sYNFkT1mFT4LQ/B3/HqEY4duOcPMU+rcRqU1ddlGSX7lNhXIpTYlKi3k01gvilWa
2KU8S2bRUTfqpSIUYqixr+3YvPLJs+YR2WIPtB83se1PWqBNyxaAHHkOiWLKP09jnDsbpy3YtOah
w1XSZl5163zsw2fVKrwgUQ87F1GqKN7MvudbiROBtDnYlv/898kUpDCTBs54ktw8ifQYse88Vivq
iSqwfBGtLayU2ZpeEKfeMuzyVqAfK4McsfTDoiwgnbvMxmxfG3SBTsC5R2PXiVmcTQAebkklwuwQ
2cxb15BgOL7MFfRD2hpJ85lExaAC/CJuTIJzp96UQ2901ZuixjKsGfFdNikzKPuyfCwA/19nLoLM
dU2cxN0Q13KCpWUb4cnuOei9qQh2oNVu86sTvJdUedNYasz/KjylXBOeXXr/8bShL8NZVFrHvz9j
IvyWUL0kK34sEUpSye9JKtM88Pu2YYDhF0mKAjsxx3Wu8/ysBi7nDKO3sI9DIjWyj6qOHZ2IbZgh
qMBpopCyk2NygqTZ8qjbFNy8hHl/keiiY+YqCYQFZjiPc36KFY67ZtlC5kR7dGT0mfG9ActmS6aA
fmQmDbMd5sp1AfmATLkseZjneLgfTAS37/3O/2lQP9GgWnR66Xz+uzX8C8Tv4XtbVGX3I2rrn7/z
L3Cf8Re8o38EnghGl7Hzv8B91l/IP5fpG9NFHYgF3/SvuGPxF/8AtYOJhJ7d5CJP/UeDapuEJKPr
oG+EPIABmvufaFA/zIhMSPlIRBjrL3Fn9i/4Xc9Q/QzyTuw9wMirIuZ9kkYAVn84J79pl38YN8Is
NNC5OvYiHWAi9XGwGfagJKwqCvd9WvI8YHLzVt4YVs8ltOErvKws8XMDxpZU5frLn797uV4/zjrf
v5wGGHAyThsY/Q/zKd4i2AYzz99Htk+T1W0ltcQIVatYCrHUMMl08ovap/ecWBs5T8n3USOuZeu0
jrUhZQfREujxAD1UzqJHGQ7nJD5BeyBcLc1x5HdTWwPdi+aLXrrhTeHkw+a/OAigzAgvfPTMQMF/
bsfrrV1bYAj8PXXhEv4KnKDQqBoSd5juG4sk6NDICEvTCgb/VHX1F7T2aPErQBC4N30YYqU5XlXS
81a6Yu/u+3RkyKnOD6OvyKJBK3hXMKHcTeVMjwq0yH/I23+/DqDdGUa+oyg/Tj8lPZQedK2/Tyyq
OYD/+WqEckxD8rPB54c569/fBBuG4bJAMfGRvyWUIYva4JsUKXh7OqFcPIfKu+2s5loXjCD/fHU+
PETv38e4iWkQtziRCcsd+MNgxjRkWRZazvdFzJ1YUYgK6yP/k0Hrh/HP8i02kzTUTx4EIeujKMhv
WS7yQfP2LckMAXklb7XlJ/tMend/Ppx36fcP6oDlmxDiotZ+H9L/siggwTD9gXuQICEjP8wuiMvY
556ZJi7cVFi0f9B5SqKkuuyGNqZ3XiNWxKpMayLG73NWCNFct5PDq9NRhOjWRoIpRhnWvKdLHR6r
nP4UQ+/pHo51iWceLoC2gq5FJtV7rU9VQhquRw9Hmo58HByabn8+SOudZf7TUSIqQQ2EmAzhKmj1
Rajww1UL4Q3TScKrO5B6virY3DOMCeWBxkW2qzLcVHQl3ti8aRtBzNSKmzfd50Xa75RRdzu8g+1l
nSXDElllbeBr6I+GSSC18Cf72R2K4lHQ12tp1t4afkGPB6u/sW6dML8z9Qxgxoywv6O7dh9Hpbkp
yRAMsojgbhU9s5xle6cTdAfZ8+xJk6rOsCPE9DRDc2tFDt2N0p/WlUiKbUwUaiDpoNy1oUgP8LeL
TWk0lIMkgX3FDuWsC7KBDnY9q1OdG0OzUrNrnxceyQkqdMS2Vqa9plXTr52e0njdMdLfZ22VPXSy
RM5V4tUvJu0k/Hr6hitUAiSNcQplnRWI0E6JVXRiOKpZ7Ww0d7avRWzpd/SEikc3irO32ohBhWe6
P01reAwMw8gAJty7jMcn1yvp3RZmu0f7lB9Sir/zmXD0kwMzZNN5SemvSL7CHNqVzSvuWPECK2er
jbi14zD7rmWad0EknraxoyTaam57LAqHX+0YDYhu/4DSoLyswpp5+lhSX0VtqxEeXQZ6nZ4v5xP5
LMUasQXaCmuuXBmF9UUsZlF7jPUDA47i3A7r6V7LM2QDBg68S6PXUMtMKja3Ou+XdVoMVmBWvnfo
YXa8tKEjr1LOU3nosAKvGygnd5m9K+OaO0JRkbLftl6qhlThLMY7bdWjB1jdLNt7Jln9usrGgUsz
MhAdq2iPrAG+inVthuB4WNvUocsr2giQbrxVG5vfrJZr3jpGfT21JJqFIl5rA2MSFeX9pg+zdkUv
E2y2rh9rc8mRi8DVpv4Y3ZYp5LPIeY7HSd/HXccgyZinbdo6uPOzF5Mkug3TzpSEL5IdO/ytO6tt
jXOX5vexFJm/qnCRUDnCre2Jelt1Sg9X6DNjlqh+SY4rF1VXNZ5pWMWDTNKjmjQv/KLV8cSPIeAk
NjMbNgzgjBWjZsXNpYhk5DXEIIC0KfRtQ5JscDObQUspeyaQfp0DS9PX7Sgmcielfg2Xx/UoTNGq
0lBK69Nc6VwhAwH32YQY4xCXY743rETfuxWPi6NNlY7OuCECrt+ag0nb0o1pbncxOj89Lb+2THWf
0tDovzmkEDxZqh2OheepQ6Zoa6moRr1LEmLQdFm4FqGuDr3B86VNyOwZbAJ3wVPsSuNQJoifQZw0
gGwKPcKSr83jvY08e4f9KD7oWVRv7byy12Q2hiSg90lgOE15niydhRIkyYpRSHlOBGMG88EZm6NP
kbRxqn5CD0ucciN12GCpmt5U1w7VpU54/Cas2RTMatJXbWXS9wajtUki3hzGTDCyqff1Fo4/nf2O
uAdEj0wjwF5tzFifzuaO+cvsD/SceVAvp0Rv+k0WIshe6XWlvhtpO2x8SB/7KU3br7E7RjunoosV
J115ziAcVInO/oLos/iUZYBE35voOI71lcOMhV+XjzT9e4NiZsTZe0MzsnlKU4vJnk4MQUIA3xVF
+ATzw4AIbzfZDqF9/8AgOz9QPNGxXly2eUosZwrvmaQAtl9ODstp9m1+12TVl1aM2dWVeI5AJhJx
gH4p2xDzVW/9VnHkWRKffL0YNu8ThKabza0t7Og0uzWdacCx/B3Tz+Xj+6Spby1+Sdb7ekDLhUPS
HINOp+XOEbipVKA6YE5jsDAQNC+ToO7Mea8Tubn23Z58NtpX6zp0mHJjET9S0BJBb9FpZw+sHhL4
Vlur+j/2zmS5bWzNuu9S4x8O9M2gJgB7UpREdZYmCFmycdDjoDsAnr4WnZn1OzPqVt2c5+A6bkRa
JkUCB1+z99rsz5Bsj2xJHNvcGnopt3GlOce+rbXLzAuIlVbw5IUkyCLbmYXzpmKHbWKMVv6iM7QP
4zwZLq1uYnzyhPFV9/FZkx2JclHW2y4zFxVSL1pHZ2KEKDkUjHawzqMl7U0j5LQvc9ONxiITmxp0
wjV999GIkeqqvqcRzpWz9lIdjFUVjGEuknHLeHoWWz5+L/9obV+KE6x5yXRqdvqwn6oBYFZJWnpr
scA4BXEJE8Se5o45km/a4jwpE9f0b+asfxrW/6Nhpcm6Fjr/umE9ApkePvL514719x/6wzVpfEH0
89/J3JShf3gmgy/cuXgmzKsmiOkVdfcfaOjgi3HtTnSdsGxS9HR0eb/3q5b7hb6PZCdQzr+1uX+n
X/2rYwfPImYduK9AxMjmMv/aReBLFq2P/OoAi6cXkYV06V4xYdpYqsLRgTPgANsg09S0b6RtqzCr
/eACS7nftV45bi2JpknvU7gBv3yM/0OPi6L0r42myUfi0Ghih8BM9ldH5dRhlM4Ro+49lC/1bRDk
+q2/uIjkM/K08tAYapj0ELTWacueMbEC/PQQisopGOJPn874vsMSINt1M3ul97LApD/PQqo+skVn
vNKd90gAirFhUzwizyWsODP12xItTkf5Q/CLv1N5vKxsPa96GHaoX3IUQ7aXt08ClQ8gOg1AHeih
Ql58ZvvzyqY0KaG9VYQ6toOxhqQDZqgNYHuw5x3WgfKtO4Z0w1NQM9BXrSzHkCDTgse9yuS3ci71
ix2zhkG90zYZGrFanxFVXMd9qCFFceituuBRzr4Pactg2fdoflY5gopN1SKhiRNtS15Oe5BJZmyH
weo+Ul20twEKt5WbdUeK0UNTu92jV6WsqIOJnrEb+mOMIf8waaO2wlgk2xB+j3uWSAxZLomNxiYc
Sc5g1BeYZa860SAIbbu6JqqnEF/NOG68UMcIdKMltXa/DHkw4UWfuzUssumUeMsDqpDitp1xJ6DA
rhj/Kk78DRBx+xtHHG77RnThxJoNgRA6GvdC1d5cRigCjEX98s6hzL6KjJmy31hV0VlPWdKKcDK0
9HZZ5NqeY/grQaEeZ12HoyYIhSGyytkWRVltGq9HDmq0Ltk/FrqkpQIDOFk4lLwl0EJ6JuRCPI73
9tJTZ8nEvedTl0cijFpIloV+SAwrOMAy9g8C8CM6xUovvja90T3W16ZbKsNDSjFozQPIoeVsMSE4
WaPufSaecDc27rt1KfntW5N9BXoVUojTunchYYz2hi34BIsyb8R7zmUfcrpPUc+VFi5dongWjeoc
MIk8Oqob1oWdBltbimLda4CM6GAtfqHeugieDVj+F+AobSq4pNvSizfUrqDUFmm7Xx3+kUibCi2M
/WBYO6j63s0kE2Ryz/N3kxbnRjL4X/nT1O7sxh4VgQWZ+9qZMCGimGfg3hzdjNmSsmYBkYSGczvW
QKgwWHcdpZAsPTNyAoaqoW4F86pICjA4cAK1R4dgIAbzWgHfYWqNY8AOyVlPfI770VtacI+EzZ2I
d6iQFio+PbyeC6lJ2TrrRkE6jOkgNfNj+6NUtnLDlKTDx0U11yzgIODjY+p1Q6hDvLHqII5MP73e
XQgi7DApSJXZjm5hFSsTUcK9x6Da2Xp57e7Z6j4FQi3fPGrvNZHd9j5wr+gsdw7KVWNo9ZmTUL2O
Ao48qzGXAqkEIGWscoA6QcS+Tc2QAlvvDcB+MKwclvXkMmOMGs9W2djEgC4K3BEeM2Kqxl6Up7n2
6H6CeRz3NTsAlhMcIoi5Ad7cslhzWdXAY7jtClvduy0jGAboYpzCGez6LeyxZotqCcmmIkhS27Sd
gTCgaRf37HIcHEsRFJBG4qJ8Rk0rL6w1eyRYhWndxFLJkyZh/a48S+qIbbL60atNCGPGkNorvea/
u1yj+KGMWRxGErRvKOjFXWqq/KkpjerRd3ojSlgFrcpG4Slpag5fp8vzjyzptSokn5eULM1q3bsu
nQvta4N0VUXUqMHFtEDlrT1Q1HwpKKPaDVHjwfd2QYZDVKV6TXxRRGCIxovRj3I31c0KBpeGNm6o
xY5uZAQoJYV9FMGYQR0a2wdkogsBPYYr7q9j4Jd6LNOLN0+lsevaLrmzbbuBL04HRoqpJ7q3etar
MrSNitOhveonY/ZM70IGkvUCtqqbHslYHSYwXsgisZjrkaHdi1s6RFii7G15uYK9FYKJObjQnakN
2LruDWMNL5EE+nKyOZs32QzCvc3NaS2VI9ecDdMe8nD8lX2MwR9cdJzz3OQ5mffs3dl5hcMitIg6
2qyizJHeyUgQJoTebLKx0WnADsGk0ng/9nKAzuS6P7+2neaLY6m3GkkqFr/kaHjrTrgfmUVUi/Ih
ROZysp5To2/2EKe9uwBrOK9afpiyA0EZOMSKTFpzYj/MkeMUp2T244+pQ4LAgjNksTtFiVGCwdMp
+BsIe+eZULmtXWtQnxbGqLcVN7qND8lXZzSlemSag7lC/GKys+UPXKHaW6ZyRllIK462I6H2dY2o
XhFnjx+jVZDHxnxpxYpg2l7rkm+F9jP5XTpkrgBS4OjIvNFfz7g8Tl09jiLkcdoeLV9OXehYwrMi
o2MWgwZXm+2VKtvA2sxXte1qWgb92c36vlpLV+bf7B5P7HoOKmsCD5Mggc3ICl9AlfVEF/oAv96r
zi+WLTMp4sCGUW9fUfPkz5RwfF3iXbMz2lOEc5dZdx/yKXa2WVYm5dpCN/sTa2fdELGG8x75uXkb
g9zZU2LVb3Md95t+0MpV3et8X7GeoU1AxFO9WY4s+TfT8dPE4s4sJLavD9G2vPFlZ5w6jjPuom5m
wQyAdUQXokNdKfw+5gLxzPyd3d1rpxkuvQwrhIg9W3PI/FjzEE/4mh1aSGpFNBSAc9BnyvKihN4T
l5rN98jk04cJYp6FPRMLE9Adk51e112S4LpQZzR8I2AhryBkm+YpxbburIKp67pI2amFFKO0kzVR
WuMqzmbvQ2WT/OYHEvBZu2jBAUubuhaYjtkSpEPU7mwsvc0Ur132fuZ6dRjg5Dj1zIPssCE0x7x2
9p4MvSwbT9JY6HMU50gWtezOHZC2WftiZmDL7kfWjIBQeejfc9fSkWEqtwlHqgv3MGZk40U2wiK5
yyWfJ5j8mKFE76H0gQ5r+Q+YU0m5l55G1GCG1sNvcw5aEVgNMxe3yG5aQi7Irwfjf87gNj23ZiAv
hqW8Nxn72bZ20RyGeZprHyxJtQN5aLLayq4lFkhLGOWEghkQPTU4bBhtjXFnpgShHPwmDRhIes2P
oNLtlKUn7DtseYV+RWsyPbNwtqymAeYkcDt/Nmv3nz3kvxf6Q1fHyudft3X7okgrBOV/aut++6E/
2jqPPgzjGZZi1mBk+PDv/d7YBcYXjOkuawUaNZzPV07OH4tIk//kkn5L7+bx77Ft/KWxu7rn8fQE
NGTs9cy/09iBofhr+wRohC6RvAsifyxazD/P41OXRLrC6MRhkoZHqm5TO6Fzvbybn1f6fL3o7SEL
HppcMk2/epXiSB99uoSk62u5aw0Ya5F/vYmWn/dT8fPeAhE3QWe83nHGz7svv96I8uc9iYqO+3Mm
2oCnrdmNp0IxFQ9Z6nE3Dz/vbEC/7onOgvu9u976y89ToLoeCISpWO16vNJXIuuKEe+6mNPD9jX5
LbgeKUzJR0bY0E6TRefEEU3Rd9HsIypfGYmyzVNg0qd1QeneKJtKsxyHS3c9xhgccqIxCuJ0c64H
XXM98phH9+cW6tWlzBBYrb2p1hCm+VPihJWjJ7D3s+ZSOM2IBFDJNWLLGXK4GxzMpk2PhvC3U2oy
/hZ1Wm+cis2AySOCD5MkUWM1OWiteM6YL0VARZ+y6HkwTPw0gbDfEoSRFHpzwGTWsu4GM4OCVfPQ
EoZ5J9ylW6ElJxNiTt1warTizgI1TE+hLo6uusgp4MqFzeSJD3SCzdYGjxO1KESO5GwiDGSseRlb
cqnBzaXJDeId+6xEZfHehmU46Wotzbo+x01b/shGN9iMYCY2nYMfPkGUf2E78uHEcb0yYuRyrsYs
1+34A7HUC1GJRkj3X0VN4RxGBcXcQ8n+kLWddbGmYDpa5ATfoaJHJp2LbxkYmnendhUhl9Ox0J2Z
CSEwTiIqOf/dhgO8nsqHos3LqMqL7gyMUEQ9n0gUBzkY6Kw/axPpbsAzu6d8WkiR68yJOWpHdY5N
aW04vFMNSeJKH+PkcfE9NDgFwY8DAZR1wD/LXHWtN41xtITUD7M+fBb8fU5fu7j3RsK/VzwZg4uH
W+OeMdpIYEqcxSFjuOVsa1YfZc2obXOEkdsFBPFFp7ZBhzr0J6bt9nGGRtm0lr0xuOxvakBJr2Pr
4f7T+itQNRPGCnV+IUPLGu2VZIa7HbI42WjUcCQ8dwdiC27GsZOIsVxqQAm0O/LB6O1odMecpy/l
/aQj4B9irY8AKj5rkKdFt1zwHuqb2DvaIxKkTlZfZzVkd8JqbzXog8YM8TAo7Ish9YJ0++ajo/rb
8wB+nq8echI130qvLTbIbmDclql5dGwY2tX1m5o/IRE39DFY0ymfXuyBnn6cg3jXqFG7UX5AkP1A
4ECm268cht2t2ZTTRuvaGvxW4uxn2dnPNkJnHDxetypjTPWaxSYw0w4eDBYiBsxXxLJUxl7ZbguM
C8jrDkufUgfAXGSGTMOTnqu4S0OC7kn6s+k5pqxcK9Wkm5wiAy5v1jF9sYr7xneSPY5yLCVLbu1h
eVAQTNRwVZ/j62qaFgrs5N7Y7YjQ0FL7drbjfAU2W90ru38ejFnbaXJ2zso2RMUNVne20lnqaHYR
rKTRmhncQmWVJ6RO55IKtZY0sK67BI+ZNTcbkE5kiPppfEfTkN46onuvaKL31HUsQ1Lj3W1Gxrii
1fu3ruVXxhzRrFqCTY9JUZUb7Oxc0npCA1SSqFDMoribOXZDMXHeAXBDcknD/bYMZDGOMefzOHAN
pvM0vwXzhDSWZEj5QPv5UOkuNgC/Km9r+nnG5EExNHeJExt7BAMCV7xpexSPDu0U7Uy9b/IRcXpa
9QBwmiq4kJPwg6wpFSUmsycl/AIptW+koFtd9mSNW5Vg6+0UTzRQ2MEBxN+krrYxFlYVvtmXG4Zt
hHqEBOkiG3sG/kcqyG4eq/5QVroYeLZo8iPX0BPDEM5wONL0m+4toSfYAthx+bt88LPlNNmtez/x
wH4ADcgtkisuvX3bj87Xzkjbg1iIjQCfaDnfeq7+NDKAmYiI3YFHP+I23oUQct9cxYbeHmoIbgc5
xxq5lFmV7GLZ72eslbeiGIoH7A2WF7YjJj+Rx1y4waLEKy7Ybs1St9wZVG7vKDL0IMSJBGEhmXv7
lDCTQp9nN1iGFgWoaWxIl1TWOI4hfjjtvuFo/1Hltg6qzTbVTT923d08EaSJpn+eaKBoRZMQxT3t
CICC4UVH9/ouWz195ZmckGNUDjedtZS38egEP/RJwKoXRWxdNFrJFy0vlnOpe3uPeKPvZWm5n04V
OGmYCksO6KXHYp1g49s79binvSqjzjfMmQTblkUpeSxpC+hC+M/DODsnViLFp5bpGfzW4Sq/cJtU
3ceMj555jgRrMqKTzTDPphbVHssdWFKGSPZtOk0feZoGNodREj/j5hyvOAKdq3IW2l2audfwUKts
X3GK5WeraJKEq7i3PfZC7CyCQeafdi/zS6PQiBJGZEbpUsX7nDjulZGzn17BK5W3i7SQJ3aqIy2T
aIKYSAtyFG+aQqhXR83qe+wL+ebbyJlTywyIMiHvBayShHHcogi4Y6eGSNHqWkp2fQYehiwZPATG
g93g4dLZeZpq3oJkqvxoXuKBZLTeIvM0zST5el6ZvcAQZefr11Z/IfiXUG9tsuSZ+JVizz2HkJEO
mBST2WaqxzsP1pbX6q9x0Mf2ukp15sjGqDnbgUneJWYBuUUx6kXVMFQQpkAobzmeM59hxFhG15CX
06x6eTAYWa/cxtbJ/Rig7ZpccB5J41eWCvk0uiMjnED9GgdrYLOube6NoeuZLTnBqdBGGnkvhpUw
eVmz7zyyR8KyqNpX0Ng98ajJ0BkRhIP6az6bTbXuEcQyVMvk8v3aEt7EumpWlul+sxMRPHmiKt/r
pKs3lmDHtuKIj0uW+HmtRfhrOREdluBIqnTvJlhs720kBHtHphzsADNxrvx1a7a+eaoVxz42rOeg
FyIN/dKa7FC2LK5hOdc7xJj835yBsr9DSD5f/DxmHTaZwngfA+Jmm8pp3gjJ6O8dwrIYmkym/jow
b4vXia4GriW9G0Kfce8n+2mZXSM8kmuXlsVfMThWT/PSu93GQj1xHDqWwGOmafgGWuKxS6yO+yzJ
7/RlSL/Kyjsn80j6FnEOmAbWiqF+VM19cG/3ASG53jW1NShhXCPtMJFcUBv6RuJtpUthEQKLtr+x
vTYBVdQNMQ0MNQDMMMvUQkOzDAi8XarjJkiSc8e6c61wxu/NDHrzYjv9ammsguGuPpwMTazdoS2/
i8wcMJIProczG6JZOHaAeXOXiWZC1PY3167jzYg6JA/5Npcualp7uBHmRNw7ZRZeydjRmzBtE8yS
CSEhnwD7xooAXf5oNFFwtFjqpsZd/lLEU/GYOrog4MaBQG7Ew6ltEI5wgbv+MW9LRqE6NWKpkoOP
o6ljIyGHnZ8GhPbCScu/dkC2EE/EitGNSJ0+ZpJkumsZL8sx10hZV4g7T/yGxcmkZ/+Il7TflGnf
o9SR4yYJrjnvRQJWOF9emnlS7FtNo31PLOndWVJq3w0Y5/8sP//NLtkzrP+1S/58F/WfW+SfP/F7
i0yWJuG3KGGJ0WSjwjf33y2yYXhfTIt8a7acrn+V4/7RIAfQYnUyb02XBT6IMtrqP5S6LFIDMA0Y
mDiuHPK5/06D7F9b7V+FrKDj4NHytlDRskr9TdD2i2AtN2I5cIu4Z/TkBIXE8KWPFd4kXK++MWMa
CyezzC1IgET4Fg9L2jiEB5jedwGr6IElIERko7YeydCeXnJPS4+04RO6cnSFdA6Ve32yLl1AZ2It
c3/B1pNwcyRKySe9krFGVFpaWOUR/H2HBqLIsrMHrlaGShb+hmFjtS/jGXBDNnASzUayqsrCXrFV
cDYQFkxznQXDPVEpPQ9vXcWnwmqaUzeY/XZ2R3ngwac+kRy+2SVxRXbQ6a+FYmRLuFvz1hJyGtlO
6WIW7N4RPCG+wKKNlZ/ADXFcyDndsQ2zN3xR2pkKOMZ+6I0bAWSxJa0oMJOxxcQ7GOW4IS7smkKV
quxWE8J8GefpCt1tVlAAm6hLhX5BvFVf+kFWK0gyL4WTBk8Tz4fbqZosStHgZZp8dz3qcxRbY3lv
Z5rc2UNrntuybPeDbzGcyNL0xIBP7R1XpDdkorwHvXQoO5lIO7hRj7KEnV3U2vity714P8eOBerc
oCK6hjwsmW98twzTl5FPi7ILzPT7MDCOxE00fXUMn7y0JEXOJYl8wi5Z+G+MsFlveBlbRr9+KdPy
RWq8dCUbuCRCjRCXNJQqVlWv4dZ5kdPQFoeeAvofFuXoGKGVBuWDt0yAoPBPNfvrFfmEKsvd4EPD
RUPpkO+gdskUxZQHaLceEWtp42htdbyHM3gPTrnQzY3kYlMH3SGDW25j5raRWGx5EpbJ3DLVJ4dX
seo14nR7y+QHbEWpWemDopY7OUAwTmJ2rRtgijD4OIDvWD23G+Idp4/et4sqhN7cR0OuMY0EUjHA
6UbXVXqZOrULbt/JqbpTH/tAICZXJZ8C22dUNPgBQcwSmD4PjXc0mgCnV9p7+llVTDzdNkCW3Fam
XkXSHQP6ESy41jSzxKfeMXGW55LsGJ0nppmIcTMKkxUqYTBsz0ozOI4lzV7YNzbmWQQ3ZKaxFUwl
b8qTbgN5f+6emFewyxlzU/yoB1LdfB/psJeSEd862qe7OIDchMgQYSPMw7yrKSbLC6plC0/5xsv0
4IVleh7SsB+bGEQFsjR2jeD/vo2uUWzM1HA/GB0vh2UqyfByR+FuVYuttjV69TWobetOy2NvhaQ5
3gw9fm3GGIRK1kqz+8j34/rAEpnSqYx5bM/gVe5AQNRrZJkYgF2Ic+QdQo3ANnVhOuJs0SUPz7jU
azgYFdybLM41NIBJetQa7I4Oe8Qy8gN+JbdmyBiaRYDswVO0mO04M6YaMzCn8bxOlb88jZOcwlFJ
YyNQW6xEQL4opur4RvhVe+e6aOliv31kfO1eUMvt2spabtVA41dP3oHJXYriojCnPXW2wtvp1ndg
crS1Qd/MpqTx54e8K5qbshvNR5MC6w2DKdkkbo6BSrVq78+piPcVwbwPhJaYUVB3kTU1+k1JIode
1eo+sWV7mjPkDhye+hkbaIUWt6K2Kllsj7oMVoml9P0ijU9Wcu65sWW1B9tj7stuYA+MQj3CIWmy
dIyTbQvfdRWnzaPmNTOkGNPqH5ZAzN9LRkDRonkzQrvSvvdmWbKON5gqWhYROkbq5FtvmJAFxhzk
urn0x5Rowaeq0O2NbKokcv3RvdFxO6HW5iAKICyuYqzGr1atix2C7uK6XGd1avezxkrJcV95CC47
oompTa6CzkkJK4LHO/zIYhbLRJPUl066BqbjMmTuqr8nS5mspVGwqGbHBXe4I6asoQJ7NZekP7Vl
cUF3MRxEgC4X9WhzRD7S3y2VU2/U5C93usFioRNtLpn2xcvaTtx2W9o1ISjWREBM7o+rwRP292Su
SC7zpo+ByWqUc2aSYJWzpmnZ952EZsuwbhz1QpGXRtckigtc4mCFAsV9BX3GvWG5bGcdH/t8mk83
lRg0DqwE77GT2m9EWWAz9WR6NuKq2i56bbwr9r6rqV+e4oEj3VSzuXNGtylDHVHPQ5oaE/OPxd+X
QXFZdGNP9aCTw2AZhILpM19wZTrBykvHe9XkyYs2OSzNh7ILZ7cSdxmRcVWoyUQ964nLqpS68MBC
uWGUm8fBjnOTpNFeP3WeZl2WZbgbEkIdZAHhA31OHjlce4/ZbJIGDOmZWyLdVoGByX9JxB5J8yVH
EgBlpq0JRLPiJALu4+/SyR02id8Xa3Y2ZaT78Qm1TM5mqBsIZ6aPqxbM4KrBYsINJTZDCU0g6Um5
NqcC3Ykfl6fEaTm+VazeRao3W23U3eMydt6H4RUFCplGOztde4++yHkARvSkzzZw4CCWJ4Uck3GI
tmz9wSNg1PHGp64UwwEP9nu2ZP1eZJDbZJ5e6dBzvhsYtTNW1pLukJrEIdppYl+6pKrvliv6g923
MzIPuMf4br6CKVDoDC1KdsuIxxcjTbVdsYwOau80O5ipg7Qxk5GOdgqe0POkKTvUofusUe6gXU7G
4jHwk2Y79L68xVhssMJswLzI+LtPRB+hUwJ1cxew3xNdsevAL58EWrNj4+TJ1zFg9ud1Y71qFlzm
rP6WHwChHgVS6sjMM+8hj3kLvZH3Ee8Pm29m3YycqutGGG9xR29V1jaYkKZmHaHNOOyn0xwb9lMh
8+ogoWmsba0dt3RPwSad8vitHeYJVmzavk1a5YYIZYN1zb517ynsCkxH3pTBucKO3tgkCt2mzdoX
98O7NjDbbmdQ1x5zq0MQzKFHoPxx6o9eDViYtq8kmLGATwijE/e07hVP1zCgB4qq/FhJn0e9Y0Du
SVXuZ7c4Qoxt4CXNmc36pnSvG8lJR45h4UitJkfbisxmaijM5EQiC8eOmQ27JM5SmA8Abu6kg+BA
2GQxTf7QrpAXO2xr1RtykYzZTesgI1HGctsoL4typzUIrW2rjeOr6X3w0aIwUYYOEued64R5kUhC
xWZpY4Rapo8qF82bi0FKp8x9Z8ASr3gjP8qhlJuM/JM6miuNgKZO91EX5RoJjm3uRiTjIfYy7Ly6
aSYzZ7phu6BbSvLDYAR8QkwwcfYuLDlKl70qDi7gBXl2S92L9UovNswIl40eNzxBVWwcFs6BiIdw
sxLM5Xaxpek/fASXYc++Jxx6eNy12ydr6GVtSOnRriGD3jswhayw0+cJ4VuHMbQy8ZTyVb9BDE12
COnjtVcNDYmKc5cfWjYoUSK0jlCcYmA+4cXeVyn0NtgYZC/Bn9LvPdLPzVDNSQZSqDc+psYrbsGf
cSCMZLlZcW5u4moBkfaAW4/5P9gJX9Qf6VCOcLjKqgjKR28i1tU+kOpI9Ew/+UH9qOaRTw0LNvFB
TJ8qKmVE2pCVWGkVhjeSy5I5TBzS3FvNmF9WWh8TwTUm8/S9AZHzqQLeITWC85Wfqd80iD2b2Ryb
fTzHzB6NEYYw4JD0MIy+vJENf7vu3PrV4s6z8rnd8Ipw5VBYYRsAkJVCNkcc00zVZxvrxg2JMP4e
GevCHUwzd/YG93EBpsMUx3E/7aIhQ3TxluYI21ytnSVoL22JKzJzy/aglU15ryuk2PiD5iSshRp2
dsGEmdNgXlH14SixKWFM1ZWAY1KcPG1hr3Hgm0e96mAA6C0lgKMD5C7ExH4PT1XoabweEbE1YPfR
fukwe7MeSZsSKQORRSHrkDzS+eQuCl5elBIE9Kqc+DbJgM+HehFMDxO8idWYJexFWZrpN3OTmFHW
dx3aa/T2V0mEe40iavxbn6cwis1JDuwvWBOGXVOVh6nMssfEL/pXBBouPVM3nvEDJg+ls3R4BPmw
41JkJGXhEAods4SfHo+qxckzjcx3Gn0/Z518iONS71dpzV8diAja511bXfqEuWaC/Pa5Fa3x1YC7
Quhq8hyXnn6yTTzuKMZ0FkhmAzqnCpjyDKN+9IKyecAl1VVEfTaVdzNMAgmpkO8I8HDSNMtEyh9m
gCXyYZORfrUkyH51nO+3eTEXLxk+nyc/U/HWR8FMyvNgmFtaof4pbwf1OULwilgtQIgrk2bFO6o2
WZtxE05tRRoeLqw5pPWg1pEpgapsgdS3haqPil/D29bW03wnPT8XqwoN26VNsIfocoGUBKuGOG5f
M9Ymkk28A8yzxbJkJyiw6b60Au8MlYEGdnK5mHTtW+HXC24w8rxDl7l4jvyFQ0N38vkl56jAfDQq
Mqczb8FnUi+kFjbxtjfH4oIqyF9ZC9dVu4CYY3kGIBo3WtRQ+ZLLHtS7CjMLEBPUtPSf10LWcNqT
Y1Fcp5V+ZRMsqGFmqTxICXAl5de6V355a7CtsljsuDRjkg0y2cR1J/xowAHIdoCRyPKpzZWuUOZq
2c4VpHWk1ajNL301NdPjorSM56vW0/D2d4PeseOFsY8rr8HrQtT7kY+k9QGaJVK4kdUZ9ZCH/6+0
x07YvTad2cFuEQTJR1Sx0/Mv45//QbRtMJ3500zF1xEcoAQiGgoiuHOVtP9qAmzkpLLCMtSZRA5n
pQX4gAx0St5U7jXgk3HyZpYWA1bzYOXORrPbjSOMte/FN82wrDsiQvlViSsncAyX6f/+5v5i+ERI
zntz0buDaMagaP7FuFwao6z02FRn9oBnr6FWjHfEJP/9F0HTDyxXt/Gw/vUDcLJ+oulFq5ua5F3w
P5c1beXVm58v848f4//wY1i2a3JN/WvhzlP/Ln6dSP7+A39MJHXGizS53Nyo00yC/36ZSNpfdGaL
+Cr45n5T5vwxkzShB4D1/Tmn/H0YaXnXOSUDRMfwrgof8+9FV/3F8oweCAOGjgkZIgYT0b/mLLFF
Ruc/+/NNUC3aQmCxIuqQgk8Fz2UJHQuiZb5EY5I0x86BL2bMM7woVB53swRb0UqFobWppztwXsG6
pIu6CGhqd4jNuqsztJhIq+P8U/owLjsMnXasLvTBUyUj4mJIpX0S8cSjYTeUKLldqlpG9hz6Gr4B
eywPdYu6g6BHw6j9H8g75nTYkXepT+M+8QYDPWrsTVp2wOkix4dm5EN+0Kqas6mxhUlQaobY58hn
aVu3LHCmSOdlAac0OvV1eR2Mwi5hSNqWdhkNqkjheZUCMqhJKIyq3PixKk3xuPS1xSqAMIliGbRv
SpQpjDa7JVaGB+k90sRzP7VyvzgQUEQdD++YbGjxuzLOQjC1EGB1oj4DqK+FR2bvQk7sIUvG9Dru
JboFGIBS+iiPPGGAx6Ee8aezSPJR24OqUfMqz7VkftBmg4JgpSd5lmxiu3HgkZkpO1lMpjoLyp2h
J+xUwU7lo8yni1uwlaDa7eqKb6FEP1mO/ywp/s0lhe8DCPjXJ8K++kzfK4DUv/1z+8///A8YINef
+UPJZ3/xAgeEHAh5lhXeLw4t/wtJjshEyLj4qcj7ZU9hfPGcwMPU72HEcn9i2v//0QAiC9Qzwp3f
9H9/Z0/Bo+PPz1SitCyDd3GFnTBrh0rw52fqgKQsXcSkXYFl0wqyYvGOwwHF7/BT/St+KoHn/2Lv
zJbkNrJs+yv9A5DBMePatX6IOSIjI0cmmXyBpZgk5tEx+tff5SHqlkh1SV3vqoeS0aRkRAIOh59z
9l5bi4LlYKAPzmNLnD0tGlZX/bDQUmIYUOM7D2p5p6K5+hxeNcdxmIMW46dKRL2IkstKVZ9LN7KP
bJ/WXXdVL2fIyG6ZIgQE0V71zZIopX3qBU8+8J3Hbh7GO3N8K7UsOtECaRzL3Wt9VU2rsagUqqlm
fmNCgK46vWqsDVvrreer9tq+6rAbD0l2wqgxpkFbgoBaMDdq81TK1qfF3aSJD7cUNJHNADRSVKAd
merbog7QfHd2mEFLDjJ738LhoFmvBeL2VSvOVB3dOIZ2z6axjJy8Afj3ivJaXQa5mDiNkJ3HoZy+
0PVAik5uCuKbgEwnSvD2YWmy+M1KLOR7maUDq8EVDGWDsR+B+6yl7gog3D3nvjpEjD4jnl/KyScv
L80vgV3ODwQ0qV2z9BuCqo++P4Hza9GyjdUAQNFZsHGk/r24ivAz5PizJLjdnsvg3nMFFVqf9U/2
MkmAiVJunWmxD5FqBAQBTGYnt4/9Tbao4QYgH5uw0v6AURXaKnC1DaTaQRBczQSdsRQvuFGGJ7K5
mBgNAvMBXG7xKdWOBMJz8fhpl4KOmz9PivdAX6E+rNWCknyO1FnFYvhY5EvT4u8pu/MUde0NRff4
LaTRDz580e4ILCvJ3ehUxbahwZ1tqimkbcALdrxFc9eJVai9Fq12XcTw79x9nJYcci2M55+zDPSZ
Bli1zSpv7fi+CsgHPcChSB+TJrc/WnGZPoTK5dNs0++eBP77HQpp50ZcjSGJ9oig14tpCGIcsXoc
JJP2kiC4BrIOt+/VqOLuZGvPCc1pv9t5VyuKuNpSJu1QQZ2KWUWChzQ+ZbHt3SdXOwv5XVhbQqny
L87V8DLgtEdioMpNqP0wrXbGcB/zDzTGk3t/zuSt1A4a/2qmEdpXk0SVQ2d8icsNy5XMG+3AQT2O
GcfQvhxRx85tO5LATjp02SA399E8Iv7hKf80VyJztO8kDB0uz0zR1JzCMTX5R12JuO9XwGeWzKM9
HM5mca6Q6lY9Chmj56U/MXSJRnCIj8s02sspISLj0E7evQgydDUOpgXbRkG2OF2IEYCnZyvnoXiN
ItpYooiQePgDU8R13lg1nXnpPoFrHBoY0qJf987SrhOULRcHDeC5Z0SHQS1zYUDIgtYyJPYwGvNt
YNPb73heHiPJ3GeVMvj8MF81dagpzezeT6VCbAddYzCfHCUxcRQoLSv3YonWOExD9+Kg83kwYBAB
cdcyPhs93xhX3m2tJX6lFvsVWvbXDOXygJTSOg5aFAiXKWYYIYuHqbMZtXwXD6a7yA6Lrd9wIwkr
XQFpTKn4kkuZ8XxoGSL+1vOYnSip+Ztso90PWrIYol30tIjRRc2YZShtAe2uRCAkf42WPGrxY8J0
HGQ/gkihpZGkjMm7FLVkqGWTk7JpLGopZaZERN8Ot8cymB8rLbiMtPQyX947Od70imsY9SbB5hYq
TYEVdmfK5MN8lXCi5Qz8BVEn6k6XO7ZFlPxoauEnTNcXtGl33pRl9z3aUEphGinLja9Fo6VZP40p
dtVy9vv1pNWlcF1HIpu15JQxSHDA7pczrNCupN/EqchUW6Ytp86WN71WsC4Ele0trWoVcmHg4Fg+
mrYwT05d7Dspv16jXmk3yFtsS87Om8TKYhndeFo7a8YdfImrnhby9t5wK2PvIMcBAVWry3KV4Mpa
jKtA63LbBa8VRTmtAZr2xUOuFbxe2L37dWKe8jQWN6oM260hKbTXDY5Zvc22SIEDlt+zD9N8gw2b
eD6tGVZaPRx78XKBks6QaBTdB4XZf21wwL5YYfrgdkbLI4EWuUOai9wTfTLDl/JpLKLowdXqZSbU
QDZx6G5sblOIQGqTa7VzMUdvidY/W1oJbWlNdKrV0Z7WScPJK9e97Z2k1lDPA0uHyKmPrtZXE8mA
RiCbiQr0+KZWjpEG/dNjYIQ+cTPzsrMXFe6GyS++YamsLmraSq3onnoHcXendd7sMcY561PE321S
to9ukRSbVmvDba0Sd7VeHONO8sW5isgZx8m1nw+PLMLiEtZmcQ93lJaJ1p+nWokuhKkTqZyN1mQf
S61XLwI73BiD1rBP4rM7doh4hJE/lVrp7mrNe0/TbievQni2Qy2KZ6CxFg5o++Uqmnc1WVfr6I0R
Rb0rp+VQBel89HpekZQ73tEosE5t/qmcqz7tl7+rnNG4/CXJ4Kke+uS/1kBPsb78cFzW8hh+9Ptx
2Q9+cfmzT94NLS2Pwvd330tg/6IDoXQNSzTj9d98r6Bt9xeLStmFs0WkobbE/H9Vj01xzYza9WkW
fS/J//v/fpn/T/y1/t5wkj/9+Y9BMriVfzot08qmwne0ucazBQKfn07LqZVXXZbWh3n0xYTVAvna
ugIas09QbezAtjkD6vYseAjB4I6IVtCXT95cb0hUoUXV2YN4zqLU/ojfYbmvYWE/odaIPocOjLtG
2QQp+JNyD8j9YVsS1uPegFchkS+v6plzUu6VG/ps2OMTXDn2OSiM5JKL2sghTkJnHeCTt9s2TDFF
d8syCSzjHm1rhvbVN1kOEE19kFe73JDO3TW0AN0rlu16HmkytoZ96qIFwQO3gMOVYScwb0YGavQR
F+/WMrqowTvBGX4gzuM0KTDbQKTNCvdvO76aJV9q05ZR/5VPYWftHOabgMkraTPLb1Gk+F6x0Ll0
7SP5FMQUIyas821qTO4hpVzyt1jly2/0tggY5HUCCc+dmK6oNHpXnguGJheT/NgwZufv5Zt9pD6W
H6sJOiDvrfk+muHEIJKunhsZ1He9RLNwwyE/pmnKqZppU+JD4SnKAucJSgJeqooB7sNM+xnvZsOF
hIyG1NS0GdNj2ZvJQEoVGQBxQLIHAY5IVFRnik0U+szJAAIAmQ0YEcOPPc5N2eikkPCe/TZNzpkT
ugfJ9UMl2SKS9dJ2z+xiOidDaBGlggJlnbpIz4VogwcD8u0ly5NyHWI7OpQCGQmuBvEc1Tn0wIW7
YxQpfu8BpG9OGKvxpJxy2Xp+Jk4YICcCe/PB2aSu5cqDMohhcAYiL+wqbX+dVNm+dkNtfWyY7dKl
YBjr/ZZXJYySRJEe9e8qmJbwYW5o0oPRDp+sLo0f8JvMnK/mDuAuxPLPVsQLF6iY4VqbPjGmt0Dl
wTqXIjw3jc0oeFhoaDtzVqUH0De9OsIStGDIRYNxtiJdRU6Wj5XVnIOK/jX1FTNkN3cnZEHNAOge
vzDSozm8R+gu7JXoUDVVYnFuEzitEzTbwoHXGmQZWrm1J3B372PUwGG0MrKM5hYz+iLvDgvqh+C1
HeuRjnY4cYJsPDvi/oDbgqRsD+1Ed5hudgw30hoOUd0Z/an3msE8Fm27pB+thlCJk8v/QOqzfD75
ADCelqmTDIejW78sx5t07OXHpC0vUWjH52Io0/BLxqSAaZ1lMxw2Trg0/WrjW4X5wQU9sSNThmOf
6tWW/J98Z3r8sbfBFLQKaUHaWynN7aS+Bb/cbmWDBnwQRMsUiFnxq1rEYuSsoRfPY+5z4PE2nqvY
jvbUyCD5SDWigkRHh84kAyzk5fCejN6SMaJ9vsNhMdN5WI0DcSdLP8+gvszsWA9MFfArP5IBfe4z
GR0zqADrMCCxZEqzAfdaWmwdNNS4h+Y92iPj3YWK0RZRt0a9tJ8DsEW8egVw3t6/yGV+4lwZb/x4
2gd95r6IDtEYDUQiGZahvpsCE5Mrbp0RAdjKkCHHLqdFsF9wMA0aj85XRUpQ5laM4Rr5FYfeBfBE
9Np2+XSYETE+Vd4Y3GUMONYL+KeVU8jxXgzU8C2pJjjFk2XPvAO4QgCZyjH7dYIAYLdgJ0CcwE+J
nByCtOuo5PJAvdYRgA0ad3eq6W7Jr4VQbGndil13+zaqwHR4hnnbdRHHQlkEdBvA2LPb7iuCSrYp
085d3fUZTl5XrkHAtzr1Et/tOHKAp2mKjWthYuzHn+vUkptYJCm5QUu1scKB7KO+7j7CaJkOFIz9
h2zoehbGZOzjbv42dF6xX5Js2YIME8+jsKLPjDg4e2K4do4eY3oEaIFlHiECTvnBBrrOvD9tdmGI
Px2jGYKQZmDyS5VJCpRh+A9Do+O5oERvshIAVu86JavCU/5lwedFRFWu0mwbEPr6GMoWv0Xr8sgS
J8YgZUguKgwA/NV5na8U3YhPTKNLhtUjboiUwJtS9uG+VmPz2kyR+THsYmNLpAzCq6lSF1hS9Q3T
q+5Q2mXwAOm8upXebMBpjV/8uC1NqhCaIbEEOYHeShDfRdSMOLlzFp8JmgoQ+1XYEYo+JamDQzFy
GlTwwHSmEglb79TETgj7YoOdWakyYQ5tNEBS/ToK9n7j5yejA7vWkZuxao2B/OzGlB9ZcVW7SYeJ
2S4lHBH29cMMXu1CoDhxJz1XeihYBs60M2cLTL5InINFLwldPCJfQlCzr7Z0yq9D2ZUbL7FLuup9
NKHlc7zlVPm8sSFtte7Ggw/+oU6G8TEJ8+Ad+US8bcI2OLeR9dkIh29I8+JPTCtmogcrcy0d90Pl
EL/GM5Wjs8o1oJN9Ti1thETRIek4+wxl4ktg0fJQNVNFFSloNunyacFTtwFBaKGw7d4QniJGtM1j
nsz5thNW8zUmaWxFFi4FQWBnMOWHqoZqvThbWnzivpBwjHI55Q+V8C4EY1TnUgEbKnvLxCBDe5vy
LukmqLqiVFgYtO6+lO9DljwTdKF9ymsjVWA7sSwVB19kpNJFMM/odrC5QsHRh5kW+YXTQejhLbcF
Opm+WXn+bFhevbGn1vycWISE1Gngf+1E9ziM4luE6S3oSDwPDf+1KoS5ad2euUVu+qdwoaHUmEgp
oJC81rFqdiocTlOFahBdSUMGWYsSKR7tQzYv5dFGruAuzGwzT3xIpyU/F6z5FQ0qsROMJvZWBr+q
MbM9QEj6If1M8yCR2o2GcW50GbBm6r1nJETpBTkqwlay1q2GnBQ1G0qNlsK5Xt1rwkq5mwdaUgSR
fIli6xMwoOjVhEJxx4y5WJPG99CKnnXlfimtUhxTNUjURmlz01RjfTO01le/nNacC95lkLdg7flK
a1FJ5JMNgwiJJXBLiAuKgYA2yTVyWhhLjKFrynYmp8c7q/IjqHD1qeOm10W3R0N9gabkrF2/YYmK
IEbrQcwZdiZxsRnJz3njPUZ6BkGfwh2QcSO4HuiHrQFbrPzR47djVu3wSgf/Ir2N9NRLD4hZHzZb
Ud0BpEHONoV6kPSN+cmhtcpilZDNARHnTsGTAVIq1530V1lTfu4K4jeUnJ/hEd1jj7oD/HLLaS1d
8xcvPPcMeZZlyDkDDqgEMh5zdIJILV07daPV7DvuucqC4OyVBKolAG+sBYIQ7KxS3VtEG978U/j9
bwo/C2kkxot/PyC5fJ3+67Xu8j9OSL7/0O8ln/glgJLNQcu5og7+MCLxw198pqaMZUlI0IYNKG6/
j02v0PVAD91xhQSezrz8PiJxTOAJoQ05wQaYGOqZy09F3l8WfT+VfIGrK04XdIgJnZqy9MeST4xe
O5pmXB+xZCHRyKvYvbPZ7S6qmILf2gc/FJx/LDC1gOEHyjGfRQCwybWg4BM/s7BHaRqqDUR19Ane
uigwRRc4P+ELuBVeDe1/miwNxRKyg2PRNPMZDP/JpNLhlvZJYeDzSkFUyGQ2FJ3ZrARzTp2a1Eee
vUWsIp4nj+SOP6yD/0HO8afJk67mfc2Z5+4FTM1+vLCtYYLLRWt0VF3fv9P5kh6CszE4g26ZH5kI
hC+RZf5dmPb/cIldrhaTe5CEgf9zVCpZEVk3BX557EoqbuBy/fuIDlytwpTEpdhc/uMPpPFgmnwc
q9fEW6S/0B+MQJlpzI0lu/CQGFF946NoZ2vtGaMHtvHZjkbv9a8vq/jTdaVHYTPKg8CsCec/Rzxj
gzZVHM3jYajnlk6rF0lLE+xMGp2TQ2AFjDxxCQqIQf6Si8d2dKuXqqGVyD5Jnucq9qX/2C+4U1bd
6A7jqgGddxa0GT8t1t/xy4kf+nnRM+MUMBhZglizLK2a+OMFqvAbxBnA44Pr27HzbJSWG93IuCDI
Nq4JvinbWEwnQUQvGEPZu+KZZ3B5NMKiO1DQe97pmvZVLo2LU0923ooUAdaSJOHqplSBuNASKEGN
mVZRbqtuFJcSy0i5bnOXlMmByojDc5dqcaWlgp1u7V6Mzje67eCb9U1jLPOj6FFDRGmIhB0XRO3+
Gox2QwRJp9DS8Ra2spvO1u0KdglvkwZjHh4yczSIak9CMuA6q2PJRVmL0d6XCxRDAmsSgWMIjABj
EWTP2XyLiXJ0HuZqmZiuJAV6Ajcjo49ceE4meiPolpLnlJYtwN2pJ78ob7uACKi2eaXR27zSmLCP
3pj3ZJWOHL6xu473ppS0hMMWhK6mJYfbTHTuW9ChfCVzkbSgcoyaVzvp50ejNcSz2+sENZW6bxjl
rOpYLeH8ytkF3oXnCDDHksbM4+B0/KZNjnyvLCQfGJI++mIRvNVthmBy34qB6xgo2MBR54jnIeSm
qaANX6ZWuW8Et86PaSzDbWtPGKmWOu0DNBMGwk4JTPvxt7WaMCIb1omdTsMtHgD5Th4LBY3j8sta
y0iQuZxG4owMCukEfUiUlse8NdqyBwASBgMuYyv5mIxIXQLQt2LT54M/b0vGUN5qrDznjZSF5jVB
bnpP3RGeQyYbLw3k+HhFN4aVwcnHWDvxXN90JuyZla2FMDQ0oOuP3lW0Z0lC6KBGlOu4zlXLCLfj
JoUJLGSOhXTcpkb/rpMTFiTy1N3hev2duXfX9sCYOcl9f4P6P5HohDH6Xv+bPooqbHlmxr6hGDry
uz6QhD5uJgZ0zCQlCzjRj4fXY/45YKqKohshR7NZj3ICAN2i7n1kiik6e9UHtjkAH6PSv5BfKRsX
I3RuzU9gFphbEGk6R+OuyDjPI3DmB6oiFeZxEr0PqyoujSo5SUnC1x62STZt2thYoscGbzRHuNrF
fIw3o4/OlgqXVy+0EGqSWTxCCJMqvZ8Ww5o+yit5mPCFcS+tpJpWROgCJgvAnwH3JoPM5RjtxPK5
0STjOaUnAraY0ESbzOoE1vF0pR4zhr+4EBzW4zgdmB3ON0xS52ev5CiaNBEZBpax4HtBCi6ZL32S
Gq7c4E5DsD2LO0Ojl6eklcCgYR187p08hGduy8kGrJfON6NvkPEX1KC/B9Oqi5XJrCjohvi9lWyb
Xpn6J/KpMAmZFf0mCPLkY1b4TlasXVmvFIrevc42fw9TaLAbaeAB2bC4wxMmctxYIVrJcEX2SfRi
k8ZUbYThfOiTGOFn175Vws8uMLpch+GpzZYtfJtF15kjS2rJQWkngj+s2JfnR15zrGUrqpL04BkR
b2kyIfeL7JtXV/SIu5YED4gfByVjxHGcHxXShZc54WxBkFzzivR8Lij0p7e5pvDOKFBuSvjjzwyM
so9Zp3iwrq3ayKRDkPogtYMmpIcahlG14TVaP3s0BegTVBtkzw55CJTz7sktFLY3JRvxuewMAwxT
4gzBETQDDW5GlXLegbTo8pNHR/9XFY8uoP0qPxVhE50no4nvYdgnxzgIn/0kaV+Kvntbylnv/ql4
kSUMzGzgOmEOZ58nATk9wbu1PsP5B2LP+BZYQzj5TwheEK0TvXt0bcQrupAUa55LcDa0+oIdKbnV
3TwQDbtTjvVSJkGzqWdJL2kscV45iwUOxKCvPq5Km2kYQlzn10LY/PcNb6zug5uEVvRrGEwALhAV
RPVOBTXCLMzog0NHNDfOeEPBsvklXS3Vu/EnwpvrA6lhAYGwtomHi5LVZ1DFINSK5Gs9B5xFmp6Y
DntKjXUuRm5rSxtnmxbSYbNwiri7dIFcjtAfA9BFC6+FsiZSQMPG382C9Cs652xvucfEcdUS8In7
Bm9ePOscBJYyHv44qSnsrJC9tPUs9vQs5O8ZLb6N1yfhmdGaba8LMHjgNQjUUXhOlmmVQmaMV0le
sQRnOw7PXtGkDDqtnP2+G2m5XlvaoxtLuQ+hmJ3DBidnFtR8csbLBF+kTzxcY/PxnksXb+9DCTnQ
OEv3NsqbN7VkbPjXLRCgXdRtfUOn2C2TWST3/VQF1WpoJuc8DYO5R6XPkAVvknyvmKQ2K2F3rAiL
1vabX/B+lEx2p01JWjj2lLYGxFT0rs+JYaGu2f/2tUQFOWJPvcxJIjIMXl8+MYE3bdF1h3EZ5vt+
5OxbYk1jDEEWyokAAq+Sq2EpnflWeJAO1jg16tfJaiHoW+7It05LJPrrSYtlNlWXLv6j0zaFROLt
0ZwCH5XELVNLuqCj7xPo53inIZf4nNLWXZ6w7rmvXiLYWOFLZuep6Wb8YsVANiMTpPh58oGFsW8W
3tlRdiB3TeCLJ7zJREYMifGt78iNTIYJaBPfmVNOavjhizVPLAuA9rzJW1wBz3ZHjxCW71zlu853
EIHGc6qvKIW2At5DGs96gHvEC7Njq3qK9B0F/M9tGkpWXMH4/GIIBj4rgBIm3HhXNka6LQIaPC80
HSD0c504Wj55NnGiTzinoLetScqMk+CRzBDUOhs85sqm6RvTcd8teWrE4kMWcFqO9/PUuytfcNwo
TFBIaBsiSv6iTDf9hA1+8vCLlEbIGQRvO1N6p0tA4sL7T42EjPBkaTcz/M9TkanmltvfPoK+So75
mBifZiMkOrGHzIJ4nVfPEpSH2PJoYM++sSsG4PlAvrwNsm669X544ywyQodjP8QBW7rdxcMOJabY
dErQzZnn9gi4PF7FfSEeK4ctZsUxBCnU2KH4yDmR9F6ZfzNSx8WdUUcHIu8xiPbMJ7BiymnNrvAN
pMU3o1juwtmZjqxrDgYDIh6Src07l7iozWiWa08u5WEeEFNxNo6esAcuu4yX6CZrk2k7O0Qkm71z
O9PIe+Bu814mT+PEm6/cO6U2+2rkWFB6QHuKW7rCEjZNstyZWFA+NIY3vBJCYV/A3Gb12o5NDpBz
uy/CgpzC8d4uxSMnv2prGZP5zSWT+mQj0EjTFZbqzKxWlT85UXAwMvXVbT1uiDPwCO9c156SDcF5
kJs5EYzNGiMRRvZlGPUOQlQqGS0JcRp+n127XMbRs5e2uZV5wSItE3abFMtWS05GxL0HF5LI+wVI
V7oeOXb/TSmuq44fSvEAQbbPxNm3BC2In8t+ZI9ZyBuvOTTu9dA/znQHieyZH/+6XPtT9YNcnGAj
BrmU/Q6F24/VTxgl+DTrvjkUlU5gGnziOFrIQcXKmUV94zm6dLluh3/9ubq6/un3w0UBSBIriONQ
Kf74uZTkhQ0EqznMWeG99UZJL17OxbzDUsL+VZfV8ujRwmanGPUp968/nb7Nnz49tKiKecD5EuKn
33qRxLVOwqsPmKIoQFTQWc+B3nUBubHb9zGuu5XZdJQl+uRtOZhsV9ev8I/J4W+kGoKGC4vw33fs
jvX0g0Dj+w9879aF5i+CGp52zQ9i5tD7BekFPicyEAGXItD4V6fO1lRS/A0OvS2tZWap/atTZ3ta
Hk1uKggV/VP/QafOsX9aViY2ByT+nBpxx8AnteHL/LGVsJR9P1Z+ShR2WzLYzCSp9bmVP85kybyX
1aiO05UHxrkBNlh+xYRdgWEZNdEq8qVxD08JohgYqfHesfvoJWfm6Ny0Gj6W9OA7jvWVDhZVSPXW
5Mwy7RYRoMK58F/IUJkehq6xMZotZUEmfRYU7+MI9Gxsh+AlmesMGNuVitZfCWmIOrRYazomGp82
apBaxiwEIseVr1Zp1FqAuexrBX0tJrf3Qg7USNZy6zwCkIPSNoxN9K3X6LbYGG85IjCQAGqYvSqN
eHOiePw4U9iurUUm3wzbhgNHEDk6im727xtvBEE/L7ZElBXPt8onAW0Vdg6p6KVhPNRVxqTcH8v4
MhpWdPSuDLoYuhvI19p2zlaS5RnoFCXgn014lFUTV4eCltOWY1DyKhae37UdlMFe0mP1VyF5i0+L
SJI7xJ3w4gYCs9KpiPcxA8WTaznj3mRXsjcKG8kTmz5JdqDpCx89AlwpaJHWAK8Q7Aq8GqcO3xed
nwiltfNBlhQjwMuw69dWlJP8GOUa7S88tYJGSqRuO4c3nUJ9qEm11coMm+BCFnuIRnP0h8fRL9tD
vCSkqdGbRDAeBf06TMuiXjvKI3ehmPqT8AMKVmvm4oRF0euxYnEn8OuiR4hVdgfVn+I0dv3xUzFQ
T3uD0wfAXGuceola5hnpJbEnEI2inhDvKdsWsuruqJ8Bbc0pADigBxjRpxnWiZlK9AhZaScrRDzx
fdA33yR/y3Awe9WiEggIvSPluYC9PbGjgsZX/ZeqQyF6iPBXv5Bxnh1Hu2q3VOaZfYQbNL415JXe
e1MHaowKfhdC0mfoYrf2TtQhGvk5FdOd6mmLvbQmbprxQRlBWhccfwGOUq2M6eO0+Mk9L/xFFO/c
XWuiiC67lGs7OxVG5rOpOlo6F7r3ZXSJJYyNUtR4Ip1+xAk7eUhlhfUhDviMSLabrFBPjkRmMlU4
/9a9EGN1iCrR7IwaMQ6EVXKOyLo5AUTMd6QxlzzedrdeauAVcc75rwL95YSATyRd7HXbi2iXJTlS
EJ+0rJTUllUX2xxZc3Fj9SG2YlP4q7l2HjFsHYrJdM+qcaL1wimWpI5qOXhzy3UfSE2H/0L6x6bi
LYUiqGrNiwFblxmXHGwQGRHG/kz1J4up7zZFqHBEujKdB1sBZQAatG/dYehBzqj2xpPtcLJASjwu
onLIMqg9d+9lFQCnUD6oRAucSPtAV/VBGGwDRZC/B13tbKhOEiLmM/lsDFZxKabZXzOtTlbp7Iqn
zsnZtQJM3gxVwXGaHuhSHOHJKpvigFk4A+FxyO9x9r+ETkeIgOLBNrA7ZX3Me75KtmUtsnXE5H+d
peborrAKkF6pPHgUiM642vX0bNp2sjGZJx/JZVNbq/AAiFiZ9YhkBl5goWDeO517xIhVbj26h5p+
L4dbF2nWtp0z0AiYkz8i33E++aWbbZIc+fXcJMjYh95/xg4z3DSTV8xsUuiJVihK4Vwx0TO+mEgV
iIjJY3VnEuGxYkCe3SsiN74SyRYcauU4h8EIKZaEEc6I/+N5F1lqWPeksq0nSZw07u72UnLe3Ptd
qZFy1pvpIT+nQzPu5qhU4ADafgtqhrQ5m4vyQGo47hYFJheORMHVtmyUGWv0suGXNF14iQT2mLbc
hH4m4NAgBw4q610mA1pgpmswZ84VmnHL3JpBQzie4w+7TgblJ4TjwX3CQWdZx9z+TxnYLcsdoHDk
c3UnxiHd0O82n0EqFd/k4vSvvoidJ7+dq4e2TWIA9625Kxp4e6PqgyOQXIkGEBPKFqFkwaabpMNT
6tjggRJpv9mSJW3b7XSGC1rdIg+Sh9lwxZ2Ubr6eiXvgqZqWp1iUXgDcSaSXnuy8M6Kq8Ux6SHQw
Ezdbj5nMMcwHbJlFfCdCmR3SyEhBFA0+sqQxoJhlz9/YWY+rhUQCdTKLJtmVuHtwrRbRhwT4QrIq
Ue19Ri6UIh8xxvRsjbk8SCtCC6DE/CvjgHxNUaie7dEGwhhlPpFBRUp55bfyAwQW66zgTJ0BMY5w
CvDdsd7a5NH1BvGEJsHaqTprNsvUomj3CNf42LSNvLcVbfxE1vib2JjaA2/0+S3J2+LZTghXYlgi
5i3AE8z7FkFBGavyRPb3Qz9wZMVKYYu+/2S2ntYhL6jNc/MTvfyiOgAz6tKPtKWjCn157Q28iXIT
yIaqE4RgFeCW7SCgIS32OJfbxpzVe9AzNo/yBcdCl7IFJ6DuqL27KVrFyTLsJ7N8nigr9yn5S1sW
aXTkVhYbctSLB6YP/QZB12mIjWZDnfX9iP7P+fjvzseYz/5yon1DNMfbj+z+337k9xOy84uLUJUp
XOBSWVmCU+p3dr8w0SNDJeS4i/HOQZD7r1Myc+Xvp2LbA0WIQA9GAHM8wUzlPzkV4xf8sdjiVBzS
5w/oaLlkEf9pgt1GfVBk8ezdlFYTEJLIQH3aeGLi4VgP0mj6lu4JGNpplZd2HV3qauEV3LmmgclD
IWrRnaXWNEpmAB4QgC2RmJ0THYKIFY3FTYcG+22hmkueUPH5u7KDLz1detr6CZlCFg2BtSMNMCk7
EiFL7zw6rfySx9ND76Q+gF/L8ElN8/xdwWAfUHwbbxoESE9GoJQ4E3qZNjSsRAX+UyPm1N5ClGOe
q1kULgIUgmlWfidTeSgIQmvvwQnmT10bha+yUDYGC166hPl2Y9bceFWX4P1bwk8GYvKaj1g8tZ0J
SUMhh/OyAuNQIXRDanSXt5X32vr+hByznj5D+uCNg/1gR5gnUA/IGD3dHQuYV20nRgBfi4jRXJXF
MQN59dmTbvvJkjbOPlEjCiVx9ksxL5fAREJO271cjvxfdDsOnn2XuqSdEv4utn1mh+sZCxn/jR22
D8SwJ9PaXBaTphdqqxWH8JD82aFmS3Qib1lNwh0PlaHK+wEgLw3+Eq5rt0x7khWWh1Bay4kXozYP
phxcgbIa6SEpsvSd9eA+ZPk4gkEjo+kO6hGhA67XgUmaBQ68vnpOlM8RPBgQ1CtQyiMAD87DQW/d
0he3Pho1bemVR2T8Xe3Ew4Z+bw0tDgr8mAp1Q7uVplU6OMNWWNVAS47dcAL3uLMnAqYL9NWAfKJW
fTaWstkFaWHsIXeoI75u9QVnoX9MpGieFLO3y2C09bk24oE+ljIWWvfKGwX0odHpLY+j5/d/YtFy
xuQWfTJwknVqgsxtVy1j1Ko7ZQ2BZ9UJG9ZUIKvvozYLd1Zn4IEB0QgvYyrkpLZmAs77yz8dh/+N
RohywmF3+/cdh9u3tPr6R4HQ95/4vqF67Ie2h/rHtnTuiRvSQPi+ofowYAPEK3AVfkco/K4PIkHF
DXxkRbQCAtuC5/r7/urYbMJ6f/ZN8f/YO5PluJUs2/5LzfEMfTOoSbSIYC9SpKQJjJIo9A4H4Gi/
vhZ486VJwUjS9N60Bplm96ZSHgAcDvdz9l47QP5CeMlfVB1wpPxZylpUmwgXKKssIZenhbQpwPUN
jW8OIUIjHnGmK776v92N23+qcr/Lgt4OwVfAgX7P+78UCk9qddHQFVpsBnPYRxasan/RhK58l1v6
73v+/zDK8it+E6pwjBlHGlpz6IlvrfatGl9oUP//DXFS9vPSyiZ7iCG6+c7T76Z0U8/f3x/C+Kdk
+mdpE+mUjbTHZGYs0pI/L6QtNGzVfd2EjiaaHxUKs4HOAenJ3sDQToSvnNU1YmNK0q/V6t1ubK1x
y5HJ2E9jP+xT2TSPZoJkFT5Rm20a5d2ZDti6DRl50OoaN91VpE1sLDX2O4OkhPtUNzvMLbTKHqbc
H5Hpe9lF6/YeMQTyG95JHLl+i6PcQJdD9AgHjYS0CvIeN7nmJVewTic8yQjB3bSh7Nt02SHRC+9C
92f3q1ZyvF0lRAhf4dFxLwg9JHBR19ptQtucDnjZkdg+kq0wd3l32YG7/5wq/jGRJL1nXv3DNUvv
iDgCihWN+U0LgGJvm+2lnZvqM4IT+27ga77XOq/YVvB6D3bJGajoDHsH0JENwiiNK1/Pyy3dnxF2
8dh/sryloZD76tKbkabjHDCnVY/+6CoCJhBWGajSGK34HWnXw49AYZftZwvSmRtxePV6AkTRBb8s
/I0vicTruAHLOH92B/YxuFeNl6YZUas7ra1+aTX57uR8FOoRsC4E1ZE+2l3f6/xFyw3GVHZVTY6p
VqVaDPST45IeGCksN5GlqIvA0IvYLlMqAta1xlLtEVSWaddZbL+olvCyYVLdz2wm7Hs2XwLKb19H
kzOj3WnpF5VTRtEnqiGrJqmNvRjsF2AhTbBKELOEWU0gaFZIHoITEZ7S6fx95cjvwD2UH8vAaR9T
DQA/XC/vogTrfiXLIUJN35ChSnAZ50wzO8TC6jdBI5vdgPl6T+rlTKnKdeN1gLlg6+NwydZz4cdH
Z7LNkJxXBjBnd13XmdqThZSHmZP193k1d/eKM9N6bgIgqjn+1rsiJgYO5Ep+JFkKa6lWddseq/eN
H3A74eUa0aZspLnBeeVdqwH+6yEz3XInC77HhBuk+KW6JjI+kZoZ301xqt8vIefjahEE35gF9o8k
jvW9YTfRd6wUFhVBU4uuzSEgyCMHP9ytiEQkeiOK7JspgcM3xZO7poRqHwlFqC9rPF2fkJD3BzeQ
7m2kWdqeBD/r1jPK+HKwHehj9XyniFjE/+z0etgltWse6kbhIO5oXqzZcEbfFS5l4l4H1NYW2v59
NSX+LzvL/V8Ezqh1i4P3oqGM/T3BX7eNu9qGGgDUB2uvCtDCBMv9iCgybBAi/izqljvZ9mOxRSWk
h0ZrTCEGBPMSkL79oOMl3UaTz8nN4ji99z3R7B0oiF98M+pJ7HSSO72s9ZAmcuHixxqBngEYtVal
bfg/jJwKXw3U8LqzxuG5AfZ8Jbo4uBmB6T0UgQId3EIl25Kz5VwMZjzdWjgzdrFs/FuQ/OJ5AnF2
h9VvvB2zRF2P0F7R6nnTFTU35yKXltgbtdOvOS+693Ky/I2apxl1CdKbtaObDFBTVE0gixNy0MxY
lVbY+HNvJVzXQcpmVUQD0+qzU1eVq6SoEhJg+gz7j9uGRs8iBFK53TM1nM0IZ2QnJ2RZqhrAELQy
bUmqSshM1O36ohhc0ArIlmDtmCWHcOid/J1OlLibDPEW8ZliPvJr4wfTqObjlE/1hZOZCL6dCKV/
hlwJR3SZBQefHcOOaEF3QyxCcHDaoNqh0as4Wi8RxUmeUjV0Iemt8TTMO3YJaotrvTlojV5wGZiC
diT1aVsvWlQGJky+NWEh3IcR+uTKBM1zK4oG31ytFMtYn98V1D1AYgIRV6wC3+C0zYA7PS/EuNy/
cHSYd2ZMgrspDLEf0IH4KwJf5HObV8Z3kmzbCUxiGv1qg654nFrs5UiB8+PrHzeF61DutgFajhCL
yMj0hpthzkYsMZPa9n5eTVvm8Cvsw9/YWAOb1euQeBNzNuCt3a9x2QX0cgulf89z1T7Bi283vUNh
dmU3lrZNKU5fkQSTrdE8mp9sMUZfMzupHunAlnsVdGLvOHO0TWdDX0zjlM1qPVjrY4dUp+qeCQ5X
Bx+pdk5aKlBIP8r1kMzNnMWz6a8DpXP7RELZqzGC9ArnWX9l0GEPVpNRjWGlBQR1+hJdXIOnnwaf
D/uJAv2YU+hzVbexs3kOlZD8YH105xDopHtvjK3+RbX9fJfanB5XsvRTUOi+2HvD0jKdZcew1Eii
4zhj7TSaroc+WmsPBAYNA9EpPHrf4iBZeVZz6Aor+RkY/Om8yGgxNK5zEVH43scu7EWzjgFHgc/3
9+xGm4OFIfRxCDD4ClG790HtalsHhMXaJ+tzHwPXXzfLx64NyNDVMm+8HVxP21pGH6yrANdrElFx
soiCejbKmowsyQQHnJMfZ2b02tNt6o22Ll4yvuEHs9XbhxbdziMTKb7F2RffqKwLyIgiE8S1MaKk
jRR7nwr/F8WGVIHpMUHzDyhi1y1U1D3+ShQrKp8p2uv9Sy8i7XO5pOjMSmXGBnXqv55Trsbo16Tz
Y5F6Y2iypXGNTkZ7iClJ3QImmI5wuTmxOWP6VXQtluaqJ36LFO4nq5vsp77R7KfMkdM1Xyp3l9SJ
tpmg9240oFyhR7zb1RxrzSfyTBALNByqIfCM1693XTllskF56d+YC2xCiIoPX5tdACk2MBhywhQd
lJSKibgbISBceHUitmIxipaTsrYSHMp6bHRS5YhEno6dORU3EWEoB6MkTnP9OpeR/s53gWYjIeaE
cjFj/7/2WhFty8KLYQWoHiKCI/Ibvc7KA0FJ7pcgIsZZRbqNQDLlY0haKI9/ruervK1mDChQyuIh
sICuojdlCTSMT4mWfm/yabxmUZgOJpD3G6+ZZ4iaDqiBqZXTI8FuDqF/M92emUrizjNyzMB0ZCDk
eNkN0iWyUC0zP9pd6Vxkw0xyujdo2EPleFOjF65W5OHQesHZaGE/Lr18QwkEtaNvEP7Dt6k/YLEj
mzSyW3k1KCiwa+GJ6gENuNh1LDjsgYRHPLttqpuafNd107k9zNlivsIlLo915A47y0SzA0BIaA+t
rtNagVrEjtmmoVn0LBt63PJqAofM8Oak1O/9vrZWtezFXhmieNQ7plMpZ7bVQWp812N7urJLAuTt
YdC/A/NAUj6mlbXS7JbuaMuLmWLbP87jMN81yGCP7mBPW19NDf0hGLIUY3pZE23tokNVPTboFVby
+U53R955zSpQQUX8w4MNlVsRNZX0l53SaGTwR28zCzgVhKE6ClvgNvtUt+YDgbUA9uE/LleECG80
11BPk2ss5lj6urS8J74GAYSfie0sEw1nZIWKx3Im89skJh+otqjvKUvD4kSrdBFH/W0nJ28FkSJB
8aq9+DUlIsMWX6wO2lJBGtUll5FvkDCxciKNa3a+3wzbqojNfRSl/Yp4KIUm0Wk6mpS6t2WHmBzl
DHxcQQkwZVohJnTLH57QfrSzc4P50Nqh5iqXfVtNVRgYhzenD0OVzOvG1+KQ1WrPjejXoPLEJo7I
bcdo+EUT9MwoMFXkKGBw2/jD0ge3GrXRfaUdyDqCeuVJrldIx2ZXZbrEUElxNUogmiKJ1zkonK2b
FhguK3yblJiy5Fvc9U6YU40jUK9DEA8mvrqX2HoQkcU6NX3oehcI7OStELn8ghxIrPiql1+pPnY/
ZO+59+iUSc8tfJkfSAmbAX8H+R4UTxdqSU5qKMBR+9b2m/k2i93mXtLL2fZl55HvMC5my9l1t9Tg
I3xx8L4LgFE74HgcyfUiPcaZMXUrQ5H02czlBexTK5zzwgmazVDF1kDhqRvz/KIV39neG19HV/hX
RgAxaN2YBCX0dUaJ0ay64Taap+qgJryzGYLtnfI7XsUS9P8qJ6ibXOOGp7ghr/m7ndj1sO5p197Y
hsruhKOqXZdOzVe3YX+1wj1qXk9+oL7iQvHQrqXiKZo8PVrViAse9eUL6RqlJArET8JRiO4iSX08
8Hhrn4SynJCuzXBEytBfDNqU/1D2YoNLDB4uNI7otvdk+bNsaYyTNGE/IxGviOKOpHc0KJBdYvgH
w6JxwAZPI2zOui1VuklT9mdLYM/PI8fIF4JScl1p00vee/4Xs/LEFiA3OZ5xMS/JLNk667Hcsseb
+RQiViIPDnLOxp0aVrKsyMJM9mSJup7O4+Vre5w4VRByZc3ULRGltnLetGn5ANkABhW16JhVfkXh
xt8g/+ZQbMinxsosYqcKqMO67dXdxmFnvK8Ct3yo8rK6VHNhHnBms5XaxuUUxSR659Lv4BO3g1aG
HJdc7WVSIHhXA/1Jo3P9R6UBDuPc6e85xQwrU0ujz4WlqUs+isUtW8XseTSs6nNW5/UX2cnR20uN
5OtVGtVpvscEAsYG9BTcdU2JOxswrVi30Kq/5Y0LlrZrhuyImfYlHvwBW75vXI6BLy4sdrY/hARX
M6E42bhafj1XPaq41tKKvcq9mm5lVl3mPUGKq6CW6to2/fg6YzO0yuwiawkhceqrJnZJqWvovvL+
/6TLSbOab1qAhowgAytSIOKrtrvNdYoMdlwkj2PTIlWdqDEboozuWlS43y1NfrOzdvhm49ifMcPY
O8/FR6mJwdhn9czKLjWLwMiO+MLAGxYXfd18cvSCUIyIZDM36fTd3Peg5ZnxoeZX9j6hlk90KSSy
FdhmSriAe0IgVvF3Z6JZQOBFtXIsLd758eg9cNThe0Ky2beFLr2RcfBkI3+80CXsZ/4WE6RSre7t
1P7pFX5z01dq+h7POBaQrvsgBq0puwqIUtwTssIdo7O6r+Ns8XwvYnUr8p68PrEf0p6Il6xLeWGb
gHB3wZ5qSkindYjKU6BObjmDPLIg5zejnN1jjVNipQblbmUhoucqQB9boHoPtdrKrl0casSSkwiy
MsFKhyPV/nXcD+KTgHvADle7K8tSHZQ/lXdRqrm3Xq3HGzdzzWsyQaxfRkyvvQJXsW26FAA0EpAb
4YzJZQEK496WWUAiCPGAWvc1IxEkSvJ2X7LcbnsJjX5Wo34XRZ2LdoEid6Xyaj/1VnGvWHFRLRBa
FAS9vm+K7iHuQCyMnu4erbia9mpoviWB8MIsTvhisREkiNHT8OIH/SVbOe842Ch+WhTK7H8r8atT
WZ+inJbfrTqTX1tfEaUIHTzJv1d6lukXhuyiC3+Isg3VEoTzcWs+dCbS9DWQZie4Rn4N3LwSNaB1
C96Cs6vFOHM0S5rgWkxNAX8Vv2/pTKiWU6gRkhLWg2u2L+NI9JNOmX/d1FZz1Ofhh+dwanAKs1yz
qeKQVPf44AFfHwBvGIveJ9RMMzvy/juIDNzHMmZvjBo3DtkVFhvKHT9aM+02FS0FpEt8X6dhCLvR
ffY4gowkgjqNfsceyqVyRplI63zjB96d4cKuHGvr1haFFDBAN0BYwz7Qol+Jazm3tMvMu3YMftWj
rT3GvHqfMV42CZLoiviloBmjDcKphRbpVHs9GLutmRJYRVcMY56gAvB+IfSk67dASIMFER3YOEp9
0zuptSK0NqFd+0042NTveo1iXCor5mS95zxe7t8f7U2J+nW0V8ctKj731MTnjQ52JiIfwqmKnZXe
8l9piTmliGWx+fuhDBOQkO+YeIJPiaV66xLsMBpcWOLHD2Nm88kAVnKlK9RH7w/1VpwLZN700BMu
hmJy2P+sJEP11yeA400oGtFd5oVa0gEytpxM3lUdj+Ue9cH0t0VybiVsCuAnPnoBTJx/DkpQOv1Q
uIzhRMjxCtY9X+mGkh1nUvuD6zvRS77OEV5obLAecGh6s38OlbP4z1JqSH+nhDAVgMwZi5ufHXKT
iib8tvpWTsA3yH9NrroC8dr793epxP9ZqedSLdi4WHGXHs1JpX6KbZnoedyGfqlRgBdcoFsPn98f
5K3SGWuzuVjB9aVXdOr4RUWtJhWYTagUpVtvSNhFxLiqrgtTn8N5QtPVdyiGqoZN8vtDn5s/FmJY
jK00b4ylC/Z7SyVw0HBjD8HxN+TTVloAVamrUAj2NH2J647ZgWEGjrbvD7vMkNPbCu2bvflicHYN
Wl+/D2u1gVt5KcN6dVYcidD7jMppDmOXWRt4zN/3hzv37lusMbqNuNc3LPPP4eKm1g3a6AyHO/eh
Nus9h/+R2E1P/2CVMZYb9ubKMJ3iWif+ggf651DBPP/rWbpzN/xoX+fmFHU/kV9BSgFuC8XX1feu
P+vPCbGfoRooxb9/uecmLexlF+u6hfD8zUvjWWoeYr0JQV3Zdw5I2CsZs8S+P8q5m8ojXNpXOo3P
U1+ATbR1Z5csPa+rQA8Mc01eLnYeO5MfPL9zF2TrJKjbFlV5EHd/3tR87ATAcmA8A36sjTlU31y/
+vb+5Xw0xsmiljo06PlQN6FhKsjRzd72y7v3hzg7OZh/Bg+H6YG54c/rCILMHxpTNaFk73oVY988
mmhZ8IsM6ZdEY4WpRb8AcWmzSHwtB2LdP1rR3r56QAEdWii8fwGli5MVzXYkuvAqQEdsoGxUlXLX
qMRq4pGz+oDRSWzev+i395XxoEWQOOGYeEFP3r2aY5U/SasOS0E4h+1Od5hevQ+2Em/nokUPHcIi
pV3TQph+cmNjQ8FFLeoQ/V23biUUlkr2ZELRy3j/cs6MxEWQ8GFDTQC7cTJNCOOCjTbhkGRpA0Gl
tRcQth9kkz2+P86Zx/TKGzB4Vqxcr1T033rdJMLlVtB4VTin+rYpnjW/IG1F4L6Lju+PZL79xlp/
DHXyjaVG5RIJzVBdH1C4FzaGysH7h6ZMmlov5s8Tctk9PPio2dSoxTc62qWvwJ+0rZqJ287o/u7N
ljJaSTQQQF17zo+On8mjsgC3x0MyX0UF50BiCy3ErHSLOFepbWGC9z56fTFeD1VHBXvq3GJNmS3D
OJfOH1woqrTTtZkvOH09gisgbDinHzvUv5oViI572ibqKSiFfg3N4xNZNOlzOXcoFQtwSE0RfW3G
PN55kL7pWbsH10U1DXdobdQStlX3uSTOb61c8hmrknxt/2qOKCyVVQ4MLx+oN6YYCaImAx4XI/8E
UoEuXMu0bj3alR3S2x42SvnmmnEyvN+ad5nbaBky4uwA4lbJJoiH9ezFIxzoijhFPzY1zo1zq3/3
okF88NE6M9fMheaCggXlrfnKv/htrkVlX7P7mLgvGbr43gisA099DGOCi2BJRtYQvj/l3m544OZ5
qAsRH+owo05e17qy8cbLkgjaBVlGvbXc1nGjLl1Lqn3kE/KYUHp9sNMg/oeC9B/5NWdeX3Zzuksa
FwibN2eOJp56LelcEVLmmr70CGS/1fR7HjCAZS9/fZEIPFiNqHXwn9OtI31RzptTJ8Kyb+iK9AZN
PDpBkM4z0RzcNk/9dUuDHXWcSdH+/cHPXCf7KoxGiDm5yebJl4bUvY6ykxBhS47jvh7EQzzGSD2y
qfnrbYCts0gZHgojjFKLrer3rRw1oDZGmF+Epu8/TZMYNqYPvbEpLOuvpynbDQRTCKM4fRBW8+dI
cgn9jPuuQFfQDZvZpfBqZTfD4Lg7Ck8///YG2jqeR/Y3tkEX+fSzFcOyFHZRc1lOaYWanMRiCqWn
0xYWsfHvD/b2BWQwtjZsDRwa2qefrxptSOJ2JVem2Q+JpT3Vs/8zG62HeHA/2IO83fAzFMdSl0tD
5uucvHoYdVJSCRFiWLLYWtRKgwpEhlf0M3Fp/ZEy5Ue70fMjBmxF0Yby0p1+XhCD+tUyYm30xzyQ
z9W0+LphpZP5BZ2jMy/fv5tv576ts/FeFMUBn87TT7QDUMNVkZeHWtcdyUAMbTvH9aR/MMzbjc0y
DEdDi4wNbubyv/+2ava+PqYpf3WI8UwjahdakRz5Ir5/MW+XSkYxcCeyMmP18E8m/aiZI9YiIw8b
i4oWlZ51kXW/POHeZTUu8o5YErI3PlglFzn5ySmGUVk4oFKTL/lGkI3RRAUc+/IwcCaq4EVAGU7I
fL4aA7r0s6CJ3U4okjHo2PDhiaMDsNLq3l6NdXwo6CPv8F89zJNTfwq6PN/EUrI5WLYFdWU6F8ji
3M+BObhhrFrng19/9sEsRk6agVDKTh8MkoSkoLNRhFSnxTabguyojdQ5338wZ2fZIlsPjMCEDnb6
Itk1n5G4KkKhvII05D7Uc+PB99RHu5ZzjwLYPapK18WkejIBHFzQQtaChQjTIUKWKDmMrj7u3r+a
cysQMn7KcOjv35qt50w3x7jTcsRDLVhGj8/U6HRq27bF9z6z/34XzZkRmSifDOiamA3+fHd8lYKA
SnhFpzz6udy7JnXvyiZ6ev+qzr08eBRcXPLUb95Y5McWF+Zc8fIUqePf5qRWrYzI+Umzpdo1seP/
GAqZHagWth98qs6tea++CApHZw49lE51vDJ9HsaxeaOE9gx0ByLLo8zme17ED0Y7N+E59phMdk6W
b4pkBdfoubLNQ4krfV+6jnc3mJm2ef9mvlre/yxtcAbnZpp8jrB9nB74gw4MjUPJPfS7QX8EyFnt
sHeiR8ugptKb84bPcDmrdVep/qaeRH7tFJ61T0B8bedJwsGJMTwZNYHLgAnRY3Rd9tHp9i1bDiU3
JJFXQwlshNONT0OWrTOUJV+b0aZNoOpnQy1JvCBIDqnnP2E3lWsPP99lIaz0MR/69hAF1bcERQcW
WkXKCSHVVJGClTtpZEomXMf7N/LMu0ZPmy2o51kUF08/iIXHb0hHttuAhn/K2QCjLBFTRgX6len5
/bHOTESyCnixnaVQy677zxfNNCbIf75iax8ZP3UKDqBm9Od2whDmEU6EJc1VH+wwzrx0BGKApGA0
8iZPP799U0xjE1dcXuZ8SVKwUSaqHfoYzbyyzKn+XDdDvUGN0Yd/f62GQRWTihQbxNOV0sZBkoId
Al6EPrTGPkxVurijGr/wgOJHgPXx3+/bGHApA5gGp99TQCTvyqBau65CTY/rNXECqBKEpe7AIZUh
IYMfjXfmm8N47KGWRDQ2i8vM+m3LAWnfTtKKWzv2MZ0Luxk2el3VGwtF7AeXdnaoAGeWD4CTOv/J
7kaSXaNKwRHNCCpx6xQ1aQ2eci/SzjA+WL7OzVGLF2rxISyV/pM52iOJEzOVgZD0h4cuqV4ch3TW
lueXxvWd3+FXfH+inLs2C9OFCdSV9snpC2iM9NrMdhbhbM5o/LzhU0M4uKQO8MFAZxZmSuo6aFYq
z9g4lh/y2/OS84ACjGyJsIidp3gc9/5cP3xwLRZ/x8mq/McYJ3OCkNw8s23GQNBvrKDcyGPrtM4n
E6wmsXFDy13UCdYdGgnyOIs/V0PjIRaiV9v5QL0Go0MNKVI6vTa+T80yjO3gT0WYWqo54llO7swA
RIKY+uhrBFNuX7aIszjdTmQtxBG5CD5NCn0cbx0DxuEKe7nxaQ5KxFbCaPNdVbbNXu8xu3GAGuMb
2HHsDitwPCJPm5tk9JI9ZrnpUDhINHsrKa968uhDPw8e0ipv19zhfFdSKyJgD6FgiDgRc9kwy23U
JQ5i4Xy4JP88XS8xALv3b++5uWmDujOYJxZ9ipO56dYt9lyXuYlM+Lke1TOYlxvb0nbkJmwjjaiN
98c7NzXZc7PZo3xPQ+hkPCeZBLFvkwhVnSw1p+vBzA+DEh9sXt+W/GxqpTS2qGVSpntNkfltYtpj
nmCTDAAY6PmdlGmDZtD/UeefaUJfIUhZd475LW7EB0emU/wJ7bxlXKq03FEO16dH+ECWdUnGHjWR
apq/JFAMAKTb2h1GF73YopnhjFMvBH+V9/WmEIgEScdiIa/N/uCg8oc2qh0svdN2hrLFOkIYyoST
e/qddLCD7Ltj9BzUR6SAuTfHGxhihDX23kyaQXRv5na79mcHhIHK7HylgIFsM34P9Hn5gufDuIWH
QnAa6Q07HF38+5L8jgQk79bTPPOxtpyPHsW5Jw7gCLA0bTgeyPKofnsUqd46pchhSejqeaJlvoDk
9rmh+g9m1rm16LdxTjdGvezBhASDCH2n0NeCesO6TJLt+9P33NbGtTxOqyb9NjzEf16MXsNOr+1G
hDSd/PXkiBWH8acqB/WetNMHprOzg1Gv5MyCG/nNttdtWIwE3Hr0d27JSXTe97bcoQBFS63SD27f
uYUAwjcVjMWy92bzW0yT5WaoqMIma+7M1iPKK5qeINO/qBTNQuJ+cCeNc/Ni6XlzgEVC4J32aeZW
Ftxf9mkZGDFcXqZx9OdmOJjU4jeVpSWhLWu1HmVgfUoBwIVTjKmBGA3QCbGf74LKnj57WIKwZ0SE
C39wP87+PBZEykjUb2lf//mkycNstTxhmzPU8sUK4sfE7O8LCx3J+zPq7DiA1zG6INp4szloSX5P
JHo8+LHEGkyFehaTNmyqrvngQ3pu20pxCtEG5wcAVCfvoTUEODjQXoYKz0jSInEdxF1TOcfMN25w
lz+URfBBoeLcBP5tyNMNazbbBRo9vQy1YdzHXfUS2AXidvfYVB/lslvn5i8nUppkbB85C5+UEdTg
kyg5eiXLjDl9U4n8NaQBxJrC8ImCyeK1BhZxXbIik8yweA00Y1FmNoj+gr59wgWdPEW134adiWMB
Vxs+o0Q191CRqo0vSC3FsOzvRm/wH32HVRNAVItgSmuJ9sqX0mZl/tIHEztL5W9GqX/Lqu4aKY7c
KrZ88KihNE9Wuu3KybyXiK752JvOB7Pp3F0IFqcuJQ7m7WkDtihkC8tIsvOTMF/VbKyUbj850rmg
Zgq0CoDo+9P33CNenFkIZTyKrae3XWZGPEHFL8O0DmCtyK4h52PB8lvxgghsF036+yO+aidONoQo
ZkhRN3ldOGaePGnAxwVd0qIM3XIO1snQufd2YvRrYU3ORVIVxaM0Sx/QC8rJV7uAnxCTWXaz2iok
fXttAJP1wW04c9/ZbCwWaHDvHCeWl++3j1zggq5UplWEeRBDiG1IahMJ28Ypq1owvsYcoov8/sGN
OFPERJVA1WdZtWGtmX8OGo/OLAl8ZemYI6SsoNt3CFKtXRs1oF8911oxU1BOOsU2iJuEnM82x3lh
/yty8T/2nKwza9jiC0eOAZSORtvJD9GRRrilSkt8y6BjV6++htQq5ju01cK54M54B6D/BCK5aE/j
giIygWf0UQE49LeDNei7aYr0L4nNxttUs/6FbbHYJwNTCscUtKkxcPZI8l8gFKxYsvut7WbJFq2w
vWk0ocLErb0t2SgeiTIXZpVb97klxhteW0xoBI7OT4nfASHVva96N+UfHMzPXT8dMDzogFC5r8tL
8tvTp9yWwV+3uP4iH+8TZGnhCFP+KTW0ZPf+Qz83FMJrtAa40flsnGxAaDrVdbl8lgKAFxtZ+4ub
b5T5MUiK+On9sV6f2+mbtlR/LU6vfAZPj/9Cc2GwlimHg96JgGvQMMbsNdvGPpJVvxFeYVwYlR7d
qtEcrk1Ti+9MRUQdSaVyL+Ga/7Or/18gzgdAHLaAS+7Kv1ECm2f1/K+4++vn8uW//+v65XuDiZHa
2csrDuLw87//61//p/+LxHH+DzGfrx1phwWDJIx/Exyo1S00hqVKTRl5yWr5d8ILmAYd5RNHNS/w
kJ8wsf/NjfwbYgNbWF6J36bW8r2g7UM514MewOfqzTzuNMS/eIVI6AoghcygwBaAiEWm9CQuey+1
J1keUhCGL0mnIe7K8Rc+OH7jHtpZRfdF6UfzSvDzr4hIcm/MpnUvxyygvafAD+CvJItohfJP24k5
7b7YbVkC7UaPt+mJe9sFyk+vzdEnNd5pMC7Jfja3ko3RGoG8dY2h31kjn6t3eu+Xt3mui1vFh+NT
IFyC0wGP5URBDMPR1hofS1XjCqhUQ4TzPNHI5fWr4BN5o+Un5FCP2DXnA8rjEXKfF9+6tTN/0o2i
+TQSGrgjfNG9mSHTb7XBIo0LFvN6XABYeEbGLYp+qFhg04qHbkFleQs0i+A7RO8gEcdboOftLUq5
5AnOXTet9QW6ZS34rSABSO29IrlGF826bmNn0XQxXjYLvMuv28+g0dFDUm+E7WUvmC99AX6JBf2l
wwDLMfbgZl3AYPqCCKtTkeWLL6n9lr4yxGqe4ediAYv5Q5+QcQhsrMFVba6SBUFW9MDIMpH7PpZz
EGV4Y1G3Qi0b8izbIV7KN/OCNGvdIAj1oYKMlqDyFQv6LHmloKkFiAYDu9vlY4Cp0M3NGyi1KHMX
hBpy/uHSXrBq7Ayt52xBrWWBoe7ZH2I7BrScb4Up1cIMMP1DuaDaZgNoW2142kZEhbjTlG7dqwXu
Rim7+DWZyDLMBf2GdVbckIGuXVupt4sdXX3hXsGKA/8W3NYLQM6CtrgzFqicUODliDab98OCnAPn
OP6sh7a9MZSsLrMFTRe8UuqyV2JdsMDrrFeOXd2QRL7SXvl2nINyPmxA78Qr/85dUHjTAsUjybvf
+XAnV3x+n3uz9y/EAtFDTiiv7caI192C2NNMYHvJgt0bXwl8SM6zS7lg+RCB+6G+oPqyBdqnI4Nj
TgHyy51MSrjw4P38V9Jf9Er9q18JgPCZuwsS2DzWL+xwaY6gjlDcbJNphfMlNUr9qVmQgu4CF0wW
zGDqSYiDlaz7u0aL5681iZkOAH85Xkgixx4CO3du/NpeNb6M933viVsKBOqT2SfmNnfAuKy6nu00
c1J4BG/XC2pUjcT1tXx9Vu0gNBCbvhsdrCwDsRQYDalxWUusR21wBozGGm2G20TlI8uIvJ1EMYci
rvVtj6+TkFupXyHPE8O+6yV9kjoldhVG+U0Zl/FNk9jmxq1d61uRFkGOq6gZn1riaiFy+t1077q5
Fa/BjdIizowkBL1dkvfbk9VYat4QrXsN5/xOyEm/ySIKjWSNi7y8Jso+fvQM8olXnluR32vXdcRK
kmK8msvqJ8l5ug/5rhyvrNnDy5XmDh6ZDC3PY9y3JLRklOejNQyacWOlBlDwORM18bVjPWPH9uV4
Zxa68dSQGA76VJqNrHeFy9lrvKLx7o8kIlgLosTcNb2My8VCO7l+vB31rtXvo3YyJ/dz7JVSfcKG
0/VhVZe87cdZmq02r5WflaPc2HCoh/smG2P/hx3nUUKum1fog/O57LOBHZgvHS3fIUtQ2c/Jk9LI
94j/muafps//7gM+2gfQyuLk8Z/3AVfP/8PemSzHjWRZ9ItQhnnYBmIODiIlUSQ3MGogZsAxuju+
vg+YldZKqizVWeveVFlVphQRGNyfv3fvub2uXprvf6kD/vhD/64DAkLbODatkgfaygwJ2NL/JDlF
hLbRy0fjhLLEsv+3DnAIgaOcCFlc1hbezyQnJ/gXPQXarAxdXULMgDz9A5LTWij/VBXw8RQhq0eA
wQztwvdVQWMC5qmzEgBSanm8zbPbXKHr0p9rizTHNPV+h0Nay4x3HxgQd8HJlW/+62R5RPgxGouv
j6QH9Xdscnj8fZkffroJH/74+36mR62tlXefgjFv9bB4HJF+OSSPKHbmzsvUkZ0sP0hbdXdl2xOR
ELhiZxqy2lgDoy5KH+N+kIH6/PcfT+zeL1+AcSVhS9TxNhf5fTt8mnSYzzoYj23lA5hX6FX3VZCB
REEwCY4068+s45wa8UPW1kYkTgJAW+R0TAbUVh9basN0Q3IrTBMJCnCTWliTw0WWe00KM970VhO+
5FQG0RVKAAmBKDJA6MN6p1+ZMJT3JKWw22NLPmZQ6yit/O7MJL97hCqiD8lcw5EQqaWZfHSccTYM
Xpej2SnrE9p8cdNLxCcgjyArODCjJLTwl7Cuc4JZ21m/ZuyN+7mp5odqavRhKFRzlVigi3DoA1yU
rd1cZYnJGDzX4slKTf6gVDkpK52yd3TmWI7ngLTueRBme+JSkR2SWiAi44RDmHMAaMrPNIMBhhU2
dWJVdbgNVJvdejg0Gc9E7I24yfHZBnl/11YzGOd5NWsWI1jWwUchvDiKOG6zllsnyftzOdnd3VCP
yRlprjr4nUX8NHLjneWM80Nh1vNDVyz+R+6OvUMZa1PLeFU8QUX+plvJ+xDQ9chloz9jYGmfJnPh
znScu47+itkKZA8FYGyIiLHADYKs1a8Sn/xns+ePQFkevvgYNa8SlbonvPvWp6la6FYQ8XKl2ja6
qmuaGluwhW6xcWtcvKC0FxMrUkXQrEiqWDazvWs78O7Cz3C9WimGPbvtv7kJ/zMtMQqA1mUGeTQU
iqrGnbpvauB1Do1RH/x8qk5tyM1lq5BbNRHUth0cjF47k3jnkwBOwQTDK+HLGOpgWEl5nyLl3/th
1t24CKHjKkrnH6WpzU0DcIMZmmmyaFjtc666+QHZw3IddTN/lZPpA8mK4cZS/OKIhKObpFxfdjbs
WyM1Z6wd/BbfLaLNGBH/PmMrBjqdNfMPq8z1mqvt3qYudyJBRA6Cmui52nBccNZi4rpCQCbvJvKo
3JOi2I7KyBss1kly75tJ9w0R2nLdyEx/tjlQHxowBFu8XeyVZTN+Nwvf+pS7+Daz1dNtERIUDyn3
EYgll3p9RKtGzT90z69f8DuTKbRwJ1wfLynEWv3aI1N9qtIgOVdD+SSNYTpneQ+RPnw1p4iooNyo
oVcPSW1Dc/SegQ51jzbm1YfU5tnEel3mBxs6wtZ1q2eXOOIfoxuIG1F4PJTKnmOVcaP8wBj3SeeK
W1E7Lpko0rudNLFXTT6Qf0d61TPmdZ7WAEwOqdHts4Oj9FLAZfqoQh0KAC0h5JZGti9pCAkkzh1t
4MyMyu3bjwszXoKhHYx7pUUzbhVY72umtcMXQTv+Xrcj0esMZavYAi9+VlVBFos08+PYEotADJ/K
D9BS+m8MFyipyFohnBr4VPdo5QA/IAcF+Edtp7sZfQAv9heGsFbpP81tI8dveT+5TznO7DI9zs7S
uNgtFqPZIbiX0zVp2SStyNSZ3HvYLFA6XKU/W8CBYmjDQP8JycE+0C3+nufQMwnksSmzWzWyNE3N
zdRG9gZCADFkRvlhNAcA9mZ1b3jTjVuLeo+H3LtbemZKXqCcm95LSftJbmq8zluTWR/ROEt2qu3y
84CAaTdV6IwmV3/Nw3raufP0vczs+mQ06Tc9udkpW9CFNNYkrtp6lrvKm1XMoGT8bsGd2KX5cFFj
l+xxHVlQe8poa+kePlrgpYgZ0/zGJVft2ojErGPy4c9+EZ6NEi5+XnUN+VhR0p3Q3+JWMpQb46v2
NnVeMpusq+o1JX0tZAbfBMDVXB3D/bzXxELsbKKCLgUUr2tG9RLnOi8s6Bfrkmv8ahM5lKeF8Xps
W7N5MhuC4OoAwIgYnXDXSgMOtQONfG5W1JmJYcE2avMivTw6Tqn1kbNJtGfIMpAHR2jdzubafxuE
lH7s0Z7mHLVwD2lAjvMRpEew9y353MARvJoGu4ob25zwckREFFYRvQgvWWnRyfDNaeV0SL2UPY8N
PNxDlJg3GdTZXdH43T0yLWtjjeWwR72dKcQ4RgHOTD2H3ozRwynVpVGrxbgqyyfcym0Q+8rXhyif
cxmjbAu3BHSgMp1dhwrRQRNiEeDuTsQ1nJg32uZWs4gARSopxzeC9+rarQZxkSSM71rbtE9oJ4et
k2W8VcMuTdEeNxT/Gz1a3ln4vfq8SKeI+5VhhBjlKKutMxvt2er95UWQdXcCBbJ8EoVowfIM0VEt
XnSqp0R/yEtn2c7J1J1Lzs+xT4Injzvp5xWpB7vBddy7YGDU3Car+jDtIaKYItx3xozWApjgRnqk
b7uRUzwGfgoux9Ry7yYaOkM0G/sOmhmGmfqusgz2ciCRpzx3lEM7Yt6mRho9QNuzDlXOE+87bXYK
Z5XsIpm41y0TQCK5pHFfjyq8sbpFn0mhAHVB3hS8M4jc9Q837W6wIQZXkcL/Rvy1JGyxQj+OWDcr
r8WwWCeB6oLYr8zvLxWZHeR4BprYck9i07GB0V4yuj0hmdyF+UNAFKi2LvpktTULcz4tXRfFojb6
wwQK+UlWU54zEMqLK3dMh2+1U/jmtTW4M0oci8wM7wkmgIlzuhxAabQNalRjDf8KMm/+2hZWG4+V
XOsC0d1hva84j85NuwvnOr8YavXvQCgpQJXbdXbCR9dfRd3QujFNEU7BsvVyQCVhMpAh0Hq3JNrl
RxLSxVdbhAbh3kKX670xN28lEkFi7EPoK8EWDs0VUXoei7MYv4d5IgWHRFrpe7Mc2HBwAelX+unh
VmgjuReoD3gHSsqEIDFFsk09IkuDLCf4IRPe7QKG6t5oheDn5k62n2jfgRpBERLXFHnZ1vWV+KrE
hMolQ3QJ/IfdGXtUd/6j+Opy2/oENGb4LgB5hlsbqj91cr1OlZTW9o4y1P+oSrIrQPB0HYCr2eXM
nNnViQF+c1VBgDq65kD4XAtVeOwLokRrYcPcyTziuwhCaY37Jo2mh9x20lsafuW28Xxxky5v3yLq
Hh1jxZslXbcuykutX0cYops8CihPoq6zPrAMNt8d4dMNN1IQCQNl4tkn5SLZ1D1fZ2VPHTJyJB6y
3OTeWZ0RNrFZ9/qQ1r6+mACxd5y35TZduRAtxdYTfpM6HvRa/uIifgpGVYEl4ycw4EGAXSv9iuEw
P6glaXdNkRNlmUvIdprEN5vei1NhHoda/feHCOs/nSEsxLGcl9DnsQJxxvhpyNHbUdmmqTEeU8Pu
zgmj3LUcDpq4g2sNmW8t7x3SUGduzPOge+AxsuFiT6P3uwON9X6WvQ7L129Cs9ri67w36E+t09YC
f8DRzan8Y6zI3m3gkzKSjlDltEtBmEVc2TE11YcgxX5VDB7AobF9TpOGB7NxuvPgzPrSSNE9ThOB
bdAh1WdJxf2bic0v88r1y66ebLR/qLR/oQkwxSmD2XCGo5E70K2Hxv+oBS+aaRXZrTHx1LEV8YBZ
M0880EDch+xT57JR7UshqJsDoHzXf3833+ayfz2SOh6aC3QeaD7cX7QlKfgQOyL891jXxM7EaBdX
NsbUEedgzIe+n7ItS/Oy0wyciIGdqKAKweGVaDJeU5Tf94V0uzPWSlDCidd+F3kV3IV+CvRkBMia
GH0L8Xv0fqfSZqb6y2EWk21I84IxGNlV5rtZqzcZWHs0ZmnSYYpYB7koduQG632rFatTjkMrypzg
dSad+Ag8M90blv2CWfMLjD4H0RnlkuHJdDvh0Luee9t9ohfYXOeLU15Ms3aebTwfCku5aOYLLKvw
lPhWuTXdfNnniheaaOLiSFatd2taGfAYVVOvVkQXU0Au+0Y5+oKOVW77Dh9Xu64wNhDb+znt/Y+G
F+jXOkxNwBJEFBobZ2CNhQxB3Svb6jSRLXPKknaN9yS6mTzekn8J7jtPSA+XEtbNWqurZunuGvxb
rCngdrYunM7HqGa86po5A3GnFDtbJQQCILW9KqaOGtSi5QBbcX5IFyPFbenZ1XPvTKV/HqslmK+6
RKZcpJwwbEMNzCO8tMzMeCIOuILjRL8adBmAX2Nwt/ygxn5oE8CtQ+eADAv8pUpPJSXNlrQW/o+E
gj7Zmow9/DjJMX7M6OND+4LSaYAi5JAZ5Upq+t7MCK9NkoxfnDZRu1MswrBQFaV8oMBgGpoin+O0
Cd2Ag8gQusMXEwRZDGvKi+nQQ8mrI4F3p+fgFmau+KqLiTjNnERT2ry8T6XkiVxGDhRZ408PY149
Bz3nx0VZ4imUlZNve53PHCq5dtGKNDovyzqL9jLjHr6Tc7LYOO5KeviHBF9HE4feWJ1GYpBflDba
F5cUJur9isQVXtty74xh/4GTaHilOxOIm+TQ71fN8KWpOcsoqFYnU7EajevZrsmiiuymcZakXFVq
3oACINhySckrH8iSLZrA2VA7BXe1008PpjXZO7ux2xdvIGwYI76+CIvT87ZvFnaAsbWGL3ZBQ6mj
/X4zBjlIpsRlNRmTBmFGOHIySlwXsE7rLbwjgznBtlYW/3A0l+5b2yiuSr1UGxilw8Yj0uqInq47
d4LJFSURW46K1i00q1kuPc2Aqqrt7hFLVHhlSdosQIOjq5RQ3TPBq82VT2jCAe2RPjSm7cVt2MwP
SKI43kudH8K1A4RiSdzUJf2hIOeYjDhpeQ15S5ddHi7iiQCkD7MKxNdxGjlumx7RN40L1k5mKNVc
/tLGWAvn9VsrN6KJRV4WD0aL/udKO7I6Weurqtb13SxLuRU0S549pgV74HUFWC+0OztmKnRG1sNr
rkwO8JlyuzuTwHpAmAWlyNteLJq0gdSS2vpSMjrN1qKXvo4DqorGKr+uCvRlSQG9qpnu2ttjCC2H
QiIluOqoJgMkY0rHwxl0d/fW8SFxq1o96WQcQZMktJRTMADJnHQGCqoKvdPVlPgINdf2gEHczNcR
exaJHS4v/Fsjb8mh6ZaChpDMstc+XPT1wuvWxEqnFCNyxXiHKd0rU6jyvhNIoTcUwNGKXfZwtIBN
7Zi8HGFccotTsn5PCrrwBv0e4brEqlH1R5IWXOKTA5mWpheLyWh3UcEjCNDWkrsGbnQMkQcUdQlK
l4LH7Gl8Ia5C+0FHEJBn97g4ZF9tvFF230AG2TsAlPozAz/6NnZfnYy1uYKznWWNE31yfuvUQDYh
2o1So48Z5fI31TbNnm5hiXMsPv6tf/O2SaqS3m3TZu7JMI0fprms5XJgcPuqmmKpGxBa//Fo5rQu
hUtrqGmtZB3GNleC3O0tVtXwKhyH7rG16KFZQ0pPDRtPcyWxlt7OLietODVHFnfDHr7jXW+fVUqx
05tddCUD1tlWZlzCzOv6byY8cfBe5WThm69p5fiU52PBO70+zx0jsrUn0w6XaqjoSEZ5QM1b9vxx
NlF9yZHVfsrWrjd1yboLcEB7tkIeCXeZhu9Tl7QvmZWkt8EkaBv16/MDxBAqIX3IyufnJGv36628
DSM6pFAfy/taznSRXLZJH1n4p7e9wRppAU9hmt0GLPn0nWiizobn3gap4bFVyCi86iLKkE6X9ifZ
6zmOanjHfksl7HIcjjO/sD4JH05pPnEjQfFUJ12ZzRW8+ebKsyli6/UeZJSHTwPmB7Hvl5biXFqs
Zm46P2hJmSwYFl+ZbWV/MuqGxZZ17BFKrXjCSpuc6V/48VtLcB5pWoagXs9kacttoSg/B1YTEXPM
KfdpqHhCWkVxMnLYqddh6eg4dEHbipdCm3P7XNkGDWpJz9jJE44KI4WzA/xoa9Nc3rHZ8/C8LbMq
4GrQOdKXnoCVL5zqNanQdr2eJwZFF6p31Ieeps1nEVC1GyRi6XgeZi6myfKWzbxHZeSwa/mz4Izn
8KwZZnKvJP0yBtV1fmpcrztLUdFEXJdKjNv2ri+d8haiPyEAfu7R9YLz7XSET4LO5nVMl57uNOZM
fY2FE8dxF0w/giZRh5Gvvmko8Jw4Z+C6JQ9GfAUbS8nRDQvROA0vWS5ykrIJmphnj6u2kEh8ssOM
V2UuuQZjRZhxM8vukaqkIEJaodbYQA2MqFsmL7+RwKmtjewoJ9o2oYLUs97OEzdco3a4Lm1a6m//
8+3F1HXBFmNYU//Nk+ypDIPdU7OM6gOEer2vsyI/tLLlhc6pKtPAY5FBc5TeYq5Garl4+XIt/IUT
mQw0YRHl6+Qurb8jV43ftzaKgwGKIrT7e7lWAVp1HMlIMJoONBL4xfIUVAWMudB9Wvo02y7rJGak
obKbvIAPK9spPI/J+G+/w/+PKn87qvRcnDx/N6ochpdv2TT8GMfhr/PKtz/5Z/JM9C8UlT7CStKp
8VT8nDzzlmrrYPwLGau5nsNB4c/oGfttKgmKiIyZlbHGGeFP4ZL1L5sUXIy5nH1WINg/Crz9VY63
ciGw31rsC3y7d4fiyNHAQ4UhjmFevWaU+gfomwkKBRxJP12dD7/OEP/TJ9l4GTFkM/D6xahTEVXp
ruXqMbSBTEO7fRZE125kkk2/MXX9p0/iM7B+Y/sDKLb+858O+uloJEsvSgG5q5ziZDJvB3LIsags
D//4J9FIgK61aiZNPuuvHzQjH4zafhFHzftcVuUrGqHXgv/+bz7Gw5mDF+jX4ScYG3A4Hjnb2Jmi
XRQyXBzYTeJS5f/FpeNZRSgJKIQR+nv/YirM2gUALYgJqvsrxBWUH61NDdgUv/lR/rtDcEg4nc/8
ABsKqXJQ3/567QgEZoYWSXHMpCyZy+l7naoH2OEPYv5tEvv7dsvbhzm48yHK0MB4j0AxLK/l3WzF
kVYjTT62kmMRdsmmNfIXM6RblRNusLE00R7//Nb5b0y0N6X3+9fL71tOw3Qvj7Qe2o8TAFLyQYkD
AOXl/Ob9eq8EePuNtERYFZBC8lb/9YIuUzFpOD0CqAa5RTVz0l1hm8nH/+IH/fQpa2/jp3drVVjM
BkO9IwGpxFT06mGuyUJr+v/u0v30Se9WJlnWWctAnAekmvTWV8XL0nIG+D+8XuavCwam/BCJahRE
Lnil9Vn96UeRDuyFdStqZMJ2uxXmbJQbLdjbF7fWu4ix+9aKemtPGop3NMmYJ2vYiahl3OaMLgJX
quT8QboOaLOeQdy3tzZygILqtKZx7aegfNWg807pYs3XIhgStAnL4G/siB5TK/hXdJbUO475NuNx
sNyB6uo73Uf2lzKw25OXFMnzXFOgyFp5xyQg1afVRDXIgue5DBQBP4OeGHDTdKOD2VFbjiNsjams
mh3q9eYjRHv3DHZbfusSVnlr9PnusMHvdOG2FxkOc4EWKsxa4ncr82tRZgbEAL6Pga76pU740eU8
in0bpeKWQV67HYFV4U9xkqTYWFMVgTN1xujgkziw70ymYQWB5VujF0Zcm/y6pWbhquHhxogTbAQU
LC5ZmoOCh/9M1ICy9rhe2jGecXqe3ZoyEkd6e7HMEQMLai6kWLURo9eyv6TZ7F1UahXPadhWD76k
o9QNjnjq/Nr+kvDbUapJeiOidqeF7zQngGwCEY2x42jedeW7nGcNznIPgyRwhaK7vjOMfHxOuDSA
5jtx60/Fq2lxTyeAy1+IDHlVg0w+jv7SnuS6NGbD0F50tc4YesrNlHc7qjIydXx1D9jOPbGijzHS
kPwwp5WzoQzI15CcqTnnKfy/jUsi603qiOi28NPm1SfM68Yi9OrgTxWeR9uQFIZvj301EHFEpk54
lflcsjLnImCuJZ/JzXRcdyL9FC7wx8GS5uVzRBrCpu5kuyU7qGDET+7BQhRG71eHnCmhuLboK0Vb
P0vmxywRRrRjYDmE4NLKfNn4dAyu4McuX0JIw5+Y7tSvdpC1Z36j3gFYTzZooLqjW1jRQws99JND
JlsRAz32ILgjjynBMmQzrHpFU7GHi4L10+YWjIkqyYW2RdpuQPgbQAf86GHoel4711yMeHbZ4hZi
HjjtiBUIDpo6ewDQkc6HKWyKlwiH0j5qeI8A4qHpyaO5Ogxzoqibo/lx6ZfyAEFxxMFs9Ha+L4Tj
LagdQ0aK/ZBKxJWqtL7Cwxm+2wvvlmsw+NtW0hs+z8EontLC9S6BrlhDaYR5mEEM54wYLWcIKHMj
tkruhJel5XOX2s1ZJYQZMLuy47IvXjmAROh2fOfMF7H2ROzoraEHziMZ8oUbwl4YEqfVSv7nDk0O
W98Esj3OQk7gJOclH4u5Jw4gEyr70YjIOzalTz/Nz/zlyrWmRzHo+YC1mQyNaOJBWGTYwNrOXwdk
SJsONXA8WNWBJI8f49QH22xQHxFaIi+Yv06Zzs818u/dlAj/wlYY3GUTLyXDZrWjhTBfz2Mf7dKS
9xwmRbKxRVB+CS2xXIBN7+uF83m6KDHGtSyJimZImG+cseKhZlUkFblCVNJMRXTrUFQypuOtL6eK
Y9UsEvrEJLwtPatbLcf5YK37rnD53XZdvOSDEd6GACleKkVOjDOPFt4zSTfBTZyzmniigA4mz1OE
dMKsdLudccTvvIGY800ddhEQlwmcq9FX/SYdWHMyYuXuLL/vaChXL57HQtn3rB8k4gR3S05gkN33
epsEHc0wz5nCOwI/erp/gHwBJfMYTlHfHSqznhCyFixi9tRufclH9zTmkLCHI2N+S37LsByjqW2I
HRgISoCRtuvz6tYRhDVk0gm5CbW4Hbq1rm7t9lJZgoeJk+eUb2rLxQfN1cmTiF4C0dO7t1UXkdrT
WIbWD1OyWs3rM+KZi3VTJmN+U3gq3c8azy4JL0W3MYzRI4XO2w8MWmIQ9XbskRx/6MZWxfPit5+R
E0W3S5A0W2UGfeySXwaZamTlrsy+h/HkN5/Q1SZx6DfNOVmm+m6YWHuMlNVDRrz05VxzzaN22jsF
9uy0mfMbJ7HNr5E1jRdaLdSj7XQblkN1HHxzPhQZJsU6So3rsc9vndyZH42iGG61ysbrpFi+EKUi
ka8gQws1CDx3sbzjEuUL7eSuvgUpnXyoyqegI5qDAexrm6782jH/zPv80M9merShlhGoVncxGnhM
/xoNBNtiemBx/2p47bSxAza91dF2MvKseiAUozn3DSuOWYcIlkxLrEwZmi5/LLKkI2H+4x7sOXsR
ZeyTMci+3cSwbdV0xO3o9gea3RubVqzcjENUNPS6KxazgkNexyNSRHWMOq88NbIzI3JPgpWiABZ6
q+duIW1XOHnNILQbTeQZsluzqOzPQ23XZ9k59bkNRlPQX0au4FTDtJ0s3JYVbTAFQeiipa3qhc2n
6ln/ahTb9x3dbCAjZUHMjJvPdXaWBVJ94sfqZA7PyGraZpP4kxM4MbU41rbNAraUPPgiI1yM9OAf
wkNoY+VpcFL0sBEb6qhfOzWeScNRsa7rcDVOEVk2jh8aHzF5X7gEAjHJSAssiVnvMjmdrJmprzU8
h6VZoihS1UdZOAo9oeXTaKK4RuwgAj2fm6oot7kwv7rhdBRFgYBAO3RzPcxmts/7xcIx33leYVxb
TmMgRgtq0MyurQ+8p7azaQumxVMVjke7A4GluuSlzLyScE673L2JwMjush6x7ambiT2a2UBK1Gbj
2pMRR5Wz3PC6pt/SKkDxUVqDQQtaRZSWhnHKlWeG+yCtWd9cn+XbTalOOC25ciNB+HtbwQ8+lkxE
mNVob/6N1PZXzxoaYhTJphl5jFyBG/61GB0WwgynwayOdKZYb2w5X4PMNQM4DNQJJBfmNxpzOZK3
hbqijIj65IX3Ltj3UKdY0e8Oauizxc+D1nD9PnQIINCu2d/vJc1BSmAgSKfq2NcW5iB6iCVrqgzy
l6aa7hPNNvf3R4xfTobRCp6w+SSLehyv4LsL4M5endJKPM5Yg24bsvXYoNiOmyZrL4ZLds7ff96v
Rv71AwNvdQEDYPoFS9T0FDiuXwJwC4k03LBKtNt8aGYCV/v6ZYTFvCsHqCK+F8oPb9uOJFXMP2S2
tPbo/YyYPFjvhZCo+aAG9vW//36/ulP5foBwUGGtuvdfDuUC/Crc/qk8ZnXtnqd5qF9bh3SSjRzl
YNab1KXYrqqKFykrrPEGlwyH2ZJvLCwKbWSUL5QyzTm0UTdom5PnkAvkwZWevItLStJV0xc9HX18
GuPcMS8YmYgf0xVM6pDa2e7coE4+gqt2Xxwfi+sm4j8OpF0Hd2gn2YATrYDJ5Hnx/LYrNg0w+1gu
pf07m7K1nmLfPY2gK2BjYgDwEJW9ezjSCXUqu1d5HCHlEJ0ytJtRYY6XjvvY5SSQMFtHqIaKZu/1
qFmB1v5T3F9ERnNoI3jllvCYvvsGwGakj/s9P0actw+ekbYX4crfLQO/dCz4FBoVEGID2BLB+0bM
lE9z4jdtfvRdimcf8h94R3+MO1QsZDqVBKDpgsMDE7D58e+fN/vXa0yJgroiXEldvxK0tVW6c19J
+BWDTBNGeGikjCSJnuuJ0nhopadvI8OLHhpXP5SR7l4N4cndqGfCbse2yfJ1vSXYvqum0EHSIign
3bI/Un8zDEYy9r1LrGQ8GQnorz86Lv/fr/5dvxp6lfPTjf7FYntbVi9ZW7/8pVX9xx/602Lr/ouE
KTrObDsshD+HpJPghZOW/hkNGfC3b+26f7eqMdDwT9bHxPNtOiv/blM7zr+AzHhELNgumDWepn/i
qwGw9NcXn9Y04SkQ8lYqkoXk491r189l2Cjf6s7uaOAhcyuaBfO4d+oxvPMytoaTR63ZUJRli7cr
e38ycBV4xXdYC3Y7bBSNiKWJ65r4VDKqDaf/NOmuuoTIYIoP1L/989znwRORtM05s9LqMsrC3tKs
QxLN0lafUaOgc+F9245z0VyhJjLap4aOxfWsGV8eam0dUrmOkJfMFns0y330xDzeCY+huca6MRH1
H2eppvCDtr1gG7R5doXdYHR3jo8HL6a1EuYv82hkj4wgh/rY9i2YczEgcbkaPTMbkQJVtenGk0lM
sWLijjxI3gBTBW6wD7tqETctBc+ApX5ADM3cj/MTwBQfQ+eubjvTqM8NfZuw2nR2gkl/i768Tm7o
yScT0Y8V17PDHFxPsosT1kC5nTA5WrGVJZb5TSImlcuuzHIPOV/ZDB4lbVO0SRnXU78Q/OhPjdNs
mhBdc6zGyF3bLjDVQDbg03SXmNNs2oi4x+IHXZSFemqX4vuSaD142GPrVHvbGUYO8lUbuy/ZXSrp
bzC2GCdTNv0Hk+xFCljD2cjZ7TfFkDUnchlm1M3C/lgaPmcq8tiXzYxH8s7iWL/3I6FfAlGUO7St
FVw0nRGsOXR7fNHlVY+o7dAObn1q23E6lM3csXA1rU9cZTWtat04mDKsGTUBo46fpbceongy+Sq1
hR9Ybt3Rcza0b1ooFlFy19ey/oJEb2QklxDfuxizuCUl9nPZ1ukdhf/wQWZzcFeJcn7K6lBt0wgj
QC8ydcfz0O713OYPFWPZDzSW9Be2cVTjcppWy5GdbKWVBzdRVCYP9Aico8p849bANjBuht6I9nPQ
O1eJn1QHaPb5srWCvqSl3oXeJkgq/3PnW83HQdMC2dRJBjXOoxOt4rzuAxWD/FpOTW/7PuP7od5N
kP1OUi39QVbwGQnyci7Rsk4bLRb8T25kUYeHol9Du7DWvloSFdjGYeCpNils811pt8Q54tT70OdL
cOql96nogu1QTC7NL0cFV5YWxEcWDHw5pfTTfDsBZL1YSrVAoaNpMxaaez1VQ3+XVX7z0A+qOcwJ
OhppZ18sUqSRG4fhmTtd75Ceu4SzC3D/HNjuEn/Izo2r+k+p5SyPk7PU9T6Syv5WtL15MZYmKDZd
50AhrVS0JxXlxxwR9Gl5ZrfLVLlwB4MCOVU4PZp+UX3R5ZJ/ceSYe8jxw/JLZzTRVpa8Yb4xgtBD
jbCLsEztUfZemDr7MU3Dii6mo28bQCJnqYZIbhpdFhhJmsi4tUjkYzhMACYp7Wb+oUkKdVaGUAh/
0pKDv0WZl3khx6gc2dqWjFKNj2ASsUwkYX1QOzZBAH4qRXyOrV2eW5OAEEAy9oPLRPx2NPrP+dJ/
LIQRfCcGt7Q3JvptvAESbWpsi6X4FHCcu9Q44a/M0RUbvxiSbZCnp8gdApJd+45XYxo+EhtfbWnx
td/8CQGWkEv7wUmi5St9Rk4EmNWIBqqluKRF6n5OccnFfrfSymXd6e2yROk1VNDpaURS2RBcStVc
m/GCyWqJ8e6dp1ykLwP48x+VtDlczt2VPSVy5/lSbbN5ch7tDDG4A+Yt3Cgp9RVSllU46INQHEcb
FmzpZiY6emXsCQFe8xjMsL0ri2HoYjFa0a6alHUzD/kqf0py9HpZLQt1tHFo37fSpQFaptL5OI9J
+LWUtYHwLefAGYcV7SAUfvqebmF4xVzCe5kIGr5EdLv91aXAOjeZqChSq0nQ24TZgMzMxau9Khu0
ZQw3ATJKTei1I7dEX9ClGvLs1NbhzKlYo/FC49neDDnaj0h6iOhNBe4vbO4t6etT+j/sndly40a6
dV/lvAAcmUiMtwBnidRckuoGIatKmOcZT38WVHa3Xef/7fC9I2x3h10UKRJEZu5v77XZKuEMbEPi
aEF7NNPKZfhvTNdap8e+61TkmcvG/Cg141tc1fq1tIe28+eaLHbmYi9tELDiXEvP4xQ5Z1el6TV4
YCvxkuU9EjrSoSDHYEzTUymaB1LZwnckyJ0iwHwV91a0i+Gs7kW8uHe1bMqtZukRFZnt2OKnji4Z
pa4EPuIAD18jn2NsSHsUKbHj+/6ewCNHqEBziuqsfCT2xx0kaiqkijTfUrppZmcTMdfHwz+cywJt
B+AWqBYrtzryYbK848rNNxwrxtt4Lptv9dRqAnlSZmx7DOcL2CDjxCucN/pYAco0K7PystTMb/NA
M3eZzqlRAjnwRSsmTO0ivtaa0AaBVZT7rp/oDe+n7hVFMKJAFsVksNOvXSt/ZQ6Q+nhYluthzEPE
Y+Kjt7Th0QyP7XUz5ZEOuGhqPySUiW1PR+xDIoAWoWNTAByCeTMc3K1QPIKHeJDtxRJ2t6f+mWBO
C1yTAmFF4yCSDDgMqE++1kTaceyvmtiIfLMYf20EgbZ6wlAZjk76LXfo3pwXwefqOF8jJ/vepHF7
VBrLvbABudcm/y8wbRrTTdM6DHFHECnJjM0QS32nd7G8XioteafqCPdQ9tlOTDckbcrZXdJl6qS3
SbyrOsqGejYk277O3IMySiqnJ3ZeEDXNPQe74SrOS6IM2USkqpOathFgiqDdlcNWEYx778wx9nnt
jzHJJr+nJfMwDoqYinleDOa+Bdk2kjauviul+V6L6q5H4PdQdRMfGXPPLVrzUDoIvhmzRx1oTInE
wg4jE9Y2FeXFrpo7WwCKauv9MuZ0PObYIkVU3DNZTk9JuYQ7UGKOV7uYSpma0LIKBAIDUbgLjOys
ck27dzmv7zOrdw8G5ylkLKZAaUF1axztulxACyq1wrey+c4derkhBMK0ASYGUFOwGUZYOp4Z9XJf
ELfjJmyrGw2WkMe93X4kSEh2JQlK5CP5nXZset+xAtNq2OeeHlcmC1kasR6oHhy4dN/jfK7BWHL5
ESA8WNNQ3Fna4LAYLxFuol76wq3645Q37gEMhuaF8eKc8m6+A5/+ldDj0+cB4d+z1N+dpVjhGTf/
hfcnbrkTo5JU8Z+OUz8e99txynF+gUyEgMdZevXXWPzI30gFrvzlh+FnPTD9fo76w9lJ/AKHzZbM
xKDTc3j6R2cny/lZUWMszcEJIcZSysWt8tMoPba5Hafg5485X4qzHWIPxvvJGrvkLKBmh2Gyq9eA
vC67VarFI2l4wxo5L41yfuJowJCoxHxLhD61sL+6kpuwnwY6tsEYg549a9XrUqXNopPLivvlKojt
ud8WbaVjce1IMdvY39fxaEBbIXTby2cymVyU6v2axq5dEym39SDgWPf1Wm/YJBgBnXFkCL/amT8D
0OQLg1NpEk3mxo2jlZdJqIC6peqN2qhlh76H54+z3XHu50R6VmRoeC8y9ph98yAZa2gnZ4pG6c0a
jMlvQ6hCaze6tqZ/EUMQxtu8D6cm8Rh+m6+RcJlLrNbRLroqO5UidLGVqcbbWudI4Nkh1ecXziKR
syupLgjvqfSzdqSkcvgwcZijI+vt0ImNFglFY7Sx/skQf7T9MjVpVZCYF5YXkoaAxThHoJ4D2drh
Ro7OohwGjZak5cbLrQBLFWeS8Nd8mcObwZ7LbYk1mNpiewbJIsPaeVlYv7RtIccJjk9NbNVauC2P
sGzEgGcxqYeL7SSi9VMRqkNmKckQDLfDGDAChsLuOm62z5t8zfo5GaP2XdUMTgJ/0qqvONTsaqOu
bunr1blgKps8Wk+lvDZz5BmseXpKKzN9ERF4aTsrIl/Bl/U7MDDftWJK7h3SGNyHp5pCbk4pEdZw
Wo1d9UpsL/VwfKO42k1xjN2iO3FoPDBYy+4jBgV3w9SBp7E1ypGYqZCiH61TWxbHyZ0fcVRDdAdG
1P7K/iG4z4k2bCZssscUoN9WjF1+ZVMzTdrfyH3qxbOncsB/XWsy2odT6b5bRE0zr6EK7HbQrPot
HJBiWcVmcXFnh9tul0jtRHiAR82iEHfNGogbCUl/UXr2mGiV/moRGgp9MjfvMcolsKx1V4oguSPq
ZxzDNB/wnk1kIdT4PYDB+bZw/Nq6Fe3BBPTD7q1ZWrYAMc2G0Wh4aTVeDUZk3mTM0nZqYE1CAAzK
QxMa6bGE6nsmgUvDvN4TGrULAsH62B3dJMUMbsyu37NYP7Z9Gd4odpKHVOXqiuT+dGEDvxzysDIh
SkfyggUgeamLKHnlE83209SrK47j2aEvCnI3wE/fKyaDgR+wVTrFjVpua7MbrpEInE0e49X3gsqx
7+ekyzOGkIrbCoSIMz2e6s5dODJ5I1+JQzY1geYhbcSngmjhTe/0lJg1Kn6e2I0NnppHceY4HJ+7
KK0fe2YrD1ATq5NKma1rUC5eS1Znhn5Wd0VFMFDFqbcTmpztRd/JPMpvTeEGR/Cp4x74YrgRievs
mnowP8yBGS7a1fw8JdjJQ1c7Filcts4MzpiBye30kfBG15y2sgjhMVVXsymo53WVV6VG/60vRt1T
KfUuIqQgtDBZ+6VsiZjFhb3TI7aTy2TVvxKI668AqMW7zGBWZhXGeJeUJuFdOOwIOb26C+Zxfumx
VbybgRzueEOCm6ms+ufFnuXqfMg3fE+6TZlPCQlnI9lXRmLhmenL9AkEeLbnY+fboq3sazutvpHu
7PaLk0/IW4FQW5iNBtmLprsFrIHyP+TzyrMYIsIHpv6x6JGrEYgIei5lxmwUozwSphjOeI9uq6Fz
L3qphy9wdLI98el6Rw5MGzws4OJsxak4u13qXrQy1+/maehZKKgYui7L1W+QTTdZ3VcEXPminvo+
ZCRIioV+97GbjnEqw1NVEpMKHQuHSK+Kc4/OwtiJWw2j8yvNMpOTjk70YM25yT4dE6ff1tb8HiUj
NewjNdSx17dJcmjxU/yaWuAyRZKeWEs4mtWl/jXBI3/MWjPb10D2H2WTtPch7dsXvaP0VCNBxhlt
Tuuntujdy2Tay3nAKPBWlb1gRZPjfRaXNdvwsrWvC86X3whG0XSbhjU2jMIcT1qYD/uglcMFnwQb
Zeqxd2R/6i8j9oLbyZyDDcnCZa/iKbpjZateLbcvf3W6wv6Y47TLPKtrQ6ww4bcxnZLVok85C2aL
kYHv1Uz9+wYHcedrJa/Td7VWOzq0ko+eaLPhrWJmnfmDPipSEouWnNYOpS+UF3Tb0q7KI1DfOPBN
K0k/CkPWO7DA9bMTFpa1Ncow/1WFobMv6ik49zJwrgaHXX+GuHOMXIdhRsrwnEwA60lmdNmlMwSu
JCdvz6mcu21PbQfNUBqj+06zYNOm5mXM7MHThqJ/BpaIma2CQ+y3oE7Axaixv6vC1rleNHf+LlSf
9athheUay1t4lY2d9hhFpvXKeIlbT0pN1brpTUCnjB1NNMsSwJjn+E6eo1AX+Nk0AtIxu0mdbJbQ
+Exnb3fl5zUxxoy2XY3xu6QjhkG585aKBdB4rN4YpZZnLSzMBycMW0+KSV2P6JLcBmf9FvKv8AnU
ntcP8FTT071fup5xfxGv2Bj9jEciOYY605YmKsrbMtTVk+10w3aytWxX15yFNCspaKGx1NYB7rfJ
OI1ttFJVRw5p7Z0NdOGdbErWAViAltaPg/sg0UJ3Rd3qOxE18hF3X2T4uVYZt2lQk1LQh8m9y0Lg
E9hASn8U6toJmpGPPUdSoCr53JE+P7md7mxlrNUAJmO9Y4o+uoegq+2DrdGh02btzPl9bm+rJaso
V6rqA3Mx/TDBtfBJJGj+OC7usg8I3jyzF9AfJ1COTNYxsn9Qp92/5nCTdkFavZh1Zm+1xL1TOok+
fj+Bvsk+pWUCPxK3TLoE40HVaEer0NvYB3vcBCza9fIeV02OYZk8/knvp41ZsrzRTUEMJTTaXZ6k
5m3A3nQnqTO56on/JLvRaexko+jYS/yJm/BFEffd4BL7ApI1vxmQfis/WISxZ70rdgOzUSxuxDC0
WNoHnYTMDZzKiVXBjl/ZoFmtD7aFDcgcHPoqCfyQsZnu2RIczdHMOJ5yZWe3xDeGyG+MKUEsFSXb
16GdKfRKx3sLYcAbFzUeLTEXNx0JE74nymq4OFz7GxvfaMuIS9+ngE7OAOrZTE/sVJlH6GJ8GEQW
Pom0zJ4MnT2gEbaL4ZvE8m+qtHOvlnQtMA3N4CjsirNhKBKFvI6qxihzCI4MA5tlA2szOSWd6yLQ
DzLu2WK65SGv9bD9rvBVtgD/0g4pCcJwDRVpIJg9EeM8mVlUc5Bs1dkwmvni1o3cuGnMrC6sp1NU
oOiHbPxfFsu5SgzrMbRwlPR6fCliU/JbGqc8teVXYF+6B74t8znKwoWxc+tFLoN+nKnW84YxUpu6
J+JTqeUNJOGvTGPvHDR/rICDtckWSVSsJiRWdtALBeRjwKWZP3FEuIozmW8zqk/4WNQO2Jfhu63b
b1TG5kbLYmJrsTpDjXkFRAE+YeggdaRptklTpwFekfHG5KNLiBMrj6NU5ZU23twwqtWu6J1dFBbz
CYLYTTQb+hfVFFnqO1OZ+4K5z07CjvMXbVpQJHu1Wcq580rqdG2HWf4SJ+p1puRvj0hdkdN19i7q
ys1kRalfWUV6hgqVvmnw6HXbDB5zhi2HCk/hydRbcY4glDLQGA1EpIZlro3iY1zZzm5uu8WvWmL0
s8HkBd9reCm0jJU9TeYbU/DL0XSxjZcu55xQNZ1vVcRU/3Bq/X9kMn6eMuOE1+HhMc5TEMc5H/7Z
ahEFxpzFvRMfEypg2MJN8JeaxeEubTJyejBEUb9DHCdw1jBx2vz1k3O+/dMof31yoG7A+ByT5hb3
pydf4qKx5qWKj3KCuLUklJmQwY+wkLnp/V8/1c/eeJ6KkSF/r6dfoJ8/PVVcx4k1RcTU1hR0seU7
MhMwm8Py+18/z/8x76xPZNjGihAHrWb9XJuXlvNs0I4cHvsqmHe4Oo2j1X/Sr+KOuGQKwmlwIxHz
oedv1eqt4a5CaJHSwPVwHUS8ur9+Sf/3I7YZDGM0BrHOmdb+6ezfi86JOk4ZR7Cvy/kT3KGSkRO0
kbn4XkUYNe/YK/mcJbS1z+f+Vz/6O/2IK/svZ/G334uipdj0rYj/PI//8cDfBCTb+IVwsgOakjjO
mgFjJv6bgOSIX8zVnYE6RKCF5Bgf63+jY/wryxF4OH6M8f87kweDubpnuBQkJpZ1iv8PWJd8WX/6
BjuAN0CYrEW1NraknzM8Wa5aFCQxH0y7SGe8imXMnDcb1UUnL0BUSU8A6AE5bPLd2Fk1xsm2aY4o
4lLslroZiRxkAt563XYY6yK+XZrX0oy8adx3DiTBzWjBmGGwLjZGzOzGW3JAjmtnBQdmOXPGsDKd
UZpqJbUVVBh2HjOiNXqaRAtSgV4yMJyb05zU0YUOd4G6uixPga6p9QtgR9vGFdA38E3UD2GKEewg
apfTrcQmSyWksgo/lSVG2xJoPvvwCoEp7yegMFFxiAEpftekDN/HRYvPE495Mecy6XENuMY1t/41
GWFDJ/DoGQT+05shuEFtNG/hhGVXA7utm7jEDjuMrbaXmGL9QCBNe2U3ECcZ8RskNilz5iJp6E/M
ADytIYub4WJg1lYF0FgyUz05DW+z1OyUp+BEup6y2bzQdnDQ9TrcwtJxPQMA1YntXn7bacraEWLI
79CQytukd+j4AhKpUxqSFif8F5WfOEvgp2PECZeC8M5vnPxc2Bhbt7NtMXhEvloSvzDFMzee7rov
jZfWDLsHykkLZ+80gbty1ZKw4vDqpPuCE9+XKUv1HQgOZ59XYbIak4PgbBA42MxKYCAouT+Z5tDe
gxh2KD60gNUpbRQfrWYVWyOX9/Zwm7tZsWkht+yNUNwa/SpCtaWuLozY+td1mvzU5Gq6GdrEJOFt
bbXVpm1C0vbsiKWUUoXs5GZNcO1WSXEHFds4p4b+HDO63qQli9xMFo3NeRg8YI+rt5ZmUqEDm1qU
svNTuN/3yKHihp2OvQkmYzyGVrlPE/huOXAuP+pJCwVLmaMcDmVwSNgt7CAjpx/uOL7LwNV2pUG9
nUenh7znIg+9dppqmPAy95bMVVsJNWKTKt3YWIV5V3K1+ajFV9QURKvT3UJObF/wfpIq5hSyi9Cc
PJP6jsNIStAP+xC/ZC/jUzZE2gso3fBYsQG8N7OqOs+G6Z5sp603iRbN22al0tJSGF3UUHPdcNmO
RGNmfV8RSPJ6rFybRBjYOyqrN7cOgMD7eezWLHfMmXJvkY8K5ZMTZFPMeVOO7LxMuRgWlvkxCiPn
frSmzKr8WXOd/kHXU3N8MLGHm4Zn1mkkv0iDa2ErzCS+shph37FaBdHzZCx5B46TmNUOogqrFQny
mefHdO46s/7s4kUQXpasRJgmUFGzNWSpmS+0HxfJEVoqHoUMZwm/TSJABeybksa6h4E+6PGhS+Oe
8SAsqESBlwFh9ZqmXbMUm2VIC3tFHxDnoA/VBRzX6hN3tj4Ow9ccjzQBtAha1YYDa87lSVBebCc8
sHAQZDzx6zswRADHJ4XjAPVRHSTGuXOMV2zYABrtH7RG3iO3h0DXd+Up7gqFX6II0k7xP1aQHhNR
mliZItF3wWOR9hZU/FpBf6NhDwuIroHV/3el/iyS+LuVWtoOsOO/mPSUBYVVf16kfzzmt0X6s3wC
IyiNJmvskrX4P4s0SyKsauzTyloNxiQL/7tIu5jmgEQLHXyViTuLbdvv+W7jF0y0lJWCqWZAa2EA
/weLNAa+Py/SAt8ILWD8pSgoJ+b4U9C2WvB8BMEMy6GqXAmCPQfuOEYAZ8zaSueDTdlMAd4uBGHg
xao6wwDW/CwOo29t4Cwlc46cFQELWz3B5KzzdTppW+8LQLUtiAvHgFJazddljQXoOV6M+rpsF/Et
UeEE2a1P4dnTpGGvuNlhUPtYI49id52tH9vaHYbTpOJmPDecpbZRR2kBKlQ2e+lspeeKDb0v+6Dj
Bqddix5qHMlJB8RjUiz6pp4x7fV6s9X1CIrHMCHczrSBfbdM0ZsMjykUch221ltmRGbkG1YUn2n0
Go/IUfZBo1T0OJQ5ZhzE3OluqLW9nvT6ptRdUFsTzcha1uV+Hpbrq5qX5Hky28pXvao2/TxdR65E
tE8WdASJDwhL66YvswQ51laNieJTsKlHjmhajpdBSpkVnzzvslh6eRvrsXli0N3eAvhM8AthzHzn
HQHK07pJ0DwuFhVYXWO0mnFlN+GUbpMGtLXBLbXaUz8QwQed9PEM3QK6ZEZ3zyylKHYWivBAioNh
d6cOFBlHZQ05Na2G3r5iTFQ09HPIltIMRkVR2icRhu6wgZF7lHkq3QF1jqJeq4OoRN99egwdzbYr
YBScvwely/sWA9ltBpB0+uYWOOs+3ES2HxQgoU1edFyBuXzAVSh3VhfbmBErO7BfKtx3qzrtDteA
N9OTVfQVb1QDhd+fsz45xoZbqG2TpXcYPpqtwJPmBVE63qw7aW91l3NZTmm5mSt2QxoTopOTpCW0
ULHswDWm+xSatYyr6b6zegOMl5bpm9hFufOzugtPjtPZhm8o3m1fx0d4YJ4zdJQwzeaRXrVmhxjW
vpV6lb3rXS0VR3F4N15Tr2MgJ8AzGQICUjg/XHlqVTdiYQszlIc4kQej6L9GiTF0/lIa5u1adWyi
IlQhLZ2GwBNl5Duyu9p+UEaxsXm6M0O4ai8XOd0VYIFpi0qd5MaQge3ltcNeL9VFeoWSVJM8YZC4
cVKrOA6jMC8xyS3dA65pXFtOspwKxDCPinjk0T564zUmzEJzgsdZeLEi7KOb3rCuhW23L/jagq9R
E7nUvmLirxJlbNOafV8v7eopaZeLWYDxXa/sG8aRYmMLRUS3luclsfFhxKT/HFWZCN+VTumKqsRH
SYn1TWmm4UtYxctVUxv0vQ4EKlrWfm+OrXCfJEO6D2KSz0G9Ji/JD+7huroPoaEx/SR4cg1l8Mui
i5tCJbVva4F1nS6DiSZQaweCY+OzWUMm8pJ0omYlVvorZGYmMv28lJyiM6HusSL3jHFa9aGRZM79
jndjly5JdyQP+s75xfWbmAHcRsP663rpYBkPlcIR5ev2UL4bzhw+mgkbS8bcjflrlxOAKNy25WdU
2pHpme6jLZEQ6YESjcIqT+lUkwIiwgRVO5l2qgidw2TS64sLCeMGqPNk15mh5ELvu/hKulH/iBqc
+hnvz2M71Xdc1uW9o88wvUlcm2ngHjQclkSz4OGcHOypIK6MzPk20aty62ZODJuhLL7ZsXA3mYBe
T4IMg/Z2Lg14uULC+kvuu7xxjjMxMDaSs/kgAZlSSTLOOkK/CvyxW54ckcjNPJm4oGxqRC5JNnBn
x8T2FW8e6WFKizbTKI1kM2FoeiX74m4UUdD7cnJj37CbEW8qBYKmSsqzjp21xTQ1vcOCHbaDrrqP
MKWmNoUuvy2zqN1Pho6Dr1jym0XG7s0AHPB2LsxyJ7Owu9WbproidSkeUGWXlNFPk9a7smzDbYtt
+c2hmG9jTH15T/yDjPiM3OhHSY9xCenyY1qYMxZDYb8q6tc0zoXkWBduOX5ELMHyAEONmA658ztj
w1HAGayzXi8cqkxNocdK/Smsmf05oxmdSrepbmsZYfSuxcA760bz93huugfqlOuEDEYA513MWe1F
smXENdWWJ6FfHpdmnnvf0OvvHHrZyXMI9pSpl2c67RNfU3VzvRTleJfZ2pYRj3uuB6rXPXuOIwph
ILGcIyHrjdTr5GvWDrCt6NQ825UzP4hRtkyxwNTfG6CAD4PDXK2cApzSQAyBHoEru6EbJX3OmbA8
hw5m6QLENkCqIL7qpxqsM76CJ9kY8xbrX7Kfm2HeBjN+b1TQNsLIXAvGJwjW3ZHWmYEdst0/GbRw
0OdCSdFGY3zj04UFh0xE4rbGq6C2thOUp2LUDELB6Thfmcmcp2SOOIQ7paF4H7vxxZhs0zOHyNrP
U47GntTBcpKxtN51fr7ml0ER34ZdNPpWItzneTEpbDIWFnqHSo0V49fGO0aQ1rWNJ+cRunsD4tFs
YFyHgRMbG2ecrvu6bHYM+vvi30jJj5a1v9scr2GQv9ocX76P/3P63rTf5z+5oH487HcRS/2Cvc4C
rIFU9Fs7228iFlUuGJMU0xDBIvLHvhZDsgdGOVhjVqSf6B35z/ZYOfCUVsIJ/wV3lSAZ9Q+2x6hV
f94er4UxZP+IOiGw2QYaKf/9D+wPvW6KXOHlPQDzZo5YNIrKqrBs0ivYCDAmBEOYh9BsMR6JOOqP
Q1x0d3jyh5xDv2RM2wDsBiSZclO0g54sXI+BSK8mrLohkVd8g63Yr0NM4uHcPJZJG+EASKYlRGKD
x0kvzBerGN4yOQM3zfJHithNzqjlctc27mPJ+djPCrwIaFBZAKIRRcljhV/O/bjanxw2vPetxYiy
qzrx4qYSGCQkC/2+KMb01DZscbAZY0lY5wcjDQhbqlCnC5HAdiORr+4DwBHbvNXcj1ZvOFZj82fw
MeSMhsMhYRfGjB2H1SA7cAOtC3IC5vfnG5UuaGVrMSiff+xrpPHwUsiBSismYuhAEsCJn+T9cUkT
w7cV83uvNcdW3+j0T4Bkyt3cfR6SpQ79InPEC0GP5WxVg+uTssCrIgDgEXJkm64R9F0khjDyJkz6
2rhzqZMvVY+Q4jYm+lbMUji2iqbSxOnzDYwJ7bXvKX9hhpuv1R9KXjdO64r9aMrsy5xmNqiUsJcv
DSwiQOwTY2q0tWi6capM+1ii0fUnVQcnYLrRN41MxqUikbj/fH0Yn5sjV3Yze2B2mqOedXwYnwhJ
28KUsxNNX+wprhlIcwM3JPmvbVu6FrbFAmTfs7tYvw4dibXa6zuAntcWy0p0CDJJfZDVYjDYRaYN
10QtqiRgHiyaV2hlelqM8jg0RgcoNRn6XReH+gs4PsfayWp2xJ5LZaUG5lwLDr2aCQlo8i6rTbxt
zZgsp0kfDpjRL42msoeoauaXuoraa6dQ7mOyDIzLmPJaGwq0FGGhPrwKaiN6psRd4SWnolar+LAd
fAYW80aAH0PJL5ks9MaZi07tKWYcXExmzQbZcjsLCaZaXpdinPeO0br7LNPVx2gp+OxBk+elRzhj
ijahThZi5yaiiy5pVvKzXDhDO6skAq2za2cEGHtDU9pEzsO0vQ8gJoM8HlNfrRri0ongnFt5jLCI
UXovO1dCZYkUhTookARttJJEP6RahqJx7uxTKdqHDuESEG5/nSNlFs40E3Yf6nWX2S/asmUPe85D
wLsE2y1rB8g1YOfDaZhpGOPFT9GU+Vlzs6xKartqqu2qro7zjCdpVVx7iMAe63m4zVc9dgHyjR5r
LCe8G8i1KScmf1w1XM5aEAHymTE1kQK+qKvaa6y6b6EX8eCT9U93xaoLr4Ex0OWrWtyvunFdqfbc
r1oyZZDpFQVz5i17Tn0LKRnLifgUoMNPMdpZdenMreN+M65q9bDq1sGqYM9NkrBolMdm5qNfVp27
+JS8k0/5e/6UwsWnKv4pkGvJKpYDJq8fsFcjoY+DjLZ9NCCsY6BennDDCLAr6O6DgqK7iKr8gsln
3uu1DSADZ1HZwYOuBKZF9DNoiVkHlTkqIA/0BSL/yI1CknAZxWZYpwAjla130bS0zy6/vzoawTIl
RwjYdruxlpD8CDYKDIlU/HgpTvnOywsT+6Soe4yuEbAY4nBV4zeZHj0CMRCUVGbsxHXouVdDl6Qg
L3F9eyLRLTJkVkXZgDtM1HSEBUiEnHw3saAmnvVjGdT2pYS39MgMmps/ovuyBosSxVNkHTBKZ2lu
G4dTrs0xYAMYcrnTLRr8Nq3VB6+fd5Y67YIPd8rTU0Zkb6NzEBQ/vkUVBKiHaeEe1Yz0QFua4LYK
mQofF6ZarCilVewn8JkrdUQ3+DqM+r001yfibDFtcGDwSrIBiuUoRvZx0ai5xYVle760DTPKTVnS
Jd32CO4gOM0fpen/Tv3+frukUPj+/1riul06f5/i9/Kn7dL6sP/IiWvQdm2pA1+I+PeHejsisNTc
oiUyXEYeJG77HznxM4PL3sZ1dHZNf94vsZXS8YQ6DAP5YhHd/Sf7JfOnSTqtdjy96RARNRF/TOOn
7RIU32wZwyK5bvQ+nt8MtI61F8smwypwF3KzUyNzvfkQq7LNteOqxJvNys8oDuUYiz0+lPlbg6GH
tk9RUTdFSeRyNYEV+V43mb2hrNNqlvpQdKGF/EJZ1zgbD/gmFqenkKzXdeSDDOMv3+w5ZNa/TRfi
c+6NiLXOvhvKfpBqS1SeppAHurjg0lkjJuzXDIZ2PANx1jC+N1EpivwUO9roAz3RsFyhJkBVC6nr
mqJr4rh15TxEdLiVTCmFo7hnydzoyLti98rx1+KmkFsHw3omnuPa7iC1FtXg6EBQRF6IKxABab/l
nvEeaW2zs+tqvgVYX9j+Mo8JD7VmbflK2Zkd/+hG+PcL+LdfQOAYf/kFLJsu+h//rSmz+CdNnw+L
h/5+ZjF/MdYxueFQCklr8/pN+33wjjqvS76XQhoWYrpCuP89wGH9wu5P4mZxKG3mYTzqv2F4/qhk
RkA55Y8hwT84tNj/B1gI9lUnyoGRBVOAUDYzhz8eWuxVdiIgngDKdtY0rrv63pcWpXCjDw0wr26g
BZCqIjuyjoE+A0BiFwGTw1q46/v6aK1i1cLisy3NMqzpNC7l2HjVUOTCE5FqvzFfhDsfQCLHmgSL
y8xAChq91JHn6XjJWKQ4C625xxFuDjuZjDMDVdiU01H+8FqsyOtKLEGzHRKCNN5YSND6kW684dmX
Fzb+5KrKIiRr3EMYrfY64/gGyri2PkQFWIdTyoZv9bpzv7B154lHNgux17XOdB9O4CfyWE4/yg1I
khJTVNVkN7AJi7QkJdKUzsly7fZb6wj5mK2daIQOCwBuRZjFfmWgYZMSJn+SrlAxr3INopy6HjYH
AYDgcb0Pvtk6WLOy1PqDGiL1BG1tui0U9K9WCYRtK2/lJdRrfn/MPMGXxMr40TUIFQQ/l9zpni7s
9huIed6BwsBhGSPovKoAXcmbVMMfMyZZXuWlab7N4YpeIf/cHExJHx+aJs8mVIgMFOBQ8Hvi58D5
3Inf2kh5TidVlOZRtBh4gIngsvSjUBfLiPOrIrIZ6tLjdY2BUHrNGE/nJIiHoypd4FQx8jz2zPX9
tKYAkko+5dh6ua75Nz8+0ExgiNiEcMm+6P36CUM5mG75SNv2BUgT448Rj5PcTKkOIwyHchrfaTmx
NhBcCT8FLyX/dNosW3yT4H3sj8narhlB8kcfndF9UXntcMWU5eZwqAB+ime2vobaZfnCbn0Yl48o
YDLliaFwv1Aqcd8trbmbiWMYPgHeAL24Te6IBXHgyKZa8yuZ648F4/XXNebDVZtzoaeT0Qc7rAH8
pCXQ+ef/snduy3EbWdZ+lYm5hwNAJk5/xNwUUGeySBYpitINgpIsnM/HxNPPB8r+R5I98vR9d0Tb
brXJqkIBmTv3XutbhMDw3uL1JupX125sr4oopx+5GxC48s16oidoj9OOOMLlHeRtjs4BF3HUcfNp
MF2DcFyHzM5E2BSCsCnaIok1LjHWkClwvJkvuKpdjIeuF63bWFojQSxTdJd+5lE0bkduUdqGPJY3
VY1Y5/DGC9XIFBB0NwXvO1kGYIxFBttQUISGm3IquGNCA3T+jPIg4iiJxoLKmftEeTMBhutX5Ipe
HAsL9blrdPwy2nrJHtSMt0UTmezVOHrbWsLGbJHCPr/dwonmcH0zaJZAEIzL2nX8ENrjfJ2YdQ3+
BALqfsb+cF9ATCQahkj0Hem3Hh4YjwvXk9kk/Dp3uWEGlLPnvLT547dHgjNcsmd4z8VTyJT3WJ7E
kb2x+bA4kOcaqyZLyx5s40lOVQgYF/rqpu6gx23SBkJg3sIt2JATST/XdJN9HlvTuJmSgo+jg9hM
upkvtMG9zvOg69xgGswwxl0j1ydsyR8Y8bzuFfA8/J+mLo6ALAk6IPjgZmnWLIg+UfyGqjbSZZNj
M3D9welicZ82Y+QEGgIi1tNo8QI9r52DjQMejxcJCBY+80DQtW+R+mZ8XjGTS79bALHGq/SJJ4yz
BW9oEaxYhcnw4qq6mQFrOnjbRAE0FQwwrm98OrfMgHASm8HvATsmj1lGPZ+SIfGk6+RT9jAtuYKF
nK81N3qCzilrPmSk6h2gMET7sI/NJ0dwzwOymkKyGNN2eexADMnDjIX9KNCW3MzZivfUPJMvivQA
4ynUl6U+RZWD/0WURR6fSEeHu0oS636QZgZNcOJbypNQvnaJydJshIp7ipMvN7iyF77WtgN+pU8e
T/hc4nZvBgW20cLsEgC+gwZC+Dv3i9H13vYtmWWiJWZja2uMS4Kd6akoDN5Piioo3I7eeuc4Bnm8
DEdbfr0Zhd2XKGMUk8QWdzequCfGqN5zizo5PUsGAwdmV3qze7vnpUkf29f71bZvIrEXfJs2Xqdk
9J6pacH0EobJS4yT0fSMfCn3MAp0rG9t17sBDYP1fvQULACoGd4zria+yG9LWtoZSRHUzsStZIVu
OxxTpDTMg97c3jXNtHtp83QRcuelHM65vIK04rcnrhhd+TyV/Yy7DIt2vHtbWasqBiQ2ke/5bCSi
LJ+nKFLZe+AMrBO5XFcpYyQSRIKyefVWCgFpF8WDEQ8maSjllzKevWNb1+tm0Ojr5oyLETcCauvL
tFgsZDn1w+DjQa+h4MUY7+I7U8XqwPIjyPQBb0sJsdI6OB/b1eKdi7LrsSA4pOpySRIvf1jS/PdU
Jx7L9VHZR89spdDYepoVJ1nqPDUZ0rwL1T2Uw5glBrTrZFqpz7jD/lKVxXMVGe3JC+cBqLyiVU8d
An7HlC5utnUj6uwSm7iK6jN7jHtvlI4e8uyOAg8X/YTGMPqLpYvq3DHQ9EeGOe8Sp7Hwq5Thx4bU
NM2smpsOop7fEgqkO1jhoKsWRqFNh75Xxy4e6rOTem0R3uuxxJDt9e/LZtjVNRwYje7lfS3HTVo4
19CUtIKUndca+0SF+fLIOLpgVV1Zp9KmOSJ0NAK1XtNjtE2YQk5HuwWLn0x9IliKg2E0yIESWePm
l5nYZaU5ehsHk6s+zNPJSuMs8zVnIkKSNmisdspWuXPwuC1bP+oG1ECmE3sQ/eRy5869cyJEiW0u
mZtDMmuIHIvJeCeNEWcLo5u7ZMncE2wY7l6DRCE7dhmKExdGL6PGi55mDjiBeQRGQQYV8DfNml+B
eqUEBRXvZOo0+U3edPIBQRZ2ux4eMvEsrbdzRzF+RT7pfYpdGkndhGdi4SbbNpaTBC6dop3CE3LQ
x2ZkktgX28KFW0uoT7pibbv01m3jVN1yvewvae+WuwV8G/t4ohPfOr3zSLjbZfg+9044fQTh61tJ
6nzClKCusaXKwMgbcycyKC1mb7UPHWJlyp/S3lpzMX9GqfGkpQ5qt6nrbt0kXh7wxxJf5AwFUWqa
3IdEYt/QrJRbsDtPjTegfGltKqNtVzTVbQ92CAdBQX0yEa0UUTechoI0WVSqGmblqjtm3iBvKoFL
iItW0g9s6MzYtGPnpnG3mseJMWXF2nCHZPfEn8N0ck8aTJM7NgFFyTeWRLlo9jFvhXqIKuEL+EgH
kxPh3l13CKHqEWeHNxxwaGOQSJT2oWOgGKR16zFytx6GpDADLLD6FcAw7BGV9+/QfWg3qqiZQGog
O7GmULt+6kfS4IPQNJdTP5cNhoW+eiERFYkhxAE4IynZu09mG7oHZxLaRbcbwtGYw2CqkkDKLbVL
wWww2XacVy0rXmZt7VEaDompY9t2O83httkoZ2LQvABL0sEX+JabNUA1E+AJWGn2YRT3R/goX+o4
klsTC7Jv1Pqa3VQaR4U04TVsdZARhAbNL1TEW6rrlkow0ctAQQ7dgjWxn0Jy0y+s/G2xTSqDlmJi
Oge9Q5JTxPCEO1MpvrTcmG4YUzuoYgTU4YGFxG25dqCyruOU5QaemrxV1OINvcJrEhpokYy0WMUy
SzdGX1j8o12cmk2wQDlGMDLCpoqIW22xu4twT/SCxsLUJvbBxZX6rJEkSnqgHZo2UBQjDtq65wQS
Q20A9X+bdDwXCcKQ59p28+OCqZtoaAJLl6VfaI7q/M/UYZJp5vq7KZpdbnFYzlI7JdZa+LGQFon3
mSzD6CZqigv92+69FnvDmXH+rQ1vy2fzCh+LwaS5P3V2uxk4u/SnrGlU8r6z60E/FhlN95PWGIs5
HFi1vB2tpqGZEExrVE4RB7fwLiR6gWp2rDiGWEnlfggJ4msPJH9PtWL5VvhpmTS1i9g7KdAASEG5
hLgSgV2ZmGyhrxIfkFiw65pDisvUfcsppEltFedGb/lzxLQL/gILQBt3j+m1W2ugBkV6QrVVTt3K
GR8le1PSkIZ40o1lviqImk/UojlEc5z/NJSoz7478f9fLC8G0y0Jx9QUpsMxevVLfDfvG+IwR8KS
pIewQgZMtCrDrvfLGkf1IsFfNTtZeFQjVWnlzDemNY/r12/grx4RenBwXTnDQxHmXfwkyCPvzagW
s48O1owMfBOWRHQFAxAwcxUxxxHFZljvE5HE0bmvw6Wkm9WFl6jsjSdXH4wLmmmqyl+/q7/YRHhD
EOfhXpDUiCiYjuT3lwUESYjMXUaHUlvB0QDFou3KHfWoyCBuM6yi8hmKheJIG6P6w69f/Q1n+T3W
k4vBy9vrfynBCbX56eWJrMPdSUS4pXKOQikICrzEXeMWKV9IrCyyw8TkiqfMCbWjsZbfpcQhjVG+
qc07aSu63Ru4w1F86NcTdN3QpASKjmB5Ktc02394w+v1+PENWzhqLHT7pg7X6+frNXpRognNzQ9l
OK4sdjUPHRFiWU3RBLe0gdZZIJuau+a1INry2vT0KpqYs3xSze21KJtvIoXP8/+LfsdYmjNzLv+j
HIr7igFz91//aaw9nx/fEapGIWF8SEcwF//pG9SsRlsG6gbGn0x/N7ZGCEFPS+q5o8XTbVxw+7QU
TDLfMAuJYz1yviDGHle5gakv8buuXs9gXNlfXyrxd29sFbTihmKGRdv4x+/WGXUcoG0TH2obnQ2l
JmcvzMAEWTszVZHoyke0jK48qoqyNZhpHGcncurG6yBHmCDxOAHs1plLbaAqUBcbPcdYLeEQFcmF
8p0UWGruEAvnpl17PaUHHzvQ4NtRmjrtPNxCK+m/fDuUJsU0X4dl7QKUCqkgSDGQJ4yg5/u1jntN
Sjxa5dIxvNlYTs0J6NeXw/yL4MBYk3+ljd2EFiJROz9eDrKUm0SNjrYXMaFgyEOXMj65w3rUKWfe
PQu/d6NMd9QeS3OheQJjireloKo8zp7N1YoEiA7fWt7SUCT/yMXirzMC0Gj71h4SJhLJzdSmdGmG
iZCJQxXRAfMTpx6jbTQSELOogle3zIzmDTLgkTuEA8GXtw/77070P3ei12X9F6Ogt0508JpV/Y/a
cojC/OAffWiPjjLN5/WZAccLHA+p+h996DfZObpxtDUYGvnb/wyD5Ju2nKAoibtyVbdwh/2pLbd+
I22JhjE/xt7DSvuvDIOkw+t/t+ZIsOCrcZSN1GQmJI11jvX9rkEAat0ByTdvFhwd0bJPukj1YVCZ
JBaq7lbrJa2mwsH8ProgaDY0yZcPdM9swzcT49CNtXYT8t63qtGKXaSayneqpbutovIQt2I4AeR2
ApyK9rkaSu2xASi0No21c5+4qxa6sB9HzhzvUtfrSxrJKTaquqmINURDaqNT5ggHoNykJQt5YAzF
Pm28cAXmIYezogMU1VtbFO2JmTxz0iZ8mJbmbu6qYF1jV2G7cWg6hA+u7WZEz9gnQ4YwQzIviKPm
y0CjNhjSuvOLsU39VpTqFlhKtJ2g/nDiYvTDLLnJO21LaUXKD+2WvbVCJsrI3JOtUr4ndjDddvWq
YMjlFlTKHcBOuWW1hgtj9vRCHahwtVW3B1HYvH6BmJQrJTkTuB7JY0NydSL4OQUcRZqoJrKYSq0C
1Hok1yG9a5WnY7DLli0ROgzUTY91VK8FIkBL0N9Ffgs8bYb3lHcnTmO3sUHtR1169fQCqnPo7L0C
Tr8kqySEeLFRHuwnlM96YIY663Bq+FasniHDMEFHkrxFC9oHPTrTAMJ45LeWZm9zd/hUdChI57k4
1eB/zjWjdF+gQa8WZ6clSD2spSkDfMfaJmHz3TTQ67zQO/WqAkaY4fNLllB7VoIGA0dKC2EoMlkx
zPOO+E0PEkWhjiZVzJOD4OTYEdgcOA6slG42LEhMGueGWZcQiIBVWC4xEYONIJ1e0tYjSKiea3km
3f5IU6HwsU03wdC100ZwqInF4Gy8hmNLnmvbLG2eqs5+ducFfO/kbCKExDut5Fhr6Eu8d+ridbHS
j+S7A0GswpbO9wTYwku1U2N6v0u6tjCEPSvgnnhCVrSxJ24Jt40evColNCdCi8Dhh0SNiDQkFz6m
7HIdgIR1bLBUflRkZRA3051nLfu0KDlvgTrW2zRh7mqVNE0XgIv45rkXoOk1gRPV8hAviKMJC5qJ
T+HPMqN90bq+WNOjQpxmHcHUlWr2hss3WIER29lIv3ahSN+1ph3dlnpc7IT7ac04Oc2R0/hWbWtP
uTSKjkNkLAMnT5JrAafZL3F40XaI1b5Gfv+kr5lUWNiy6+K4Mui65RZ5U75DvT9tET3Zu4WDT2Ah
E9yWM+QEWJ76fcIYeKsvACLZ7WKfmHkzwNCAFdNJ7aPBMdZPInc8MLGB5jOaZ44mQ6DRlH8HwIKr
6IYiMGlv+HZEtIoFumujWxWFjpXq70ijAGGlEe1dkMuxBk85vjfg0EB8XD5mmlBQKQb9ZNAOsaB7
4BzxCfuOt3btTiiICtsf8jJDxwK6grc63DgaEj96ATdQ2yH1ZPaF5s+nZLSRu5acBseG4IyBbT1w
Fq5nzSTj4EC4wnOjf53D2EVtXVmneoShltr9o44tn5rYPrkLGSKyta52mDZbJjxk0ELS2ixTbgdS
Qv41G+8zCvdrwkiL6cB9DhMGHUti7FWi/V7IRe3yFl1+79wk00oKdso9VNG1P1GWZF1o5I/DtQpU
SBkQO8LdGDJ5bcjf2UQuXeTKnA/OSEWRZ4zKJ3fofUN31dZEVgbvs+GWiuz2VpnObijMV488ddKr
0aCMRWc9hmYc+YVDno6CPsSjhhS8+X3saNFh2Q0vVpuKvZ5j58BigeM1N8ctsJIOrGpWB5NXuIdY
4C/IzY+23d0Al02PnTU/u1OHdB2fCkEGwj4O5F0/ed74PgeVQkiH87sd48ccw6T3pyh/Mo3h7Mi+
vdSueUqqtthYVZUz17E3UEXu85hwHJyErg+W42vbDjrWEVgT1jJUewnZlCgtBUh16vMbJlHtHq4w
7EcAuAfMfgBv4o8Aw7wnJaE9EX19Xux02I2mana9m9PjcXnFclmeaBYn9x1S5tRgE5q1cEauhDEL
RFK+awfLgmNpPa7TsMAm4/Wsmu4YtWB5ME9BfKSxvcljtpe4aOwPeTa/TOEwHBzlfCFrkPFalMe7
weyn/VzCwWVsRHOlGEkOycd7PXLiTSPl+san27rpQr+3kLMV4bVKl2o7Adkk8AHxpy0JHI+19wM2
WXBp8xeB3YO1cFiR2EvLWpO0W/Sr9oH1NznFdMD3kcYqN7nM9Qb8whvsEri9FmHtItpNOywCwp9l
DSTdSd9PY2IdF819Un137rKG2bMWfRVa7ZzyMg/XVtOykbVt7KzKgXIjC/3k1ozTKslOvrCq7lpa
LsHkqkWUn3Lq4v6dxBcDTo6GW+OVh5mZHpyYuW/canruOac5q/Lc7lLg59x9hXsXWi0RlIwDmXTw
kFVpYXXi0JgVgBXfqVFkvhMD50d05kq1nRttra5i9c42DeYC0M2lGVpXIdH2tR+qEcIC+UJi7BzC
ZCpCXizEqnmixcAm6nZp238LPf5PwnQaBAZF7f9eXj9WA0KPv5bXf/zg/5TX3OoGsS0eIbwU0/zO
78tr9B2CcyuCzu+1VpIaWjLXBCPjUa86YE3+rK7N3wibRTdiCwRXuoFs5F9QeZjiJ7wC9lBgDQhN
DOAoFPKrFv/76trTuafDsNHOJOWMD2iyyFBkHzgW+ULWUT10AeNO8ypye9zjtVi2xqg8iGEuYtqs
mp4UGe1n0aFIYtTlUuvqo7WhDi2J+TNS38FQtKVjco1qcZBZD82POES690yhhux+YpDGyhQxxFhz
XAwkI37YSdxIRUlrRsKRZCnJzce+bOJNXZsIm0RUXOQ0dk9IiWlmowoL1NDmX3QN5Jwr3qVV+lXU
OE5Qyj8oT/XXtLKtfTNZstyIdCiuSboMJ+q65qwc2p/02YsMy9yCDz0v5xuFfv1YRHOxTdMFUiSg
gV3fDcLHCLjYaIh1/dLamkmusITGNs4zvifCNEWMNapUh4XW5FavZUhF3Vg3eusekCNfa91wNgLF
8C0GyDMR5AWB7PSTI5fhUhZnakO7P9z1zHx8bphq65ZGu2lwOG0S+qiQ2lufL6s4L73Mdo6lOaci
xWUYEi26GaRT72YzQi87l8LAd9vRXMvy5bGxyiaYVPwMicV8NxWWfZylM34ojcokXLJh5KxEFV6Q
aJv6Nq/ipIWVocWGfh7LUCyPiPAzRGYJ/DjtMwocA/M6zRVtgTjQpXSHS6y4PlUPwy0cOhD3SMSg
GSVK9+JFDJxYrhtc5+0qet4XzD0OQIzmvVOUMDcTOph3c1H2V83p9R4jn1bE/cZdOjFu+iixbpys
RbNqzEm21bKF1FSq2iJHPC2zi6YwE2u0YWakqvvq2/pX/bEcZt9WR37RulbW31ZO4un6dR1d11RS
ldf11euqZF1uW1Bv6fQQ9lkBwq5yneiOmIFxnHZeiE1+IT2ubntozspU9rtJHzr9URuVzYqNEzMv
POppDjkA15BwzaiCM7uy9Pl2SmgCNTs2wnLwjVw33jMonR8mAOgFATskJ+44qKaVn2nRHCSGxeFR
Q1C/zu9H7TnOrCQLzMUBs97bxQwrjzAt6M/NF2uJmiWo8IpdSyDbuIYdi008ZcrzHFokal60VJmG
j3Vav1vGyR53OTPB0B+aGAA0Pa4SbIkRH6qSIwfpCYKQI3dQj20YU0gKrZ3fZ0kO8wsbt/jYxBL2
XFREd02smju7SdxVBFYTd0gQBkbmWr+FR2dti6iBWIC/65Cosr63u7Z8pppkMEJkGrAuQJuQSmDP
YGlI0/AYu0xAibHTpo3V9UR2RP1srb6Rnn4rk1q+cmp08u9Er5hV47WO9a6/DqNT3jduHe0dYLix
MVp3XjpGT2Fez+c6x0tMVREt3/rI/+43/VO/SVr2L5WPd+3v9I9/kB1/+5E/ZcegCmhGejSyAQ/Q
0fluKzQlXSjhumwwnktTiSbQn6gh+zcm3N6am/z/HVx/7oXGb+RXMUigow8Qy9a9f2UvhGXxQ6fJ
on20xp9ZJgMKOAb0tX7cC7NuWLJp8JL7NPOYafl0ZzgCtVFm33lhLeWDtJu221c50bU7sqoANZAQ
k9hAqvH7zxeO+XgMHJzOmw4scS+uoPNJrHhvcSLLdN9GqrLKH7NDtJT6dN/njf6l0GsE9Bto9onr
t0bsEjkA5IgpdEXF6I77ypMYO+ImZbkvja8iIoeINatxP2kmjeqZ9efkZLLZVFVEI7d38is+2nAf
LdUSCC/X7xDkVKNPhTkMmwa5EGkgeY2daRFSe+fo2icX0FxQMB4EE+85uLmBnCYontHyyOTojNbw
cWISvqWlQ2OnLe342jpuhkG1mtX9OCyhh3N/KtqtqPnEG3dYenfbNXkdeHocnxtsJdH4BgOc7E8J
Uul3HWfW9GKZyJtQbjp3SauDhVGABNCk2EzYCSEkfzD0Zm/cdDr6qUfH6vsy4JtQL6Fi+dIIGWHL
Jxz3kRZi6G3oLUCRIcd2PCZ2GJ+XaWb8m7CiApGZ9WNUinHrofgufZ0JLQmczF4RYLCHvFctcSgR
zlsiMMiNP2ldibhVs/AEc3JZXIhxkzNwOJHcEnCUTXJR57hbgtTqujawc0d96HF82/d8ElP3TbJM
54CkZlZ0fRDbTme0ABUj/uq0ND/IpM4OXSKH3RQJO7BWt8xQxc5Ds0g0MSXzy8BUPcEiNo1DbNek
IReN8UAi2gQysrBPoQSIvmlby/4ywdwI6CcOF3qoCy1GVRUxiygJx+SJl1p9g90cjYReDrpTn8xM
Tm6NXB79LKceRtUczkCl1/cyY184LiWb8kYXiGXgw7g0HpC5dPIGcxA9tQ3yHtfFEG5IIQPiehPx
MHQR3xW5485jUZeQaxxt9upnAkSdhhMwBn8Vk2KyafVVYkp7brXTgJSsCFAIW+/GrgGBFI2jgELl
TuYQO6EK7Wa0mLogA5vJLNHc5GYsgaTbYTm9mkVsk8TSTXR165KW3BwpuEQ0EUpQ3bmtxwfFGb9C
7yJzY9NDlwVWsURafwDu6ezKKEnuk1nR9YqbcUVvtWHBkx26SD1ErZI+aNNqmPw6ZIZ1sywJbFBT
k8KvqAREUJOTTlBCqbXLJsWQEN3bJQIvv0UD4dzOS0FeVmfpezB9A01cEQHXMaSGgw2fdcAenIA4
rvJxN4ZhTiyPoduMiXN3ejGTjrAQNsvoJPXuusx9ujwgKvmsLV7JMwXYZPbpcyvr0leg0XZ9Exf9
LhpU9TKHlS43LqqQp4U4EVoKYd2We/4QASe+ib4/sBKpR9l4c3U0LY7+fkJpau9zPTan45s4VFBF
fcVq/c4abPdGJKQfP46ZOdaHCZYS3i1yGAO31gyqftiTC5CIB8mMD0a+9FJq5ojVzBr0ErpKk+6X
WbinVHNVhn9am+eb2Ziqs8NAjsKlbrO964bdNjeikOwYvqtqF0H9otyR4kGjbBl3YojzwPZS84wl
ydsKN2VgrCWrpFPGs/FUL2A40MCZfM+ZjNJPbeOkr1j8tHeizccPK/673bYAsXjW5DwGWroIVJC2
1h9poyPyRdfRbUFYRO2Zf0Ei39BWsRunsFqhuXIZSJ8kiiYOOQpnY03fUeWSdgstSd+kD0lIpN1G
QDtG+uFa09I9C/tiikB8WuQZkjZTD8AWyjB/MlQknhEdv2fiDP3km7LUK3XzYLuT82Bb0O2iHs1Q
b8bN0fGQqaHA5YSQaxbZxNXMZLHkiHTJiYoeN0RqFcbtRFj0LfIPO927TSVemn5+QUmLIKy3E8ad
RkJKmD+Oet9tBhgSw21RF8ZlUUZ3Ja4hJQiK/St6gNQVtnQGZa4WdSgEYGskdsQRReEJ8dbkXqSb
/RHF+u966p/qKQfr1a8aDNe4+vL7fxy7/LVkJPqtaXH88l//aX77wT99JMZvcECxiwiAjOa3Id0f
DQbH+M3FEk+704HVuDYR/qypzN/4CSQi67RckoP7XX+BX4f4cGVMrWb5f6G3gCrox3pKUs7hWZL0
8ZniMRD8aXLXtNHQFh78YI3qhmcmrsg5QyiNcNBDc2VaL1Mxjre5BnEpHeqXPLLWBD5g6tUAPLdY
4iyoSc3D3l6UNJz1ZyvUyR9GkpYCuJvcYFlzOFrEY74EELxjFD3hBnAuNcbEjTkb9+k8ta+eKG7t
iTAebULDXIdBj3wC6WxhbfKRBxNL5tdBH5ILDWTbb5yaKV9ZNRtdcxekSyYHcH05V55+bxsd/fd2
el2fww0G9C2t2PXkmHzt1sDpgpV+izzv4oh5PzEJR8xffvUy4N/GeA1nK8ZDPuwQPd+ClLmXqTrT
LiWqMNUQziavwCUrznPA+wkXykfjM4HcL43qdqQg5ewusXiPT/qQtC6yIZ0TYtWFC45tMhp68ZKN
+auDIGqnR9NVb7Pb9Qr0wBHJL8u/Yg5Ass60bifWaHuEuQgo117tOI1PkZiua/al7zKHOba595nd
3tsbsTwgFj5ng0ldsPpOtKnjwui6L63kZK4S4Tmbn+xYXadavsQiO0Vz/to2KVZW6+LEgrKHyPOt
5ANNMvla9epesgHulOh30FAQF8rVbk4A89zHdK9NlBJmxYUyY+jeNE8h+Jt6vE0yr/cHbazQK4Hp
i7T1WsbF62AomJmrra5nJumvr1VL/gWw4PdTp9/35rQf4uVsuMystFE/106l+WMWfxVY9baWkdxm
2XwGJmod3IryNk34hJVUz0vYEz3V2zlNeqEFWccLjYmbwhCVy01LlgBZhs+tbELGvPNToVvBrMrJ
L+O2R3pIdjWikm1uzp/dajmPZpTA9WuTS9Y4L8msf6IrcudNCZJoIp6V2R8WC5l5M49PC2EAuHkY
cLbiENFSptZ1mdT1NKsGgm9wKsTbaeL7ZBIvThiQvO289GRKmgWREp3+XEbGZ09MqHjnFj44BCnD
GZ+adniSc/61oBr0QQuBEivmJxFCzc4SIgKomHBA2FrsG0aCl3+97kZpEwUpX6qmTHdIcMATSIfY
Kn6Oz4m/hdnGJOwXJLbqgM8H6b8Bw4CkvI9pCHbVSWMVkEw2Pog1dj2fo5DIOHL7lNePB2q+EeS/
NR67wnaP86hpd8z08i297+KO0lWBr8/HE+efzje1XHzuSX9XY2vfGC5CKO6aKmFO3RJhmQYeNIGA
JJ/pNXQqEDxRjQxgn8qmfM7K8LmYie4MFvgAyQYTkT/H4UWW2Udks6OfzTkTTiiIi0iCulfttpFz
bAStbZMxkmC7OLlVD07CaS65Ft+XxBZtqZOeK41QOQTV5LEN1utcqvZzWZoDT2Uabwm22bgOFIp6
8exdQSoXZX0V3jNm7TdRye2/pObnyqhqhGgFpfvIMXE2jZ1wqKh4FwAyF25DsowZ9qNmv5O6M+xn
k5tOZc6Lo9mXwWymYzi2X7WpPZMx/g9Z1D+dilnFPRPTL41qus6W87O0Cqq1HNIpIyuTQyyj8KZf
S/JLYjUUf4a9+W6L+xuJGTvPd2oP6+3VPDY0YZH0DU77pzM4bNChtBVG3ohHPSiNjAQMGqs2yXf/
8Ep0G35+pRVX6PBiOg2Jt93rO5Hm5DizSPH7H8w+e/VCVsN1OU6NCcVAx1nyyD/pu19/uh+1LG+f
ToAZo3m/wmD4O+/pu9eMROnFLn1AcJ1WzJxnfKpmHmxNyMOkAapfPy9etnPbsbr9+qX/IpHje2Sa
gH5v1RQayFN/fG3EWtOSKrc8dEUrghRcy70KAYOwXJypAbOD7s2fp24ed9kEMTEdO55baHmkUhCQ
wuktKpfzEKHoY9x28PBW+ukAFtGdzhPAAdQrDPnIKd00VXpb2i1WmfE6F9GzbsXIv2Z5GegNEJ1R
eXuLhIYPEWRKX7osD7/+pH9zC8EiR7PETEO3zJ/bOGaeeEVlStQ9ZreTlX6vewumMuJD/+F1fhYd
rlcUQdJaWjGkoan74xX1JoPGibveqx7G1Q7rmiJHcKvDrN6UnFgCBH63fWQUD/mo7mlvFw9MTuGa
LdHXZmRdXksVmBAZDr35HGmA67xpeNI8+yLacR+7LPdWnRT0JaBaNbNJVW+Zal9EZo1wVoHc0tvu
Wmbz89yy7ROnIE+IlgpmrD0WujL5GiboUMos51uc3Wo/a+nXsFqe3WjYLT0A2pmxDMrXA6adxI+K
5c3gemYCn/vmsNw7qhHYVfndnqt9bC00I45BjfXrC/k3Kwx6UoReDPQdk87bj9dxIY2wkTjqDsuE
cYlyYmZls2oTxNAkDr9+LSrsvzz1ls4+xWTUwZC4/v/fPYGtqRIMBqrECjFeZZecCmg3//ASf7Oy
YPeCKrb+Fbj6T6+RxGA3cl0HRuCNNRShGbRMuJA+YH5mVK32PRD8zJQHTzMvU+jFW4AeJ/KV35M8
9MkFC7AxkXox207FYUzZxGOP1alWxS0Ula+LPUFEC+kfkQ1C+4Ep+2bAMXuTJ/YWodo7F+72xmaQ
fCQkSvk5LrmNYYjeB6pS78yWQZvwGnM/zLh8dDP5ahEWvGmS7Hacs1Nm0awAvEOBakA2tozaL0E0
+xwer1VpEkEilm8wj/9VViz/5onlu0CmqrMOS2mZP34ppVn3c6WK8mDkHBTGuEj8pB+o4DGI3JJX
xjmZcgull3thfgXSp2tBURrFHc2RZ5e2FEmxJa20cJk48RpVMMT6y5TWIsCdjj53tC8hDj1/CK1L
jGsysFpWohqRcOCk6lk3p89Lp2/IMHxEGUxV1fCBW23eZ7H+rCjENnUY13uSQvZePV0jyx42KYol
xAMsfJ09TrRXgBgWYe7tTWt59up2/DaH/18v0t88JOwZ638MgbLyZ+n1FDVIHKexPEw4OihxkDVP
vB2pDwSkRf/wjRgGnf2fnxOXXZhlDdf7Shv48StppFC4Coby0EJb2v43e2fS3Daybeu/8uLOUYFE
j8GbsKcoyaIs25InCNmy0beJRPfr75eU672yqq4ddccnTkSdKJclEiSQuXPvtb4lPNSKQZRdRexU
oeD7AVlBG5n0OqAxLFMMIh8BV+MfoQBUdeSt6ips1inCJzquzLlSnSJdzcEXmYtr8kbfFSGariSk
2p+q2t7YjfxaZsv9VMDi9/VmzG0W2/kz2V5UqdCZsoVYIlUxNK2tNeXqFp5OsOv5Si/HS/qm9obI
eGsddoBfDXJ4s2Ycdk2k+lWx9MlxwsF8OQRF1YSoA/rZVYV/Mu05SAYEAqyXlqOeu4wPXQ+ec9Zj
aHt4sHJxhxn2yrap1gT9PNTbM1IzdGAlfxIN+oZs1LATTie3+jGSk3tb++ODRyNnVbi5wfPUwJVt
qZZAKt1MZC5v/Ia/3YETbzOXR6yP2uvQnb52ZLONOHRohKY3KbPudThRiuNDeMySAa+048Gicg9A
FK6MIbtaSmIzO/ycpFMXVxyK92XEzpLGAzcmT4c39jeFcD8ncqyucuGSTD1sbKub1/pgRDJXuh/b
rj6RrnULHOnRQjH5m/3Y+4fHm1rHdcHgYRywzTf7JMqprMXxWB6kP39FBHgvTfa9gWNW5PJY6/rr
ctSuNU6rD6n0Ls98lfS7eZTjqs34MTjnm7yvsm2ILjYYOtsnjinGumsF1Tac1HwohDQ4oJGMuYqd
dNtWRfwVakJ4g8st2Swx+yIZtwjvcTysmXXeWgZrTNbPHwebcsvsbCaZZqrWU9zntKCprGMOhswS
ExtJXxZTZvuZeugx5a+Qzd53CIIR9BU3g1L3jovxvC68aZt2OSlF43IqkxGqAnSlUhjI4Ov5qyeJ
DOvwc/mcDhBLeLcDmwiHTPVge5gDqOZ7/8/99T8dtt902GybIvAve/fmuX/+0Ue7fS6//d//eiAi
5ZuU3779tb3246d+tNcCUnS1C0djWHQH7UdrLTT/QEWBLl1Hp1DRB6yf/x/RQlvNhPRrcYK5KHT+
FO/Yzh9IevQoM2RJ1dKef9Ngw3LzdpG2whDdjgMrhOEndMmfF2mfDEwjGd3qaAy5FM1+8COSPLYg
bsmT7EsT+bo2iozXvfYylrJl3dL+RjAi/qEtnZQHMJLl1uLYdyu1J3LS7khP+yTj2JPueuxolcfe
9IjCom0J0XDt51C7LC3tt1ShO64xHDnUIz4plg2uTBtQgJtW8QYxe7sW2r2JM1GBhDBNeCWEfK+W
cJI7N4FqXFQB5s+M2YWDER5qiyyPCikHbnlvp6Tvb8yeE/GQpfE7ooOCQzWnqCwTG6PpIB1Mp0x5
68dEqHZvDcZyJS/21BhuzhdmOZhWp4uBtaTRf1N3c/8hxyN8PbGX3KuxszZV4Z/J3A5vSENrN0EZ
x5/hCGOhtPMBkJ4aSOPmqB1lZrcHEsHumxIpRsPgXDe1f+wg3uxA6oJ8UoN4V/nhVVzl5M9N+Z0R
EEjqgwJZ0aEKtgXjrpXK8fZ2GnY9to65JjXCuQ5huR+VXIxDZCziyiEX+IoyqNnmwIPXCdOKjSSs
4QaOBKbiNjA0Wp9jAhByvK/Yx67jqHT3iB5LPAi2y2+Vy7kZLHnjp0aE39N68LSXec6Vt5VjxlTV
z+V5yUmOGTGh7zxVk7ne4Ih2tDdaYZIGJPLZLFO5F42dHdSAkwC5WvRxCNJ6h2TDe2EumM8UiVZ2
ExN9wnqpbdnThEM7KNGipkkQHHCPdrvWs4hfwUy2JaYAb5b2eePrDr8QVjZ+j8c53C1avk3kG3Y2
nhsG7az7SGCz5gO559kHJoDzs8Fpj3PV4po3ECqHU2BopSbjc2zwIdbqJg7wpWuHeqK96pF2rdva
v15gZAcIQxXHObs9BCSdnqe6JaaZefA7q+zCk9Om3kRfGRrEOhVG6R+UodJ512FpAFyP1ChfL9pX
zzhll12s9suk4Znaf29drPitduVDFiCxZgmx6lM8mTDhLUTn9oiEbgNpxN9IaqfVZC3lnWFwiCaf
ZJWoqr3pPOu5Llo/um6hOSSnRhSfvLTz76H27CMjEMZRpsqJrH2BPJ0J6RCOVfh1cSB8bONoXpD3
TPJOKisov3Joj5ZrYPGrKujVB7eZbECBKunUFnH1gxNJdtFO4VwuqvBqrH2rXIWRxPPcMFa9byaj
zMY14qP40DjIrz5YxejkxCoCpOwTmI1+7V9B4A+kgWoAMik6KY/PvRxgkEIG5/C/rePIhEGIlHlt
orq9beEA+J9QRgHD3Up3FucK8Vv0kkU09vCohStWODQ8jsEBWtXvuXPdHK5NqaitIazk62nAVLsy
+zD7Arh9Ng5BNZj10a2L0ViRbQqAflAdAvJoSpi5jXEJvWlu3Odc0AMiopr0bOTGvTmsqhbjbwWo
/2V2SE/Z0/xlvslh1682AzB0iimBvmNbuTkvuRRxx+xe++ZsRBUwo2RB2WqOQGdY+3jFPmeMu7JC
yUyyjBGlU4aEFbGixMjU3npGbmX3J3gRrgkWEfZM7E8+MJ+k8t5NgzftXA3aMc1igB3g8hmvPRAo
D8UYWCeUhrK75DSa66UMR9qZtndThU57zNOQ535yo42bk6fKid3299Czkn3lD8G+hgF/V1nF9RIz
IVp1wq2vp8RNThHC9V099k5CDGvg67lliu1EVYoRauZZVwG4BMJhMv2sIowThDVuO8ACxg6QnPne
L2BxepbEIEL4s7HyjKqi1Q83PRh8KhivHZ7cDCTYClTZacYSvCpa8iDzyYk5/MJXInpVYTYp5TJ/
bef2C3tUd0vtCNUU7+06HVIUbpbZmu/jRUQ7QniDD5i/5NlhGMnmUBXHIvblu7oPDCRts3k1VGb0
dUFkS1NLbKTPFIOlMzqAJDAfc1+kG0ms4tMg2qle9ZHVHDK3nU4+8c43HEiDFUQIpk3jnH1OyDy7
IgdguHXiadcblcNowiSKqrcT9D3ZQJpBNkfLHS0eYr0Yk0jYyR8Wv+6PMwBOvK4VDixgfyhFBPaA
RTL5H5FWvgPiRMHbTVZwgsTSQPCx3U2DpWvF+W7Ceum4K0sACI2xrNwxfcZbwBRs62QhQUhcwI4U
0wHpHMEbLI2L82gDQGEvdMPmGS5gf4M6U3wbGNfs3J4xN3kh4uDJ1v4EM7/ZgkqONw0sn12WNs22
qwjhzc2x/ah4Dm/wh3Z3rivCa7qmpLcmIBjBEmPVtpPhNq9dIBY01A9w2z+3gZNez8R/fIrg+d9G
kYCglkmPSgDsLx4U/FR1aZu3ckKfsE558u/czJ/2gLe7Z5pm2MW8HKvW0p/pdk7lyikD71gSyYnm
Rc9rUNt+GcHNrZqpNDFr1OYRTOonTjceeLXSpHjAwGUYs80oMccnYQrjcaoiczsSRnIzVaSc2IbU
4fZd3G4mg0AVh4EWB07RfwDQCIkH4YoEjwawJzTGeiWHyUP8Sgt1DWRuTrWDjrZJqTu5GL89EWvW
K4R7O+Ch7gZitGmwPVtTQE0BsWoh0jVjJei6PGSUNcBm8N/bEDVitry4JO7mQXrky5wvRet/6vvf
1ffaD/qr+v7TM1GnVdz/rEqkU6t/7C+qRFoqhCD9kOijgP9R5NPC++NVqPgTN15bX2nuMdF2PZpV
OgzpT0EisHnHpT/D7NxHMM/L/IsB+s/HZlT+DO3RwDKf5zRxgar+1KpEvqejbpV3LiG2L+sqndQZ
IKOGXY+t/PyXD+bu79b+n3uWlxejs6THIKFD1/JtCy52Jwc2Yu+cE2Nuni4YwRmh9UcaLWx+ABXo
15u+8xwOWXf4X7w06gEzCLStQYMw/9qSTY1cTH0tnDPnAl467DQQYh55KH2NbANsxvaNfg7MFtNu
sAO/fvmfG2v6yn0L27MZhAHQE22o+OnlLTuNK+Tb9rkoDfSUgTEgizJ7BbMsxYdDuVbyeP/6NS3u
kb+01368KLeKQ+0B/OatqblqqkjFTWidXauycDIE9tEqPcggaGfDj00PF5M0Yl5cCYXkNOlV/+I1
EjSd4fE5tB6oMtB32XSQRgfSbFkW59kLLNmuI3cwxWm4cBPTRQMLgC5QmExFBUDv19fxM2fg9TI8
zsUwQtGo2W+RGgG0DDXhbDoLZXCvKMYgU0Ea1y7AD/vAfL0+TbkrX379qj9P0X68Kv1izw+0duVt
qK9nAN+a3E6cMzFAYrjARPwq+W5mZN2g6ZvuXU5Dt64fAme4AAF//fp/fzAxZgdkSlCSct+8fVaG
MKzQ+E6CvGv4F6l+YOYQKCLMA3H765d604e9XCtQZZ4seK96zvTmiB/Nfl+ZphJnJw2ne6NJoNy9
IlEjG4IqAl3neTA9/XSaZbl+5cZBrKLVyUHyN1/3P104gh5WS3LCIMK+6dNbpOKErRmZZ4XNo107
UBPra4tGw7C6IC1+fe3/9JDoxgvPJf9Dl/1mjiIagHCGPVgUCOzV1ZwAqqAkq09K8x/LLnOO9gBP
EuM9d/mFR4cJkVAMPA1YCWAt1ifDgzAZt652w5hWcN3nsPNET7MtSfCj8FsznjIX7ct4RWiyKna/
vog31JnLF6izR+jRsFWE3LE/Ly9ZEUcqmENxjmgitLvFB3V4uW84KYPH7Bijovtk3ZthgpQBipE4
XTQqZQ7bAzMfjhcp6u5iv4wLxBERmfIl6Mzp/tfv8x9WQY30BqmIgAAB2Ju3aUyoCb3IEWeXcRxW
YP0xi6ZrnoQmQ7ZF97s723p7M4Gc4K5mhEqLjE7U21cse8IYzHyW57GBuufCZ31G7a3/YSNXVRqZ
2tkeEEcYrDAhSdBMKJPpFrxPlT6WwUHoX2wMkXcXkqRp8BCktsPCqe+Jy0eEQJXNi3o6vJaDX59m
wMrXgGuco+VzQcus6t8MTriCNys7m7XJ92xz55JYTBfw5+97CfKQpKs5PqPvnddhMy9gJ30je8fB
fu7JjwI1gwx4yPqN5SJV5rADRGYXogjPVkwNbXM9Tw1eogyLsln2/g5kEbrlxJNKIBCIZ3vF2Tha
0LwuIdjaZDQ+NEYZ9xvTr+uOk4SWQjuhn+Dds0yeDHLNiCx7lUxnRb1ygqY6Ky2mDmSZXVtlUN8O
WeTTAKs75kmoZoxHAS7pnYAE99Wkt7gpqAPQZEGvImh1GpKXmX62BzchqTZpz/59BRmRuXdrZ80d
0U0ck6eL5tvR8m/Xhz65GnzfaD6qqsjGjR35/vuQQZtJex+HBQ31oUXP6sZIqkPYmN3a663gCw18
YKlVKfv8sHBYsFatUg6+IWBkxjEKhHNtxQqCVzNEVyat1/fzOAi19p0h7s7Mj5GyZ25fuZw3LHqR
ZRI3zR1xk0W35riVRJsgA/0TJ4ptN+ceIf2ARw6FVbhtaeDHW0oDMLBYkXh3GqEsQ4cyoQqgX1IC
Uu0PDbsAUD1+bPalpvZqOCwyj4KDI/Gyvk6dyyGrorMSCO+XVxk+cAs0+Z4NVRK1PEr9+FW236RT
cHTilFALJG9fgwobGefBxNybadZtEDPGt53ldLsOGVPdIqQYQdI+AjBAkDcEiLOpA77gHajpq7Ry
74dWtLMWu/7M4cp95BSPLcprkhdulOlbTKJFv1qSuNqYiq9nnUQ9SbZx4zK18Ic1N1YJHhqC2DRB
peO4tUIG9eK0pkeuWRo3D3gk0hyvYCBz56qqmOs9+KTHmeTaJAgN/U0JXETb9tBOB5icccOCttOa
h9Fi8oXDxEB/BpNw9krmcCJsHo1kwG4GIy2rus3czmWwM0xd/Cygtuo855OutBLQjAOKIVZw55kw
Q1jKOK5By5GmUnyYDMk3Nkeghst5BgE3AMtGBl+DHktn7kqsDYLN1MF/Z69pkDRPIe0+IozEwpdK
Yp6xNvFuAgcA3MhJUPLV5wNLdurEZ+UHBLYss+c8Ry55QXFqUq/2GpKclSMysGgJP15AWHJJnKOn
tfSGwzrkg37blh1ytlXLExqsy9Lm18+ty5vjxFGjTwTyrTx0Nvlc1qe8yq2HFg0Nf0nzhPueDhUn
VT9ituiEZbyBXMqfxAtZS/SdKHwQPPEHi5/X+S5w+XA6SKvFqi+gXqHmEdktLUeWmNDlXV1QUKFf
T/c/DAEGK+pljaSGC64jl03Uz4A5RXUgX4gO5aPUDbkHiSVWUXDwbkulaIjZCObuanDd1kq5UNXb
C8M2h7XWvbvgXOMYKDtyNsHUi8pw1iC+gZTirWVhGL3Qc+0i0yRyi+25n5oRWiPV42zx2Yty5qJ4
JHmlPBnkS1pzMzATlS9Dp0kOcUb1aeaD+xxohi1iKPnSFBr/HMbtU5aXVL9TKuf7S6Gw5C2s7Ckr
vNfj+wVH3bW8GZoz2QuJC9BHUt+2j3SKzVtadQbo2oh+BuGh9TW3Ed+dpd8tSmE2Hql57RHvyMxM
ivC6bsOtK3IQ10rLZufcMrptBAHomRkgqLihRg15bGXHOx/4GUje9QhJqzU6GFqXAkfpUkUnS768
Hn7IuuVDg9JabtB0OGiejbzFhkRsNu1O0rlJg3edZ9ga8NbYdniDjcWoAyxbNWYwkkT0BeUiL15d
HiERuQDAh6nTZRA7D56X8Rw4I9EXIch5ThABxR3/GsaCDbhyXNa2Wh9V8qRM92IWFAaatO3xTd+S
iOkfuZz6ZA+GByZEwf6ASsC7HRQJtqDYxG2vb0+3KsStGWfsTDm6XzgPZDreOUE2q5tmjI3kUIJO
p0rzMEys0O4G9lZLza/x7HID437mM+sF1LlpSP2HLA/aYttrAPkrKbxIYEUn5chnijOb678sAmig
YD+meJ7WUOTxHGnseotS7NR4+uXLEYYkGErKsV40T0QS1acw5lul3G8PbWTzraYg0DYFGzmfw0gJ
Glbg4ck4n+6mOfaeuwDVVY78i4lauoC6j12eeKCmvJPLnehMmZCnC1fcFdToW0FQkE1N28byLpwi
i+jIWn9BWYsudWeRAXSAFRt+TPuFnOOe46hEn9tTFFmBogay6HK/n83MfbY15scyAs4AYcYxxJkC
8TDaHR+ybc0CbH+UhcCM07B58mLs8etWjNPd5QrZiaiRpccK1NUIAi4H3mU0mqdFhxQMMUfUlKWb
3DWOtA+q5Q9rRpz2ttdV2oLbsHitGC/b5ryY3FFNgTTfDhKufXEbpu5WYKDyt8pNpxQnGf2pdZiy
Q1LcRbFsOv12Eo+ryDUIvFE9z2uVxOF1kVc8VssM68knp4y5YCGAi9C6e0FtwcOFLJbVMZGda68S
bnnmHppnn6SRZ29HPGiHOXWh4bvM6t37qRurbl0x0VjWRme6z86kVxb+dvjxAscryBA+5m1t1Ftm
rmNxVQ4eP12oxGrfozskcbSICINYIxCHLp5d1r7JAgsGg5pFnlIk1kdyp+e8QvOzPl0+gNe1SB/c
h8xiXdALaxcTvra+3LtRrBnzUw+Da/LT+UvHNnS+3J+OpaJ9RiNgT2CMk9/4KuAWCUzE4g4qtqsk
nul+vt4QJcSR7w0cnWFddkN3MDIsU4WegsQevZTLXeFNueZpWxEcdw3rF20Fjt/V3YZcGmm99qpK
ID52K1YihPXG2sc1KvdIsKD5pfqCjLHk7kOUhSnBGflvM4VQtxmFJW6FwyVwy4kHN/Fq6N9ErwbE
FrbsMD6JIztA/tOdymrI/nYq3pGOgsMtWbipTUOQm9OPLNqXFRBgRF7SY/X5sPtIxxCEzCMY+voj
j43egCCFxfaMT2/oWRTquBuiHXwtQLCV0u82U+gptnY787pxM4PIn53OWzUc1XCkzxR+bsx1k6CH
71bTKIxN5nQTiCZqIYxvIkinQ6+GitBnPYU9gtwUt52pQUVu0PMKcVpzt5sCnu9D7yqKkNjIw4+X
6VDF5I3r9cPxzgGb+V4FU/mOlj/ItojYWsI7Di4e4JXfsbKTxpF9j22mxL5Wd9seR2pi72weYPKL
7mnYsyPN6bise1qeIRXK7H3MMzj4btrwhdbuuEx7Q2X2zqwCuN9xS/pZMkzlkV5/dmM7Uog1u2Z5
5GQ/HSrBkHddNE11E9V2/T2cCuoFT4eRwFHlDuukhYt3mmRvXiHYh9ufRUhE12GSUFMpB/sAUUPF
0agtzcP0+eraIhqN93Fm8fV0ZcM/W0Kel5Xtgr6kA4g7xx6BzOF3gY8zUOOUuqRrE8IL4JBR4U0E
bAAS5pnRB+W8YJUd7ZBHNUxa0inMjrcXLT7NJqumPnCikXc6XTaTiOnM0wJpOP9WU2Oyu4QNLHu9
hwtGQR8jBGyagKYXO6IuGpTWmUap9qxpNYTBiADtqYOXRXRDGhJno321t5cUGAGx/MVa5mDj2blz
5AzG91p5Fvtnl7G5qTJmtVq81Hq4oGwv62ZIivTdAo7WBj1Y8UwUut5sIuJrQC2DusVbyhoNrujp
EmxT96x7Xcsj1Os8izQy8iujdnderFfmZanZgTjbJQfLTdJvzuCZ8uQ2iieu16NwN2/Da+O1wmjp
kRjszGVewTz1/cX0jxzYiPRFgqXwZ6tuX8M02RWOZQWcVYCSmmTHP5A9RMvO1Qki9Hn4SHzclsUq
iog52F/SFDyIFw/QQWDUtxrx6k48D4sOBHgtmV2z/O7FwFHokpXmLs5L0Ere3Fs7Xjl5YAg9fcBn
sVwnqFM/NHDocJH7+MFcTjsLaYoWGDzfK00Ls2Vj3HUXxyvlNO5Xu7OngxW7xlfV2O4LNO7lW0FV
+b0uJkm5PRZkbHizRedCmtdCW2kLbapFpoO/Vl28ti0+lnbb1lN75dpTeotJK9jEmZd+Kps+fu9R
409rVTIMz7WDdw7c+Ta0m+hDYvj517qd+U3uxeybXoy/y8UETJAN2mUk3uSykujn/Yc58epn/N2E
h8ECDZb/GcL06Zvs/8/HtIvTKn3+ScX1+pM/hjy+/weAJQ/2sxCuhQaRX/pjyBNYCLwgLTH1uMxa
LPpUf9okzT88ulOmH+D7gzGhDYw/Jj22/wcGDg8ss2agajzFv5n0eMHPzTCMIbbnA+vVSjNNqX5r
solnZyyqLE6wQfnqVAcVpQyyaHmyiWPZMNyn8M1JqLqXwljNZcwYMp1SstnFeMiTziAbHoXzruvD
7j29BAMBU0HZiNRmD+CcHROSMcE7k9vulFf2qCnyxD0yTvG7ncpUxGTXcEZvhW6tIOc2d73NEOLZ
dptyovjlYA+bfkC2E3cMMoP4g6gkBM/BhZAYehmg+PGjkAW6X9Ql84cFYMuaS5p36WCYm97J1Dke
a3HFqI7p9lRJDf00imG9GFF776JiueZHwON3pj/sm9o4p1GTyU0yZeOhswlSWMa5Wk3SNj/BOBtO
mW3OD6Ag7B3MtOQO7QVOq3DRVw4yUW6ZpoDJp/uyw9SEoj4hXfN9nLhAOu0JzIDkP5PnIk7sTx9q
Ztta6zDcBM68C0gJXRvklG9i2PUxeQlO/z5vMv8uqoV9jlC4TiwznIF35HNyxUVgLBvELCFWrwFN
Fsv6ypvbYsN7ZsQte2ft1AyELYOBdTTZn1SeNwfaknQDZmsvVPIOBCLTZGsGV7DxAdxgrxydFQrW
xbnuDaqalaywiwfe0q+isj+g/gFFJ+cMZxkO760xWPBSs9ku2bYJew5HV13DADj0mfmUZpa7UVzL
No/6j1GFXCIcuw8zDNh1CLLqczdm85VIGh+iLmAvbB7bGIfapsji+F46pElsaJ8WN6RJYH6roALy
KZeJvyIZ1XsXK+nd5bYRbYzEH56iLrLOUHazrRt70LSW5ltv4YtF/b1426hN47tlzOTVxL7SZR5p
FYGYrguU4+TIeBEyFCM6C7t/RDBXrV1wQMfE66L4NPYIZM4TR5b2GT2f/IxwQX1Ps4FBTNm4JwS6
9vvcQ4dvuJW6dqVsvXVPxHS/Gpuyu1GW+ZndVt0auBO31mh+c6ryMyr6GrQulKzjkOH9L0BlviMq
RchN2c3BE0Ew6mExFBnTQ1RsvTYqUIrT8SgPpqPcDMET9CTECOP4OUEeZG7EzNEMUkMLdDXPOrFC
pWVtXR9lHMfPwTwP9YKZk3j766alk7yexBydh8a6IzP6aZHhk9kpWBm0HTvfLJtD6KV0axw/abs9
rixrbyJw/EQ40AMQ/28mxwPyoRHlbDumSFSU1FXvkgLWMGl82nPqWTiUWDv4DdBObJmg9UxPgReO
xwklBXWzB0lhrWI5WjcylEu8DyIMjyAWm6cyNRp13/UzCiJT7jJDRXcD9uhV1+bNzUx8ywaWy7RT
ZrhHTZUQKrUM7dlaUKIdVCTAYkGUyk65bWb5NpXEya4ms3ZvJFzLrW/XyZETr9i2jY5y9g1jIwi2
+OR05eyu+uVEdqUBY1gm+zxge488y9i5EeVtaM7jrnJIzMFxnD9Orj1vyqwdT0Hq09XrQe3Qi6LY
ASO3yjtSTmhK59vGywdYuEm5DobcgdVYtldZbkOjUAoFLZag9SDK+GYcXEIoVLZA0yxM9+j2QXcz
QZX4OMabRBV4r2C0lIUkQyCNawplwy53WXPy5ukRQZm3qSmgj9MSLVuXv3UqXLO+EYXdMm5yjAm0
G+AuWuOAZP1jTr+Plaprz3bY2Q+oh9GAgYHdJC5a+PXcLDMywKgGIFvk+dNC6UOqnz+eXEdkKxaI
z0UeZFT7KsGX7ofdjm4eYUzLcFss8fydLgrYThrw5H3HTgHzpsFFGsmvTuS1G89P0LwlXiU0Vlsd
o3IuaGFF3XVaqM/aOrMDSTocqqUdeUqh4C8EwY8jYNsy7b8SL2cXW9/x5bVTAssbYvE+ZjRysI2S
jFJTG9yrINsXvkGI/UKjjNC6lWCD3VY+nm1BM/dgdZV5NGdfrCOSJo/eCHFYD4BPXk8UDDt2sJON
aV0rX4REufopjbriPvIWLGky9vcU6zIg1jr9jnBT6QSZwFlR0jlrrPcFbXOrpd0jSs6Ecd5uTK2J
FPXaqCeLmBce0ZukiSkHTYSoOcFM+uQbblzIbFdz30a7UbWnqSxbcMGTfHHrbsIv15B4UhTNNb0K
KnTlJMduQdca9uUxdju6pbHaqnz8UpZwkU06Zlul2G5ElxyDTsYHNRY2rqHgdhDRfS8r+9YuoV8H
anDPuOXLXWfI23jO7pUpjfOYZHfYrdG2AiXgaSxuY79cdpOXh2yNaeyapJ1ID8Y1RCInR6e9cgc4
uh0djg9OTj9uVHyu961KY++KxiINt5nAo3prsXN2KyudgOrS05mhTzm46c2tx5zD3CZRyGG4TM3Q
eBylNc2b1KcBjt0GCyFn4QqT1ZSLArCR3wsxH1oRv89zIMqbZVgoZST6RMYZtLvWNfqZFdS3rEaw
1ZXf5lpM4GgVSHSL+Ppk0xAq98lu1PSprM3pyu8zcVJtJfftbKAmhbAKpkDMND5MLx9Z+ouKz2BI
+sNcmvApS1bMIDe85znDq089l10NZkiktWv55X2wKDx/Zik3mIO3WARHrPdB/NJaytjLnlhzOQft
DmQhHuyuh7pbViyvOT0vVJgz0gZEaPFHwI8N3rGSePGGpgm8SoxRabdAhTGx8a/GWuGeY3fDkVY7
jX3qGlUm297qUN8xRlNhwHlpMHcuEmmaOXOCcFj6irZ9zkF7lgSIkhckB3U0k1mdiiQ3jkbbehR+
kYltBTFG+E5APe/Xdb+06S536TjXQci4EZK4t8lh8D2BocbCPmVmdg6Srr2neTySO+nN6boGAbKX
acQJFpXFYRHJNKxQNQxks86dT54RcvlPBX60TSRDcV1mgeZl8OU/4pCH3C3dvd1HqoWYDvgKus3I
9I/eHRQmGyp8qoOADGD9Wxs98a0z60MsFVBL7g6uiqOTOuanKEqyddyYUbKOlR1wOp6dCt5X3pvr
FCvUI4v3srX5kMBviC+IkYHk+hwxV3yjUQsr2pw5aeL+3469yuZVp1xr3WOAbNaOl0AQaGUAYCFP
1BbH9U3jjs0uHMv+eiSK6kiKWTMDRgvcsyw6lSNMroq9o/XLoPptEjMkqWNF5cwvUxQAX6bm/gD8
0T9FDtpdLZH2iYSjNNtEsYjDGxgQJALO/mNf2vITNDImibHrIFFd4rU1ueYRA+oCxxO/3JPdOIyC
ybDtCLL2WQdgqd8U2Tx/syDu0BVMxTPraXqVjoagheB4jwM+jxn/QelDL26R2G8QpiKp76Goz1Vv
30OOs7euN1akCfr5luFauCf/XZFmNgz0VIbxdpbQQSSybkKmx2mduTniaIiRzzOq6Bb2Ru3sRFoj
M2tEAwUBe9+6rCeC6aK+xWgJSt0aTP8F4dJ0jSRpuQ2ANbxvRjQja9bzDMaHkA8wjYrHWJhFvIFp
HcLKACKE99a8MpsInRP368lsY+9sL/24Hs0GIhWN462xoCjGvt5s58oX1P4mUWxupNa13yc5S3NZ
7UavcfckAlfHyaQWb8JifCBkxmZK2G37ps3epTHT6iwrh9vM960Ti8SAizDhYfGR4ksiAG/svEux
V7QYLcrMA+QiShCcw9xiKtCK647knyalRilIoKKA6ouvSe65y8EvknGbtsr7PvT1+OKVgPEJJg2n
m8GyJns3dk79qiL5j8Lzt+f/i4DiF+f/VH6tK5n+hJ20SQFCdvHj7B94f1xkYhz8/1+KyY+zf2j9
QUMLuiSw5QCxhtb+/Xn29/8wSS8B3cx/sUBM8gv/VHmCYA5tHz2Dh8ULadK/cnG9Fd6QjoqWCkEp
GRAXitPPehGEiUmu6JS/Dpu6Ukx3rqBbuMwzXc++Y/T5lwbJPyg9/+kFaYag89S6G0+8EajkXHVj
NaV7spG9b4RO/ly0es0rAm5zdp7fSNh+bm0g3+ICgXPyeSGvDDAV/3yBYeZxpEEue/LrxHvO9Gjx
MqyS7vC72LO32hteiq8aSSCCRGChzptL65IxiVUunFOuZ/Cpj1QVFTytSWCDdFUXZvJ+ntGv1IPa
X3+q/3CV3ElIiIMAeNbfKCljy8phGp1zkhaytCpomIJzDNWmmJgxyq9f7G+qQC6UOxBiN0U8cg59
t/9VMjsRo0IZlDqnsUbMywiYiQSR2ibDsKH32WgrZDjJFaY9xp1zx5CcHmjN2HKCFL82dR70r9/R
3y+fXljgeQi5fDLt3ybewRBmzh1HzikYOVSvAfGkexM57f5/+VpCCxBxPmqd9ZsbKqb1UyTz7AAg
JIpYOYZ84Ww93Ss9Vvv1ZenP8VUrrUFr+t710O3Rl3N9DArARH7+nGEi6fazck5DlHyXFpglBpj/
VlV5eREE3pf/Z5V682UibHP83iqc06LDsbNgYJh5MYwLZm+/UzsL/em8vSSdSmhhp+EjfCsoJbBE
DIsh7FNmYZXeXASUIjKYvhXEczwFbc5E1Jt5SLXgdE7I+cZLbh9//cH+wx3sQYZDf6YfVT1k+PmT
jQAcEOyQO6cJ/PmVDVmUiOP/Zu88lutGsjT8ROiAT2A519NTFMmSuEFQogRvM2Gffr68VEWLV9Vk
9Kxn0x0qUQSQSJw85jd6NNIYkh3K4LPc5rnNrG5eUKLYHD9eTyOgiSAfIdD/afe6Ljp18GsIVqdQ
xBzvp6nMseaRGMTeHedUYwU2kElmuH3/wf/pUj7NZBC0HC326Y6amoARu2idi9RjecNQ68EgEUyo
D9BY+ACN+DbUE761+J8p0N+zudwf27dJFJzCtjHOIzACCHMZ9HMqB9/1ZQSoNFTagPr9x9MWCb9t
L31JEXA2cgTz6aAeoW/pN30VvOxcG8B7eG5Siu/doGLQJzsM7X3UP+9SGfFej9NACh5QBTGfVAl6
8AJnG8Z5kErbAw5N3eEYQV6hHvMCmmIVJbBj6egCy3j/lj3nZJk4+OEdaxA7lA680U41p6pgytyJ
Au4cA6Ryh7vSsqtTH18TS+Y9xMFyBlPMsLCro3WdNbO/tfhlnzrAFeUWnVkmzxHSHynQ+1i9LE6p
XiY7Z+u+TrVtMIzJhskQKAzPYswLoQ4c0HHoiT5YdzAz/lmnkTRi5t9B98VLfbSz9qvSqNUgdp3z
LmMBkfzK5ltISGCJ0NcOH9EzMDJUNKLWOljS41dLkeBMU4bYRGJrn0bOKu5TB4XXquUaGqDiywRs
VhtAx3YHFykDupWwvxPMWVaNywgVzJ5a9gYjN//8iM2VKsZ1e+4sTASpTtVLnhXtV2QS7ea8tNL5
zqKDe2vYygDrgc5U+mTNIa9MLI5PwTaCD3lsC4CKlcr95xy2FsMBetLPsxXKF4jr+oQeAG6VwKS+
N0tkH4ZWtHedr8q9NzL2FmmMuwDxF3OJEeFi3CY0wMBgMHABpgHMbwRMwZlwri+ACz/Orp3ujwD5
I3T8OKFWRz/GcIzEnZTx8mgPQMuaUMMBSh8IqDV18iVHW8lGbQwb+UVGlrMOICo/9o02hoR06pyF
UcUql3rsvijWDZYvY9njKVdxUsPP8xFbmsukyw4xvklAboTQg+rEd0Em0gMX54lOTI4Y/SP4zsxs
pt+gaadtYRrAho4AqTZt2TV0Tb1n4eesJr3+hvZHHcwVYjyR8M+Po2QDfIvcS3cAIm5PmgCCzR+G
Vp3iXPTrhO+vNmNMG0vsh68TA+DrZj4a5gLoA7kgIPHR9DkyWK0KGRZ8KuFySBNi7h76cKCZc9Nt
YwWcRYpuPF7zBefyCkwt8/0GSuzVgpFOvMa33nse6tZ79kHTQtmpurCg+LM63CQX+7AsIwxoO/bd
p2oYqvtgSeeroqU5R6e8thBSBtdD6Wl252lRD2dxoaGEspim9Vgtdb8xZeTfI4+WIvjog4tdoU47
XwcmTcLSTZDQK/MQNzJP0lJnnLWeq2W+z1El2SKt3TTnNAug9LEn0aqmaP8EZCRAlzTqSwADnfoZ
uAt8Ylv018io9RU45wwqfJ8TmdaLRnVRpUK2VBA+vvhYGcsdRGb/+7QIGKd4KVwCde7inSZyQFru
m3SDq0O1H+q+vg4ZUyANucjkKdYIXFEruucU03twiNEFAtWi3Qdy9L8i+IXuSdUsTz4js3OMf5id
TKO7PFVFm1ML28ta0tLsEOTx0C3Mx+opYzqlNmDL5SY3O7HXySgdnAnM80ZTDLYtOeAKWmi5g8yI
omaC0ldVm9FdT/fqDDpLc5Z1idzNXj//iLBP3SZGamCfUpdf0nxAJJn2wqqpUgRTWpkict89C4Ue
dgDQDTvwMln3Q2ftSsr4rAsM8GcAlhl7RviYo5dAF8oX4E/VGpSCcLxVR283rvWbb8ZLMt3gAOt2
9jZVipiSGyFvxVwtjDZuz1A0qBsJLE+i4oLnOrO9un9ocr9t1kMld72WJasS83shZP0Fl3AbQQBr
2kkDc7a+4D6wry4/cSohEroQ3i99tx1XTWzyRgUshEvwB9UtlK/mFnodm9rwyciej7BBw874JKSG
dm7rRtnZBRqXupPlTGDoiLbqJe5MAlK9hNY93otsWVNBnOsEQhbboKfps8UBcgJQVbcmGHKguAvW
f0b9NbIAzB4RL2IuuoNi9AIWo/eilD6by7i2K/Rvs6ZG7l95eDAlSMyammg7UUdJCax14zM4vR8a
l0+/T7z24E4uvLAj+LRp2La656HHx2B1vtr4QpLPJbDqLae2a6jEiWzKJ/qEQfNzbgZXQ4sVTQ+h
5LbK3PEHnJQ2XqNi5P2Fhnt41iWhPBS0c5JVNcUpEzMrS77JQT1nwKq2npvG8TqaCR9fCuZmxud0
aWrnENgJbW7QMmu/wMoF27T2kBn+skOSEPJ0iMzpCivQ8YGZcnkHRPGnXSxfJtu1bnKFOCpxFZlf
O0TEwO0b+yVWSfyypOn4Oe4Fb44vHuc0cFkhUEQxokuVpNpTp5DiHFVt9KumscBaR/rE8XUO83c8
oLNuXrhtPV+1kuaZv0wpkvpl3jO/5S0gfY1q3aNRYR2zhTRcXE1d594s8HNuWsvt78o0aNddbTFG
GYxiSyPW+YaE7HCh/Ia2nBfZqb+SgZOumdEndN+XMVyVbUG4CCOcGcvAPYeu8C1qjPHzqOIcHl1v
XnW08p/y0c/xtSwSJn/4PgB9np34OgQ0c9Ux6zo3whGx2mSI5bOdjg2iWcwLq9TrLyzfNKKVq9B5
3FuEvB2WaQiZwKK0o1XqRoIeNlzAe4ykG3SksPhp0iS6NOd++aQSXA/CIR6/9oVqmVlI6abnUzpN
3hpKt+GvgmgM8mt/AuC2D5NeHqhyjctMLPWDmXa4QRr4LKJgZwgzBxcVjNcjJ/xPa2jlVd80w37i
ILyoMlkWmyZMIqaPFuVFQnDbox5ppUDKG8DW8SCGT7E90FWusshDH5WQ9zWfFFKGc+FdTqlNGAUF
gAZTi6nGuLHLro8YxNb2lRLz4mEi2lrBNiiES0C0xh+1jU7lLkQZGCwg+C7Xbe0tzlbLQfYivZOl
1T701iwfgwJ31GFaEP3IaHzmAg9PFyMLPVDLBFplo8AhOlqSFwg6nEPKREA2Moa02Lgs1e2wUKdg
fyO6tQdD/AZ+2PRgdqNx5aWKSVHqtM4uMJxO4NlWebtWCoR0ajsN5b5n7/7EFGD6qwkc9X30UNZB
zhHTPBOgt1wDfgV1mdWF6FZRAG4P3fc23XQJbKaDUM1PL5niW5lBK1gtqVTnzjhhGFLX2EDB5W/n
lQuyDg2LqrsxCnDhtulHahPGWrtmmacJRlGN4rDXuypA+NkExe2K4QvSuDW0mnjJbsCFCRPVuaq4
qcIC4106wQbEYYe3VtBAcg8Mxoqpf5wSTN7d1TFf//9e6Ie9ULpkv5U2f6hZ/QU/CLb7WxTU8d/8
6oQe/Zw9in8f2iyWbxrP9DfV3bL+BR/vd8O5vxuh3r+AQNnAn9yjxY6GTv3dCDW1/w6qnXRKQUIF
aBL+F3T3t70WWpGmR6/FCT3LdmHXO7py/q1yjPrRSr2oHa/78iWWxSYpvv22Gv/Q+HxLVv7zAiel
aTc5RdlMXCDICJwBpmnhczpcpyEg7Zf3L3Us4//dZeFaNFborgBnRtHjTzrlbEmr8EiTrzKvoPYm
NTVsJhkzACsbDagnmU1x8D3BcETB62psaSzrGlZHWp3DAGzj8gVmV4ADWcxQ2QzFHsdnDUas+h8p
CW9aXvYdlhTuhclJc1bIMIu6+yAz5wsfkm50P7dqR4PHO5eMT28z0DgpBUTUVqjEILEODLdDgNoe
fPTc8TByQrXxirJN8s9taMcD5DvmcIL8rA6YcaZgKuWq6u3zjmLtYYbjfVFEbY9MxjAX4w6RlcIp
LwTGbxtv8pkIWbk3Phm16a8wNSvTFU2ebm0KHJhuXEM0y0WmwsT4PEJUcqutM8RRCPdMoc41RXtB
4Sr3/x81KpWq+YOowTdPB/A/D1D+p4C19gY5+fov/g4ZdvgvkNtggdABMl1azX+HDKLHv2gvWSZN
aERuNQLy79kJvhPwbPlxAf0ZrrhuAv0KGR5/5TF6CABI07kFivnfhAwttfFbt0nfDowCIC50wXlO
QJRvYwZwu7kse9P9kZhLk/1EJiNyzA3qd0aLeL7K7PkRAnaqdnLm44cxMHve9wl/uOrSqvFIt3eN
wYiV8X6Aphh4qYhRNMK7qN48dCZ2TTPgicZf/BWD8njAN8AZWndY41E7L8iNZr20bywKfA7jGJ2r
8SFRmtFUQAqBsu7SBrGReO9pLu8RxktbD5xG5oXduhgnBOJ21ZDJBnqYxBn4o77yaauXdhaoFgu2
J4MJ17FPVwf7cAuQ9+L9aOQ4gLYrcXsocKtwHSe/CmMv5JKTlVblz9bv0vne1eIT3dpO+o7nqawx
nh5+21v/EILtk+6zH4KosOB9e4FHEzQ8xbkKWh1lLbv4BR9EL7/CqSE+uj9QU+If6KcIv5YihaII
x68JevBzE6zcVWY2dY7phpxROxU9qf55YQ4Se4Ilihc0/YuJV7FV9MOWx6TzIwPwEBQ//3pZsEtM
tmXoSuSYzJhML3xNSP6jMu/bg8ul2an3IFQgE2kkhomcqm8OriSnbKC6+mGOcFg/e1Vq1HclKKnl
9v3V44v6fbdzITApHI2+p9UnuN7bC80E6HCh/HwB4GxbzraBhoTDuG3yhU+OyNybUdaetiH1vcJQ
68aKxXCXp16V/Xz/Tk662PpOUGrTzH2avXR6T0YWFnBO1OIz/2WQQedfe82c4T5BowEcwzlMsgXV
8fevqL/kfx+oepEJJq6FPiTRCH79ySLbSH7lTerZL5MVA8j9YQPRTJIzhHfZCyBC9WMXs9/3HzXs
/3i79Ivp1gPCAwiuXQneLjrmDgbQV+F8L3p0cudNOzeoba6GYInQ1X7/Ia0/1xUpImbKINJ5zeHp
ICKraysfB7t8kQV6ueKQ0m58KGxF4MAQL47i5mYKl8gsL+sUHSxz6w1JvjxmUjSNsyoLohQcGTRn
w08gTBhqr5NBK8DlkOGDGbiZ65YfDU/+XCA2PmIOPvIZ9P/9k0kOZFPZQXWR3ycwOehBg0QN8Lqx
jZQt8f76/LEJvAD3U4pudoKpHY/evgsrzANanGb1HemHjgdGKSjPfg7WjIxyXZc+OtJROcCj+eC6
x5n4m9131C62fWa7WivoNGxFBk6QTecZ3wCnWPTfQuGl1GIiaBLMaS3Mx2QBTNfNxTMqJfB0N23X
dQhglwhrDPdpuYyIMsNyWtQ31FOzcOfAHpovPOhoUEo/WKUTNoELhwBQ+3G3kk7+Ka3hxWPTlX1X
f8O9jxHyKgtmtdxKHzf5BdFu2sHDPpS0qq8NJ0rZ1LLCkdlY47wxEyxDbNTm77zLMvvpS5NXz/EH
XRL7G8sF3/MagDGXI7p4Ux/7X2Qc0mPT2Lyclw5+XvJ2qg4lQLqSDBx5I4B8dYg2ZJJwQZscMvgU
JQi/f11mnUKsWqCyrAXQQIcgby6MgrKd7bYen1mbjCk9aLDd5Q9/7K3Uwkk5ksstX2HofamgyuHE
szDCoK/VZCHSlxZqhl8YqDZZte39qVgeF+WI4X7oWn+4I/8u+FkU7viQVwlERd6ZnSCs1a6onOkc
rTOnMQgqUcDvcOihZ1kS75C78CtvhYqqzU/6GKvxI6kvcK9B8W9K1Cc1ipLDbG6njBAsQRFhCZXF
IZc20jHkxxdn1Fcz4rnB6AGqVfu1DVJvOEQ08dOrwoW9tx8tOVUXSWvM/Xk/9dgprqcg0gEIcURr
vggGmXBYmpHSZybG0XQ/Dk3QalOH2q2aPD/8egAvUwmPipEcRI2NaUYGC+qZFdsPj2gdMItSmEa5
xaDY5/8gRM0lYMQG7Prfv6NtWkZOThp5aYJFFF7308pJFo816J105tJTwyTqHCdpnil+XVVEUxkf
QZME+qj538C3zitgdnhLWEmor+hQCmR0HeHpwpqdBZ24DfFWb5c6ROv7p5PXFZsGvdmsvKuUVwNg
zhwt4rVqEB7lmxqqkK4pptzQ8jFumUx+If13K8KjCBnvgEaZi1XG97acBtawnphuFMgYUsFFn4MC
NAkYVRi1BRY6fjXAe8ObVedumTU5/N3sky3yEFmIysdV60RDFW9ro9PvXdgDUWDbLTDeyy2W0nr/
dk7r8qc4oMcznIdycPkt9Vy7fApwM3FW4M0rGLooniB4jpoKT89/HPtM34sbJshgrn0h+ARBoubs
FGfxffcw+IHD7WU0HXXeFg1mnl5LMAzeF5Rh+cM6dGbBbWUufpHFusU0LfuJaG3Pci6B0HuuIAV0
DxRZdAF3senrLapT6+G+CSr+l35ZwQcsMijm16SO8Bi3Lj5mw93czYsOHgmiEs9Z63T6k3ZD/Utx
bkXxEkI2eSNd7sZyhnuRInhQbukkNXI+DJNJQ+pqoCDmF7adZHK6XsjF9K52UpCemyYHguwdpqDw
JgRzzPsw8dJw2ECaQiud9n6BvOKOzuYOnmDcODuVz7ELtShZGJPFg9kst948T2z/QOJk5G7DEv5R
xXkNRuba97wBxGNiqqLFYSnKnPSmtuB8yxW5un7DDB7QKN7ZfMuDcZZKsDSMXboW5tV6KqQ0xos8
kljrINMseTetixSy91yB1OVhqiibY+ztSrhS1XUt6xAYOWLycKC2BGLCzZbGXzbD4Gz6OgxXPXk7
gFuUUFRyiLCl92Kq8pww639fRqZX+LJZ7swzow+dL5CmumRKkvgyr5FEFtdqCqXePGmmQ4pQ44y3
Rz5Hel+a/STZQ5GTtnl8UWshwWYHjrPv0DzyHEKlbJFrAZuU8z6AjsO77ttrhk82IRdD8p63VKFv
xFmALcfI70L2S0dBRi1ant9Mm0gNOxMOAD9JCdPyd7ia6LiUm0M5fYKnrTPChPEN4alxJxoNFwqH
cBTvWUW+BctWkg014JaJEAZvv529iwAZBfcQFHLhxtFs7rm0azEiaXaES46jYca+TUPmIb7KbeAW
+pBVqm/ZjhNt/hqyetDNxAeITIZ7M4FlhuNLiPLcQ9OipZZsETlCJmnBP5Prm8aYz9/LoKUaWdxe
1yFEfb04Y906WBXlHVEVUa4kGx3jTPNBOuA5gRNv2misoi0GHFH7GXY7D5/WHP7zUbyQOxbZaLBK
ePEKPuysX0inDwFEPFbw17Yu01H/HXI0Dht3SSedOPu1ds9dSyPg0LIQt2WNHdFhOwhwvIhNvk8D
eLVauwwAhbUaE8Rrrm1kDIG7hzmDXybv1uw/IftRdJ/NciruQ9sOEf7uOsbK537VDDC966FvvmOj
2hroEJSGexVxpzjcVk3aPqXE3GWXC8wSXtysWDqUqLEifh4XqxhvltBAvnc0CvAEMHFHHBMDlAaQ
82lxBYZXPI44zV53bRIhtwuZt7QuUc1g7kPDa7DWLe8I2DvmV+0Ca6UaoCisEUAA37walm6c0ZNg
JmaHKwBYs/oa2lbvfvYLNIRiKDuIUWuenz1HNeBfnj9in0axOlMJJ1mxFksxLlDy0mIxceq2F/jk
Ex9Hv/JVfoVcktXshlDEzsYjQVvu48xOag4+X4lzOSPivXJcZVvrGa5mPQPhVjLcACIQGT0sQScr
9or4IGxH0SAzcXqIQDube2u0EnsXNZCq1Aof7gV8ceR4xm2T16X7AJgcU2G6fWJucEWB3IDTkZoc
dWUwPTbukL6Wy6OCsY33bOf7HZLCgAdr7UEoumYfTB4iPytzQPFlE05Lke+jVEFBX2o3KBnb5LVj
J2vRLdoc3AKwX70kdoNC2ib31dz+CDPP6ft1L5CuZ4ApPXqPKqpaDyHc3PSwyouQwPSvEUMy8nyP
sQlpbfIjQScdZ451DQXUrjeWpzSRD4yEg643eHbw1re/sm9zhgJq3aFKUjNxHOtUH6hN6UDPexhn
r2ncTRONXYTajWnG5CgA6D2ysQgqH8YY06xzTQjVGZ9h50zaI8sLCSR83G2g08eOA5zPIXF9HeFK
nJ4IJSgwRqhEZ7QiIcbyYM0YXCxtbJCSYjMwcPRgQZZxyoBZiO1lDySD38nguNbZH5RvXTmIDLwd
rRh3KHHx6dsy9b9gkQ34eG81cL/DPTJs9BqavvUIk9ALyew10aSx964N1/HLaJK74R40jw2xLAtS
fWhgxhDhM+SUsMm3A26Ki3MIXbsgJaps6mzjDM9okwclL0ECZ+150A4JiLABOKNH1PBJTVC9UyxQ
Uwl9cgLbmLjTLk4E1+7RsK6RqnA9cEbrGg09fpmJsTbfkoSnxP3THtZxMncFdvQoy1khd1RFjbQw
R+0w4kkZkQ9EG1v1nf+N0WxVowSRieoyrmGp4MrSNDqXqhqhU5YEghNrBJnXV9ZPRGrRLtyMhTX0
gL0AkZgWkNRoYm1DE9WQ8ooYPusU6dju8WWpT6lfJxi4VNYxr03dsYCSqO/eciKDhWRGl4X1fk5L
io4ChVES14BzhTvopZGwff5eiaXlE1r1jbOQkSIFym+sS+VDnc4tTIdQEYJrzJKlwBGpWcop8r4g
aUjv6fU1cmBa1iPlX6/ugzZC6n3nMHTlHfWMw63uuorzYUw0cdWMwq9DDvIkPySNH5fjGThrH89O
MNc8Ff7ruvnUdf2QJmeNCdkWP1aFFsmIvgjG4prEC+3hS0m/zprW6QheQ8HWsslSUP3W2fxQN13n
HcwmlkNwi3WRXaeXPjM37mde4FLLreN0Jo86wEsa7gucMPhEYDLqhhfyBvxANLg6UbOwjf6Stpbe
YE7Up629b23B9H4Tv56uyTDEHJp9PZKorvE4Igv0nU7nm8rX+zEqMizq1iYrgHfcIir+wH/XP01W
0i23YxEIjksr4b7sdZIInRrmfh/rZN5p9N2+fh658ngvRT/WvFQggY4qL52J3v/TEIwxKhpgJhm1
rsuWvVBAriEnyHZu5+q9W1R2WF2VoxXDk44LWD39Ob+gdEhqYarxbvGGLblWtXQ8gtkMqe6LYJyC
LShiW8MdA860ex464HAlDKO+UQSXeXSdS3e0VI5/uWezzxCe0EUgWAYqNrAX+oVIF/7bLYUn71nN
3oKwONpuzFpEOE9MtG2nzZ+HxJpYlOg185GxOZBryDroeNp0CnMSg18VcbBUeJ/upjg2qb6quHX4
U0zNgp2wYRjTd2foca81cas116jDJZQjQ9LFEs8Dv3H6e3/Bs9zAi9di/Q24mzpn9wOdhaFdo4t8
GKA6kY9BXgz3kYxi3prCkZx0fYKtDkqqG7yKHCX0sANk1XXEXayWmvesZf4+Sl0/sJ18j8vT2osW
HSobYrJ/aISHVy/czYmtfwD8h0HknAfkUa+fXjUUOrUqjBIJEKTtQKu3GzUMUm+MatStKqA5s96S
wgzG6sZ0p6lqWZBFV9xeaCgWEj6R/sSpluPmygcqrAU7xyzeR0k19Z8QbFnkGfgaqzgE0qam4GAz
XPIDkDkDoROEVs2vCV2FnfE+ayudierhF3FmfK0aUVwCmnPWgs0iSJHw9/5a0iSzi20YD7oKfC0s
imjRN10v0zjHa74yPOFWKlioeN0hyNjoFEkmu39MqopXmkLp59Z7RGXjElfZPlJqiwC/i3hTQ3OE
H1xmdhRoTx2wFK8Rz90pl2la4aaQyoXJQOJU+bNTT7pCn18jB745OtEtrVzvyve7RqetR3pGSAxD
0WCgIxCmPulzYrECTBMi1bcpUrrOHEAOJt7GwGGkCFey73jeDy552jnUl6Q8RQQWvCB2jPbbdt7c
VFVgKl998/xRT29etwZqCrrB+v7T/Xkp5DXIcdESsGmen1qQ2ah+Mqp06m/gX3R8gvHuICA5EayJ
Xe9f69gN/L1bCHOZbjH0GQGp58+plDRRwhiL3Pk2OSViohd9UtrsRA/DDT7DBI4PZ+Hi1wSNHlU9
fND6oWjxgQVfRt1NF0JPNkJKXh17XiPzr9lH1cW6RKiEJzkThN+O/On92/9jqRw60CS2FhRSvP9M
/fe/zeGnDn2JeBTes0qtifvggNJlIYcrJdT7l/pjz6F6ggsWMpNY/rrBaeuYNCq1KxKo5zBBSHw+
RDNirI/WIvQn4kcxTgsfPNzpCMXixWDaBUOIpr79B+2ga6UTxMwKnhs30TFKoQi53PYpkf0utpGW
mDdRSL5PMjHz5x+FLczuRjuTex8wIE6Xmamph2a6nqryuSEj/naZ0e+YsAePnSd6EpSO6DrRpQpw
kCIC/nerbEMv42kdGFGCCdJp8zonMQwcK7OeUG0QGNI2hS7N04xK7YDUiM4a37/gW6AFAxok2Wk7
M+T1mPDRPnr7aCoLFoLJ3D11FXOiZNthR0SYIyjOvNeoawsE1pIULSvswXMP/brt+zdwJHr9/gWS
agF/N0E6o93Do9tv74AqMSmsRlRP6AvPcbVllrXA7m2rJMz2r2nL0CU6NcbhQcfvX01xA7oY5UXp
K2RqzsbXxSkzEG70qzxj5iuuga5QLSwFsEVNbB+RRd0EjjKCcZVauSJai9HThyUk0xoP6yQytdOO
Q3QiF1Gip3lkjd00YtuS06LbBiTztjpLGS3Dqa9zQ+dWcgDbOSNQiHQrbWTA4Lwzv0nJbYR09BHf
oM7NbYnXBr0ktSdqQpnRSVMGrEQfr7alk+UoKzHwXplAHln/IM46OpP2MAGWvEiqnLbs+8t/+lkT
92xcKzzAkYB2/9jaPZVFYiDY+LVOWoecNW6ULoFCHIcJvb9a1u9fUn8tb144oTYEyc2+AwsgTmkn
zJwQaZDB+DWMfd1j7NPQz6/gg9q5cW1KkzvQeOKeImoCbsiLgLuh7+b92zh9cugjMG5QEwt5bAbv
J4do5bfVyLtMvuZIGZTnadmp8sHOR7u7tKX6gFh5GkEckjNtROD6UFThqJ1sct8yEYlupHwaWvT/
HnHX0dsCloDOrN5/Lg00+319+e24HaAeA7ePcwG019sPKh4nsyiqwX6oUAMMNhHtSxXvoOKlVLpp
NnI6rBh4l/yfoGHDvpw8JBYp1jy0KRvaurRgKHn0/L4ZsTijj7C4OlFPYyoUnO34KqCgJLqtNRm6
DRAotDKTsyHwdZs4L5mO3A8Q13g4I/c4i+IY/gdhZUD7nKrKwneiPTMM4mixA9seux848J6sN2uA
N5Fj8p26AhPH0zXwIPeEpY98XV9m+mSOakYVOR7VNZXz++utQXVv15sA5sFLIiZwLP5Boxrrhp6q
5Ub3gVsfr9V7tE7zAWdpjiZCPSHodfZeANJhFaqp0l3SX3/qhl53CAzwVd4XzxW6n0kt2BDp7BJh
8vHMyLPeWC4lnyoe8GlT5uMeaWcKpm1eRZTHKbK7lCW/Bn9Mi/QQyUDwmG9nCUwUvnZDjdaGg7xr
xlVQCSIdFq+tCdC2usdreIl+k5lF1jKuBBQV3rvqUt1Y/jVC44tk72bMPDj3IhQG+IWzVY60QN5f
0refphAcstqixONg0HzuU/BETbEvWi+uXhiETbdoolcYXRa1ylZ+Z/oP718seLtXuBr6+jYuzZDE
OXi9073SslxDgNDB92JwxJesgyuzs5nFHvw8aFwGCnjbQg8KL+YgLaJN42ItWdp58TigJI5BXdBX
TGhjB1/pWdsaJqp9iCiWJXwBOSRrvOHtQxpmn0oe57sG/0Oh6hDVXTM48m8GL6ovEjOVVxx/yaJl
s4d8Y8jM+WthaD2cR0h+eYgSh6aLXL2XPxqLoahE8B5EkiLsbl2OQMTREfG9EnM3bFQzt1sG8MVj
AjYB6UybkUTWKHqHdT4yL1RW8QRSwruALKcVVZfWtEBKd+LeJhl4bpLa8pDn8RP6JbGUezurqns0
2/vH1HESQFem4VYbgybh17yHFlYYTffZd3FvpRHWH7Kpz3bMJGbtlcwkez2NIWD93i2HcyDfWzWG
EEeCJMv+6uEp06KPMARUY1ffL1lP/821DAgLhuGuTd/85KrZ/GbPSj7BCnGxUvP6dTL55UUuZLp1
0zn9gGX49oN+3X5YmADIsnF/ZRO+DaDR4pLadWH1AnG9BCM0mfdWRX91VZb4rrtOT/0X1+UnRoQi
/yAf+2MzHjc+WB1GNgTxU9hE78mwzt2ufGmrisIVAigkrtKxAL69v+2Pv+nfx/DxKeHyApPBS0rz
aU+Oickuc3sAl/NijTXb2LE5LlY1BU+6wQxA3FV2GWkSqIGRY+GFDfTjJi32Q4re4ITuNo6DqfJv
Or8LzyujFQ+ct7CN6Cuqx7IkebFVVSJ7rSz3E7zp6meJasxlRXv202DP9l9hRp26smrLbNZxHt84
ECGTlSFKn+5NzizOgj14MLtwfsnqWDFK6LudFXvmswmxYL3w/j7IhU5AeCyJTgNIg1gXCNf2aUpg
YU4+ucG8vLi9XvwkdZK9U2fFYVqm58oKi6+OEU6b3o4ZerTQzQ9uNXvV5v034+mVf/NmhAZruuBB
4FJxjJ9CZ/KoZHyQiJe4Z3BAO63LV1MAInyDQ96iNoOL0KMoFeLZCL6VTHvq8lDTt7rC3gKD90LE
xs1ixe7BWRBiRPcxfEL7C1+NLjeu0rkSl7Mz7yundO7pgRY3tcFLW/kMxjDbVhNjl6yW0Vo0obgj
bRzqHQJXP2c/S68dgdwtvDXvgJBac1N6qtDOerL/NhdJ/wCvOf9kVAEHhD9Z486x1divHFgy92MR
IiCUtGjXD8lkhatBxYwARNZmDEI4Ez+7nhFcpsns/mXR1Y5WDB286YNt/xaWxCtmbV26C+DjqWbF
KYG/pyXMexfRS5u63rWBBcojwjEzCrJtZV5bo5a8fP91Wm+Br8dLkhtQ4gAxB4J3dKH5rUgHsF90
JUfnD5h/7jltM5TVon42LmhUZjsGEYrgi5fKS4NYwmMaT+oyTUPzkzGEzu79eznSo99uLVJNDlQb
G0SQuKdgwG4sPRnEOG3HEwMG6vY6eqq7JRk2rdbwa00Q76u+rFFkRmo5mTcoEnqHBDjshj5JGOKr
YOBP1tW++JIiM6dbv7TQK0MmV7mfykPrONO13ycw1zwRuyvoeva4krBDMcpszBKxRCuo1wFa0s3e
YFl2Wa6Mq9C3Bn5gFMblkfM8Q6KsNpmXNrt45EBFAivNL0vGvGSUDjoduJQWFZAS1DC3A0PPR2+g
NCUXkZ+VPVXoFBZOhzI4cBl2IuOiNU7Z8tYJ04qRK+A9ZEEn5krKL4oYGSzRXI2o0sFwShsfXG1g
19aZJod2exOJ5L9UV6df+mpUP90UMQYYTln0UePrz/iD7h5qIeTuCN1gSnQSkh2bSWg+jfkP9G1N
KHZjmH0D5TEzNeSVUVOJl0X20ZlfGd/mIUM5avaHpvw/bFiEZUibHZCrOCOetDtASkncXkXxIyr9
ud8cX4i/9EmBxKCvIN0P4X3bVf0OTmy0bcJo+poEHa68CTaz9+/v2JMG3fHrCVzdWyZ0AFs8Reyi
3jkOWHRnP2Jh+p9b35J3WB4ZG0Fj94Jzsb/ui1adN0iZnBWTY12pSnCQiUJNtylWRgCSq3G4TI3e
+QlyvvVWAU4Enz+4yz9SBuEDO4UUY4OZpqg8WTJsoeYybN3+B13vNn4gs/AQKrWhkfc4Slzb/pAz
U5KLH2yCzqt/JospILjibTvuHVHLx/9l78ya29S2LfxXUvsdFa2Ah30eJMtdbCdx+ieVbCuARN8I
iV9/vwUoEcTJTjaputSpQ+UhZdlLMFnNbMYcw7B950Y2y+17NdULKiTKdnmeblIfczsbc64nlHub
F/2/7qx3h3j991+rJ1qszmibS73H/LTTikKSSDr8uNHiclWuPO+ZPzl2Whg6PFUC50yMQqwyVY+d
FhINmxMSxKwagn2YaEQbRNudpaoTfAuOAuCeuk72g4Rn22qhWBMaAGCtAacN3Qsp1t9ptTC6sxHH
Ac4SepkEPQb5eho7ug4sKQ+/2lA9f5tlcYxGWBVkByBK3KfojbdvYh29Ldfz08fY3KrvXAgL71U7
wSXQ6Zef+55lzP1sP6U2Tfx5hpr7PKfnRxDTxZ/JYTHOVHJoTULYyXu9ScH9z6QYjZbI3W/PC9yr
RQxw9kaVCN9cm35PjwTZRaQetvfVRqsu6WBE00mRinVYSRVYL73UX0l7z321D33PRx8kL1dAxw4r
QHIH78xxMdvcpavDm6XbtDqHmw5O+IMUPxSqu1mRBD+8lrZwzyAIdPh8SOHts2OiyLl2qPL1LnWU
mRqjOeSQTn/juNM38PB7SHL5mfq+QNh4+w8+XB0jfDto61cAs5nJW5VlSLwt4RScHPoBCZONtMym
b6tUs6/AchiLWN3DTAEMj4WsqUluzjw1sF9z9Kg3IW0w3iyeWpEx94BlXVQuBxuBcnRlV8Xutloa
7p2KjsMT56D0ERxIdu+Kk9fwNpvbwsiR5bLc3P/g+0vrwnHT+LzItOiVZaXv0ZIyLg3Ruu+U6jvV
VS+gkH3aJNPk4WSRvG6e7kVYBK8jj7jt77/sXuYJdjWRI6d6AyEJarv9gyMmPYKUfIwnFwXLz4p4
+w4w+U8UFOiCJzsPJktLr8hw5gtIGQOVVjt0BDJtU92Cm5Uf4q2CGWyj3L9yqMChd68Zb5cH/pew
pa4ByCgvHUktX7nFFJSSk0DAZi0/EJ2rF7bn+R8oWe6gkPTlSy8sQ9pUUol+Ym16dojSfFHJAXNa
Q1b+pVxpT+G0uClTVbmkD8i4PFgp54a+pFVof9gu9kapLmS6ns8N77Mf25QP9ah89NwIhfRcKx9j
cKWQwEAGkOawxSzRqJzHu+IckO/+nkW5vTN39Mn56JRdbjW6j71Nio+dTuF92FTg53QnmHtLa1+c
eR51JRhY7Qu5SgmcPJg8zBAlHSqtUKWT4N7cBq6W3ACPUD8e8jBeW34S0PdTppBBGQaqR4LZgkJk
ll3a+9h7SQpavl0K4R4rVHa3CE7wcKpWwIKTuNXmEqKxjT2vdEe9B/y/f5XBBXujAUw7J5lUXYJq
ZG1K2wpB4zL7qLtZ8mATpd3oVPjnsrPf/0OCtLdnkXWxyJ+JfKWCJDOBt9ZdMDQyLpf0kUv3LjSZ
b3KbpIpEbe4DniBAXbOgtd4WcyeNqsdSteDVyDMIQfXy4D5tYFm4i6fq8jrJ5eSjmejxGcpS8kVi
xZ9QDtyewQAZvA8SRtnuUMIRwvDhhc+7v4ngNYUFwqkWmeHsF8i4qfd7Od3qM3IpNtLh0uEW6UHg
YcD7zkHuqGJDjbbXqRHnysLIJXXhyUXCmPvd/i7dRtWbetrGm4TSPe2Yt2liKDdKHC3RvrDkT5YU
ZES/SvYROdzkzss8hCiC2MWv1rTQewjl7UUSpRLSYnu7oBpRFNMLHYpjc7G1XOuVJYO9Xvx86faa
vYT56YC1cLOmgpKPAm/X/GWiZJJTpct7WG+n0lmuAFY8pIn0dlPZPIGyUYHiJpn0bnPw8NSNfWzH
UCyE7v7CInd1AIW3xzKqnyyvre0uXm1305QW2qSMHZqb0uXnVEdTZEYwpFwlXiH9Q2Tz3APo4njF
c+Zcpo7WfYAQQrZUcR3zHo6AfIHHv79LYsc5TwCFp/DbsM/QsMx+oVK0n4WuIS3gpYlXUPQaL5Vy
uvzC2tPYmA/RStubys0U4NY1mDxoCBLfWr5DZI4kjBs6vvUPDnevB6Q2Pv2XtIIQl9qq3r/3MkgF
HXFp3EeFYSCcCoXJF2bz0roEKuFTZPWq280+27/yzV14kSPR6IGOCKdXVuztrqMA5vjSVtMr3yjT
q8hMpHfgqSCTLfUc6FlShK+gJ6YErfL8ZQAYc5ZnZfYFnAoKjLanP2TLEvLiqrLgqEmQ/yn0chte
mDtIEeKNAWG0mrINFcXyo0q/36VkSdY1dS4ViCh8436mOecxNAif02lYXaTlbnnlHdx0UYVmaM1z
mFbX5BHZr9RAl3bzLFaVRaXFdNZEW8CPkIwDoEhmGiQXV76+W34OTZY6PgHyRmLp0XDsPKVLpCYX
YEu4PTTDrqt9qt7TzEOEEmy03dxWEzge4qw638ju8jMzb7fW/UDsIMI0G3N5XXhhdavLQigcph71
PvZSeXYgEQYGSa2cmZ5MvU9msHnUogDBP8fdX1EPyuZpqqKuqfvqDV0nGQqp/v6OkJKz5OerECeR
WfrNbWAm0DSHz6BY7NnCHey5DezV4KIoHdxTE83NOYIPcMTXezNNqMkFTC3kSlDcQwOtosUFVyxe
TdW8elMp7EkLJ8iuoMk1acjf+NeJ52cl/FayhziVtPGCmeOE53myFctVMeWHA8mH96L360Et9d26
8ExdOqOlMTDPMtdC/YysjH+7o5ljQRx9YB6gL+HPfM1f+ue+gnAoMh5BcWk50v4M8Qjzaq8H7/eI
h2jcZQYxvQS3l51MpTdkWQ/lWVbIxRPwbbbIbSjSCEl0uVeq7EIXzB6m7wmXU7zXuPTyj9l+e2lI
8COd7WGVW9ja4aMSx+GZFlmUruSDCzZsw4KwHZ3JulEzfQ6IxXwkB4NyHfjk60jZyJeVDaBxBr13
clElgIdvVYgu7HlcbN0PnAPeh0yCGH5WUeuyCP+DzcfM0m0wUfSkOpdICcn7eaCxG8wy8F1PEiwL
99KuFA4OWmDXsrXnqKKp6CythNSY5hb5It+7gczjbtnyfFoMZNqQUv6/zOmvmR1ctVoKEkEdvZhK
Cd85oJavlrLOqVMpG+3BpdXrMHeUabx9KeW5cH/swxsnBzO/qCALfwigaBO004F1dmBnl+dSWCk3
jlFurw9MBItUCuR7AIJclGUVTfukoKUKvSjc7W8Af4OuVtBlv0/xLS9zoY0EbVJVfUHr1QKnVUko
6AUI/VrTpYLUaVqVC323Qx0CKRbEDtKlOStThEdniNZqEZpe6VluQzs0M+KlfOZplf/FNMt7WJRg
2oOdJFrOSvDpdFJvgzvTDBCBCcxyzmFgYxn7UL2pF9J/TWTbPoigBVnUzABvinV6uF9n5FmzIy+H
+LR2td9F/+6Xfj7Qi19SdaIAJ1yxTqxc31R9xz8bwwd0lBdPBOKaMaH3mJCX/a2+2NX8KKQ8UH/M
gpnAwkGhmobz5jp92z8zw8+fsLHnz3+n8wSPURHm4j0gBNhhqVYFauVXbNAb4cQGNs9ImViksuoL
o3ZsYEPdQrlHEJvWV/OFJxPlR1Ph58/32zb4cdZElgdPBHVi0v5GWoKoWFw9Iwj6b50QgCLM/+9E
+LERoLz5tZnQG+JkJpA7EgQEdD42D0n2pjMT4OrQIF7AC2+MRPaGqTeimWBORTHxV5bDj41Awgsw
oQGdcPOQvS1BkdkzwDqwIMb29AqO+tCFoOsTUusy5SeYpMXVmwOKoqN0BzKVrPfonh/i5aFvX5/U
1XWK3M3jE22eLgEFhiv2CaCJMBWIq1lzI1oCVEdE6XDQGtBNSHkAKVlkPJqrZwVZnugUYVTKwMfP
x7UR0Do5eDfk3JMJElWBQ6ivrhFMAxtYILzRCK+v8a0Hklbk/wdNBdWaEO/BpqZREzhdCShe6hbc
H/CoNPvk6LZDAlXuedDTa+ZENfQpQMzWLegfBoo9gfFVVETblVB/4Yi2AxxXdvBBRtCViSFwb2AJ
mzfdMwIUXqYmGELU0a0AoPmCUWzw4/OCNTA4zeOzpE4Xgm1PIEeheIbnVF+jswJsQNTrBxlBE2VA
vB5FKNicPj2auAISIJRtm11wdNEBhUvBAjns8W0I5wDxg8JsnvI7r2iKV2SAuhAFJq7RuQW04IgO
imFWQOQYhBIpJsg626c8nQuWhttAGAmHXvP56I4EYEUCsjvMCuQEACdSSu9NAsuYiP4z6ovTkS4F
ADPfCWH/bspElycURRWdCOnZpWDZE75mCrPbN7cJe4/oSKTxoD2pGnK+r2mc30scIeiF4hdNZ/XV
nwtTyCvFHNHbQ2N8S4GGyaHOoQatJ36PwBK0V/dwIGuCWwBQFGBJfY3ucGhF3gZtCITMJMdsGP6O
ZuhZwcY/AltD1DzWbRFUCIHuMCuoE8BDtGuBEK4vZvzp4WBrpBllmUJ6+3mTqBnRviDUjQY7i7hD
+Mlotz1vBVo5OEMJp9DNqg0+oucHdSuqeoNmAX4iTWQ4w5yD9dWLFWyL9BLpZFyyZsdopt2YrGAT
0Q61ApTmgjBxOv2WH+msBYVEq+gkt9odY3xzQSCmBlpBNzgDRbLs5F2fWmFqT+AUBktMm1N9jc4K
oDaUwfsi/pImIJTUOuurFz6anB40F4Pua4/Q8VlBJtEzcC6I+FF4zUYvi2ROJybQZPtrcWl0fhJl
xsHRMz4zHCYGAIrnS2zk0uDNxGUebT4VhUV96K6oqxNSZYSHIDGfOxsgfIcAmOOznW0jOhQEi9Lg
o5G6EQBC82sOgTV1uh2aBE6QDABza0OGETpIMJMP3Ahwli3RS0Iqqdnv+oGTgbOMFAWtf83nI7QC
PDNDrSDCw7q5sc2U9N0kfUKDHYkrtfmmUS0FZXBRQdMn8F9DonISHZ8uBVgPJnSqcGwKdPq4sgew
9MtDX7/Gfg83MMd+e+b3TkVyKNQXIc2h4a++RrcI6EQVoq2DYgW2ApiNyCQdwTW9DRF/ibYUmXUi
mgFHNwsGbwL4RDAXgaWADKO+ep4huvI6kvEilTbWrVDs1ENngTaBVohA6Vhd6uUN8AqYIFQYjsic
Me6I06HOAb4RPrCKZkq74vtWMCbsB9BcHHEJo9sR0ANrl+m/z6pSaaT5jFRZO+H74BMxF0QLjwBg
1NcIowVe0fAVAcMc0AL6XJur6yhSypkAwYKAaHSHIz0ywyE4CrgKwUUE+VF98ZSnzgH1VvjHRIap
heI159CYXCTO7sHBkkyKCOBB6x/WFcVTK1B3pZfSEnm2Zo6MzgrCRRiaQtI0ys7kBhBLaeZCb1u0
hJUoNwLLaqwwum0RNNbgkhuOAtBUgdB9fkVghSneNO7yNyuNy10iD6g2r+bfHw4Um2j9F65AW0zq
uUs1NM8kqapOxzcLiBmGBg24y0gbCsLH3iIAf0NrHPpZBEz1NToACgfZd6Kjv113xkOyYYSEzaB5
yl7iAAgOp6ICRoNWpfoaW8xAR/5gDwlAGsUjyyZweNYKJlsFZ4YOQ23z+fjmggFP71APCXwq7g/U
kK0V+pFj7SEJrEcbWv2Go/QLfsTXPpg5TARPdQeMt86ea5T50S8cOyO+/7zt+rh6+vsv0drR+UVB
HtF897cGmf90gOw1zOLkwyPsov6e9s/bB/z+qzvfdXyq4w8vvXW6Sh9d6MWFXmh7m3ergC4a1D8f
VsGqw0pRd1B8u5PvOC++Zg7+YeDnZUV/rFn6a+OmHrw03RuuseODbzjdotWzyjqmqBszho48X/ne
lygNvc5dNxDXwWNHfpSunqLTu246KYaPDPvPY+49Fnln8BqUOnTws7UPG0q6Ph25wX0PHrmlZnkR
fXmBYHIRPHTN3gAqh37LOVb3njrvEzdXJFeHjnyxjlKne8st/m/oyD/mnxm4JK+eVm5nArbNLENv
+Mr3vTDyuiuygcENHjp88la9XaQBVQ0eOSq706LB5wwd9uX3e1MD+Rg8MAMUj9vDceaK06uFWg4d
+iYqoJnom7nBaAwd+3blhZ3dg5qLQD0MHzc9+Kvw6ThSfZg3RfThQ2fZ6tEtsnWed+Z0W6AdPL73
CGX6qttiSnBNRDV8aM6CLMo7M1slSfAHNrxbL8vEvzj2jjdaG72p1Qy/8ww2rLQ/9B+58SjMe5O7
haENvem79UPaF2Vv2yGGD71bdc+tFmM/fODyxeUqiDPX6x7rjC8KDX9i/Ot1mq07O1WL8vkTg9+u
995j5xhj8D9xot+tyxefo3R7tEE9uxFhUI4/EM79v3Oy7+CXcl/MV2nESdldnA3qYbBh6i84W237
a7/pVBw6/CvX61q8AewMHnbr45F0o5qWcmDw0Ona6Xfx12WDoQO/Xoch3CW7VS9MQJ1ZJKSHDn/v
Rk/rF1fZd2dbU/oZOvzbqPjBRGxTyX/mC76fiG0xe+jw77D+GibxjkvRNhsMH3vfjSrbSsvQcd/n
K/c4McSe0iZqhw77YZ0GnGydkZsU6OCRPSKb3vRuE2tDh/644txBlbm7NKm+i3zV4MHXWf7iw3M3
3xQIBo/vZY8RKpIdz63tbhg89iGCr9Q5GqGeJ01G9+cjP5dp+toJ9H3+6UgI8tyfdZNr4jce/fUq
/c//AQAA//8=</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plotSurface>
          <cx:spPr>
            <a:noFill/>
            <a:ln>
              <a:noFill/>
            </a:ln>
          </cx:spPr>
        </cx:plotSurface>
        <cx:series layoutId="waterfall" uniqueId="{45465796-9C0F-4A86-95CA-488E391851C5}">
          <cx:tx>
            <cx:txData>
              <cx:f>_xlchart.v1.8</cx:f>
              <cx:v>profit</cx:v>
            </cx:txData>
          </cx:tx>
          <cx:spPr>
            <a:gradFill>
              <a:gsLst>
                <a:gs pos="0">
                  <a:schemeClr val="accent1">
                    <a:lumMod val="1000"/>
                    <a:lumOff val="99000"/>
                  </a:schemeClr>
                </a:gs>
                <a:gs pos="100000">
                  <a:srgbClr val="7030A0"/>
                </a:gs>
              </a:gsLst>
              <a:lin ang="5400000" scaled="1"/>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visibility seriesName="0" categoryName="0" value="1"/>
          </cx:dataLabels>
          <cx:dataId val="0"/>
          <cx:layoutPr>
            <cx:visibility connectorLines="0"/>
            <cx:subtotals/>
          </cx:layoutPr>
        </cx:series>
      </cx:plotAreaRegion>
      <cx:axis id="0">
        <cx:catScaling gapWidth="1.33000004"/>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axis>
    </cx:plotArea>
    <cx:legend pos="t" align="ctr" overlay="0">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ea typeface="Calibri"/>
            <a:cs typeface="Calibri"/>
          </a:endParaRPr>
        </a:p>
      </cx:txPr>
    </cx:legend>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B7287D3E-FF1E-4A22-BDC1-B2AAD0A3C3A9}">
          <cx:tx>
            <cx:txData>
              <cx:f>_xlchart.v5.12</cx:f>
              <cx:v/>
            </cx:txData>
          </cx:tx>
          <cx:dataId val="0"/>
          <cx:layoutPr>
            <cx:geography cultureLanguage="en-US" cultureRegion="IN" attribution="Powered by Bing">
              <cx:geoCache provider="{E9337A44-BEBE-4D9F-B70C-5C5E7DAFC167}">
                <cx:binary>7H1pb9w4l/VfCfL5lVsUKS6D6QEeSbW5vMd24nwRqh2H2ilRG6VfP7e8xVaXO34wnhcoYKoDdGqh
dMVD3nt47iXzn7fmP26zu43+ZPKsqP/j1vz5OWqa8j/++KO+je7yTX2Qx7da1epnc3Cr8j/Uz5/x
7d0fP/Smjwv5h2Mj8sdttNHNnfn8X/8JV5N36kjdbppYFeftnR4u7uo2a+p/+G7nV582P/K4COK6
0fFtg/78vL4rmvY2HT5/gr/EzXA5lHd/fn71q8+f/phe62/3/ZSBaU37A9piduA6DDuE8s+fMlXI
x88t7h44nDGbECruX+TppiebHBq+x5R7QzY/fui7uoZnuf//y5avDIcvbj5/ulVt0Ww7TELf/fn5
qoibux+fvjSb5q7+/Cmulf/wA19trb/6cv+4f7zu8v/6z8kH0AGTT16gMu2t3331N1D8TRb/VLqI
N0899CGwOC6hVCBh37/Qa3QQEgcUMYchgh7gebr3Azrvs2k3Pi/bThDy/7WXCGnV90/98xY2/4sD
ZFX8iDfFR44OcQADQzBhP2AvxOvRwSnMXcRtKtyH0TOZu+8waPfQeG44GRerk70cF//KNn9t8o8E
xjlglBKH2o/TFv8NGE5sjB3beUTuaVg+TNt3GLQbmOeGE2D+dbSfwOh4VB86Y8iBI7ADs4I8dDx7
DQxC6ACAcwV16ZO/fQixj8D83qA3gHlqOAXm+54Ck26KegOh+MMICDngQnAbI/cBmQkPEc4BwQK5
rssffJn7dO8nZH5v0VvQPLWcYnOxl9gEd9mm3+i7p/55K9K9Jkv/SA7FgW1zRh38iM0kzjD3AHgj
JRgBhNvXBJv3WLQbm18tJ9gEs73ExldFcXfbxLdt83HwEHTgMhe5GD+G+QlJZBCNMAef50xweac1
u6F51XiCjn+5l+gcb+LiA6cNcQ8wcHfiPk2bSbCh4sBBFBGbPQajCT37rTm7gXlsNoHkeF8nTKb0
5of6uNmC+QHEGde1ifMQSCazBdnugUsYxxRI28vY76vfm7IbkV8tJ6D4p3s5T06UbqJPwSZVzQeS
ZsIOQGTANkf4IYpMogyybQgzW/b2uNSF71/i816rdmP0uvUEp5NgL3F6Uow+qZ+fYAy2+V8fqk3A
RLJhoiAMfuulZMTYgY2oIyh+pAMTv/bvmrUbsN1XmQAX+HsJ3GmabSL1oStScGocw/x6pAj2xOsJ
0P9sjm2bsefJ93Jyvcei3Tj9ajnB5nS9l9jMIQrEPz7Q7zn8wBWuixw8cXgcljycYeJscdm+JgHp
HZbshuS54QSR+X6qBIs7peWHejbngBIgzERAzNm+JpOFY4hUBDNiP65FJ8C8w6DdwDw3nACz+Nde
TpXj+DaK5aZ4itP/85UoAZWAESYg6jy4qYlKANkKhm1QRLe66PZFn+79oBK8x6Ld0PxqOcHmeLWX
2Kx+QIR56pwPAQaivc2cpzzEBBiEyAF1BWbcnixCf2vIbjwem03AWO0nUVtlWVyouP5APOwDBFgQ
WOc8TIQJHlwcIMIpdvkvSedlvH+PRW8A8/wsU2z2M7qsVP+BwZ44B7Dcpy4j5CG0QOh4yZ0FBh5m
2xTZj99PHNjvrHkDk/tnmOKxn0Fl/dHCMweWRZgjIMl9/5oEe8EPMLchi/ZCxXk5U35vz25MntpN
UFl/2ctwcnLXfzq80/Xd8LE+DENu08WPNMx5PVcYhBTGXSi7eHBxYrLOfJ9Nu9F52XaC0MnhXiJ0
pNq4/uD8s30gOGBD6RMCrwESCHI6iEO67TEITQB6l0m78XnRdALP0X66teONHrJN8ePjps9W6NzW
9LiTZSWjB8xGkAYVj7LzZPXyHkt2g/Kr5QST4/2kZcdxXW//lGX8gbBANsaBbNoz8ZrAA8wMks8O
yNOP+vSEAbzTqDcQevlEU5D2M/Icb+p6cxu19V3T1B8HExA1qKuCNT6sJ3fRAgaFArYLNRwcsjov
+cC77XkDodePM8VoT51bDGnP+mOzBRSSawJBTcCjBjOlbeQACRDOIF0wwec9tryBza+mU1z2s/Bp
60tUqz/SuwFbpgxqNMhuzrYt42AMcmvuY25gh3f7nUVvgfP0LFNs9jPJ9nVQUPQrnwbvB0g0DiQ+
BXXoGxU2yIYcgIsIgQXoA6F+uveDdvYOg3Yj89xwAszXm70k0seqaD60jBMSnxBHXCRAUL5/ASF7
qQkgGygBgQQB3WbaXsWa35uyG5LnZ5hAcny5l5Bc3pkPrUVDkGjGnHC0W/8X4gBD8SYoBo/lmyCu
vYTlt+bsBuWx2QSSy297CcnJ3V96U6ebp575AP8FZU5Q6I4ZeyjNtCdyAKACi9EtJLsrBN9j0W5g
frWcYHOyn0U1J3fd5iMzmBjmg0shcEDq5f41EZsRorCmcYEq8wdogKu9nC+/t+ctXB6eY4rK9V7O
mC+q/d+oqiFQNwtFZu5TYn9ShAYe7sDBNlBpOgku77VnNzavW08Q+rKfesBWFFxu8rKO4o8sryX4
gHIXNLSn+s1J/IelJqAHBTVPuwkmK5p3m7UbqUnzCVQny72cTF/j+lYVdfyxuWcKlWkuhl0dT/z4
JU0D4QY20EElh9hdrvEuk3ZD9KLpBJ6vq72EZzvmju9MfPuBKWgMns4BeoDIIz+YTCNk0wMENU4C
Kgyn8ec91uyG5uWTTLA5Od5LbM7uiqIesm7zoTsZiQ25ANjI+MjN/lZTA0WDHHO+zcI9c4iXHOG9
Vu1G6XXrCU5n/9pLnLYj70bp9GksfwDDBoUAC4dsN6btWojCPg8Qpm0IVY+Zg4l48x6LduPzq+UE
m5P91Ageqon9jVZQ2PGBayAMZZwYqmiemfaEzTEo6+BAtCl99IFThO4rt99j1xs4TdpP0fL3ciZd
gseDrel3H7j3A4DiBJaisC/q2Z29Igtb+Xq73f5FsHrp7t5l0m6MXjSdwHO5nyr1aRR/IE2AQERg
GyEkDx7rPSY0AapuIQSBPv3GNoPfWbMblIdWEzxO95Nbn+o7qT6SWGMIOxw2EOLHIybERP90bBCm
QYzDE972e0PeAOPxAaZwXOyl97qI4AyMT6v6Y6sHYFMhdTgsZx79l5hoOttFKQI5Z7tZ+v4F0+il
A3uvVbsRet16gtPFfq55HhSR98Tef/PoFpg+NhRzOE9q9dShbZk3lKrD3vYHpCac4P127cZq2n6C
1pf95ARXzSZ6GtH/c2a9VUihmABEnMf9NxPt+v7cAQaVUg6doPM7O3Zj8tBqgsTVfiZ3ru90Dnmu
jwMDNhHYzHXgv8lMgY3SFPKjgoJIcP+alKq/w5LdcDw3nCByvaeIxLDf5kPVge3xU8jhAmoHHnp+
Gm34wVY6IPhp38cUmXdY9AY0zy2n2OynKvB1A+p0IZsPJWiwMxfYl8v4IzqTVSe6J2iwZeqp6mPC
095n0258XradIPR1TxG6q5tP18/D7oE0fUCIgSlCHNhY8FQtDSC8WnHacFIYZiB/Pia1J4Tt63vN
egOn182nUF3vBbW+/cdT514i9eqX/+5ZewL2eMBsgh2EO2U2SGTDfgOokXoq0CVPse+hEGdyGN7b
Zu1GatL81ZP8fzpp7+1D1p6PoQk2zWZ2f7jhi4P4/vnb+8eFIxcnTR+XJTtn2EPfrX78+RlyoALc
2vOhiduLvFrQbCXKvyX/XrS829TNn58ttp1miEM21Qay9/lTD/Ni+7EDS1i2rYTnHDbBCRtoXrEV
0/78vD0mBDb8wDKK4W311XaVW29zwfAVEBIBbldgSGuAIgE7gJ8e8kxlA6zCn3vk8f2nos3PVFw0
NbT+/Kl8+NXWTBf2EjO4EIW6FjjNB1ZuEGPL280FRAv4Mfp/xKJGVpyNy7RwIx+PNPQcKmHmPnfK
jpvAI/79JoKD2S48JxVAdF/epFGdVUKFxrhsU6fyDKvHIGId88uUNLN/vhXIAn+7FUg5nLlwhIrt
4smtVB6aKpF4XJoubrw4i9O14+DQQ6rMvQxOuFzmSFsLM7rEE3xQv7n937pze6AOgYwFkHcAzQVE
Xz6pk43c7alTLZOiv3Ry9pXHdfDPT7i9xCvEtrdwhQMn/AFucJzc61tobQ2tHaJq6aL+0rj4uhZI
+a2DmGeP1d0/3+y+cnl6OzgUhcOBk3CsA4FA8fp2WFaEGlHXS9Lj6lCmOSp9Jaz8MHXD/DDryBUJ
+yr3iKwa23OxSnKvysSovTzVuQ5qFcYecyQSXpTwdNX2TOR+pzpR+SbLpPLqWiSF51So7L08Ep5O
hLNykhz/5ST9QnZ187Mg3Io93djO9VCL0rcG0eZBahX4JKpaEeAoxUFrD+Z6SEJ9FFPZSw87TEcB
qUR+Sd1Mfo0HpjyRa3weSuWeuk2RXlDXSryO6NxrZSNP2q5AnsxFGCjeVp5ru9W8a8dxlXJ53CZW
N8d5/pOw7ELF5JaO/LzRKvd7wvPD0jbfZUd6uEVCZ5YL18xxMgZpOVaLtHJjXxcocOukv9ORqFYs
iU7LgVpBLJSeESdvZ73q6YkxOPWFRcNDR+JrZqHwMInixq9qVnpx191haolLA3nuYEBJcjKKSl42
lGR+y1PfFp0MmJKhZ/qwW45xFs4S20THRe36bRR6dsiHfu1Km6azXlvN4Mt+kGLV8KQ181gxcVmx
jgcRd5Hv8JgdlXaS2OuiRCGaF0ZrekUKZn2N0k6fFgrBdbgxzqVCabfOdNwuIc7VXqx1kwOqbrQO
80ofq8x2Z05RpfO8FzBE8io5q5Qa/KQv0KwbWmfexZl9TVTKg6GrjG9FsdPetLFdIenbAzqyRiYv
46gaZ0WskBfSnARRRevU62MkVqOlw6MwjPR5ORb6LNf1USgGfFONvLkkLU6XlRWhY2QwXeYFjIVq
pPG8bQqzKHJ8E6XaHbw0buU8YdgsSR2Lc5vKZGHhUh+P0lJnbTYETt0Ox9KosvJFmdlz3SfVjaKu
lF5MS+kh48YLLUi7jsM+9cIxomcxq+dhiFXuhQ1DnkDye9Km0QqafTWdPCR5WAWm7M/LIb1KUC09
q0usBcmLbt3UNPXiqKu9rpX9uRX2aOHg2F4iu8yWQ96QlVvW1XpQdph5tnTVaT5A3IAR7VDuWaG0
z3FYDZvaUrafwaQ56mRirRtJnQU2IgpoZrlFkORFOk/DigWVXcHdZIoVzBfLwr5yTDgPy2g4NBYP
b3jaFH7IpVjIMOzXJkkSn6m296mwokXd2SHM/dzyHGJLj4St8XM3FR6mWX84OhE6MiD9zsOEimul
VOLnKRx0TFm0wSH+KtA4zGTT2BexGeyl0+HvDHC1eCa/pMomHmLQ0zgeDxuiWr8LU+2NxGqCsO/S
oOIo8umYHFt1VZ4nVZgFRTX+iCWvuRfZ6eDxUHar0JLtDFn2uRnaeWOUXCZWm3hKlP1iTOGyMqTV
lUYWy8E99VZQVlrNW0fhTd1lqaeiks5qM69KiS9dtxR+gVJdrArW1WetVeIN+G2+ivMeL2wUZb7p
ImcWRS0g5JJyPAmztHE8HJbDlUI8OwKHNK6QEb1XOu4NnFlbe47gltfzUPlZGTpBbUdHkheLCAKA
l3d213hS5qGX5ag4qXO+yjrnKs0j23NCVPiS60OiuRWMoxUGYWrxYxmmd6ERiT9W9Yy1Dtm0Nin/
SlrcnZakzoXnZjD3wCXQ03hIzJGgKFvR3NFLzOM0UP3Yf1Omxx6UQsGdbZEMg59RmECeVZjkp0is
7CvqK/syZCM5x2NCA5wJ5KMsT2pPuRlesCxqZrSA8YUMNT/yfLBO06rIoJsLP9UsuXYjt1gOIlaZ
X+ms9RExxE8IeI+MV9miHRk5ynDcVx4ux+40r7m13J5361cVu4VSUdl4nQDcq9BNVjzh7DKrDVoU
bpzPtEMGn3VDvHRS4swQFdGyjZVaK9O6S7dx3VMao3QZWVJ+5+4sl/GwyIYIur+LzBUCzxU4RPA5
dFJ2iblEvmujMvOsJnW+kIrOaJ/nX5shJd9NR6MTqun4tS5woNK4j72k1PqkRWUzT/MERt7AkiVJ
M+1lFAYZBM+fRVo7XljpdE5lWK8gPvarLsHgMyqjGF03KB+cLHCyun3gFY+0+uwlNbxV5aBjGT2e
Ov789r8uVQ5/7g/E/vXh9tDyX+/gzIuH087/8VdwaMl2XVJPf7S15vlawFMfrdsS61dv/sbynyju
hMc/HJ7+xpfvJvkYCOszn91B8l9Wxj6y+22TR3a/PcbChmOUtkVEcCg3cPxnhg8iyC9KD7v8bXav
90LdPmIIqOsjpYfE8LaCYkvBYYcfBFb671B6OCToNUWEhQPbysqwnRPD3g42ZaFRQ0xX6BIfs7Bm
10NP3NWAkaU9d8zsYIjyahtt1CGUH1bIU6jqZvYo61lPOUwwp66O3NBunW9uNKYnimU6Wlemw8R3
ysq4QavJcI070n1rUmB4jRxGLyoHx/ii4530yiZpAkOjolu0/YAuWlyrm6ILu9NRi9D43Cr61ktH
zUavCnU/j3OSLplOcr/Vadd6rByaBRVgoldGiUl9KRVJAmvA5owMA6PzyPBeLgVBYxuYNLHBi2X1
4GVDmv6omFWdxtLtcq/vc3MahgoCaiVDePa8zIfUS0ycspUaNBnnI2pNuahhUtkBrt3SOWy5HM6q
yK2GlbQKNwnASRnrkIOBak3C0co9VeU5Pnd4qc4FSeTFmKTdaZWB905Y1gR9lHPph7XqFkmv2TIX
WVGBD1OjXMamMWeat2kRWESbpjzGqXPVlGXDxjLoQ1s11TJEbtwu8hAYIFtwt0jlnOnYHu3AJLku
bD8tuDnBbMwL5DdDZ61IjVSbeqWsIuonIMsVRTqLeWZl5mtdZqTGF11apJ6GuuDS424cduYkrToi
wlmexVp4pZI6n5e85NJroU6BSt+1oiQ8DdFgzbtQobr33brBDnRm27HmqLatLgpkZVOmlnbdo3Dt
6CgLg4rU3XbgwLJyNIk7zi2TABVKc9pn3WHTtG1pn6AhTxqsPV3XXT/mXto7fY2+yTBynPHGxNlQ
6B9NXzV57rnpOGbh+f0s/j+H9xtVg0FO/Z/83a+TKX8pIQ9tnhyeDa4MZPf7uleE4RDZXw4PtiWB
J4PDTOAkGQHKI+gJT5IGAgVre1oweJWtk9wKIU/+j8IuNNh9zmGXICgEsLfp3/F/ZLsCfrFC3u6j
vhelIXeGXSLIRNOw86i0Q2u01rwJq0TMIQXKh/ab7gQp9GFi5yyuvFRwHiULVjc0do+wyPJ+Bis/
qJlvPFcNpARWLkKe4uPCAp2IDhDjI2knMHlgkVMv2jRpTLhIeezG8ZEr+66KvBE+DdtlWI1wryvb
7fpqlJ5s89ZER6jL3WGExQpnlhdxq/etjvIiP4QNx7j1U9xn8QAOMezsG6fQYeMr2uhy+JJUIyjx
M05kz855ZNpInMZxM+sbQYBQ5tyxct9tC1x4WatHa/DYYIXgNV1V8dL7v1nz9r+X8msGYKjxBrXn
bZowVe+3ROGx0ZMMCP9sCswMDEOf8Puzl5/nDZweRxnsK4cCJKhqgWrxX/MG0sRwYtP91lkMmcjt
5Hgxb+BqcBINgzNPHvLET1ToFd8D/fPx/UspELjw64kDR96A3Hi/Exes2JKR11oP7yisxwaJlpwP
BUSzTnFfw1ks/lgM1VHc45kpwu9Dwd3MgygZXdltKX34Rw3UOo5ke4IVjT2hOzx3WYjCmYZNwWfR
IMu1pkV2qYqhACWO8FUVNpdhFxruD221sXGZ6jjQkB65qrVVXDsNNWdl3sPg7hxL/3DDAih6JMUR
GYy7KewqG33j1O4GlxR+5FAirhuqrLvUMHMFC9fc3G0PhGPJYVyT/iRSbKbz2ufSJGs7SUu+oF1Y
XPaYyCbxpNWSk7aBYorAiZR1aRG3bLwRCMys5In0GPBxr87jigRwPIA5QdpkgU4j/j1LM+6s66bj
0C3KcZbI9PIoKVHrtykFj2A7WM1C3vfuHFWweg3r9C+Sj8Va9nHpuXwkgatJ+k0ndTFzUUgCi1HX
z0LcXztOMlzkykUSwnsbL0DCLM9CMdpsYcKIrGzTWTdNncVBWxtzFdl1FKRxkhFQNrqKXZd13DU+
o8YSs1GPUemZJLSreShkFvuwRGuc0yrGYzW3oLz3UlccloQliUYPVurlDZGEHwHhRZew5tv2coqg
LyIl0KVIXdvxBqdHlyCpqtrLShcu3+DM7jytGnRSQz1x67OmLmtYpxVZPuNuhxyPR6LIfUtXIDb0
RavWSGcO9u//mqEEcA1LWDQBwyjgd0BVoY2LhxRkqMKUN44Yc/B1TR5eJ4SnMbg9yo+ajoA8mEVy
RIE0rrjmKgWPWjShuEat1UhPc1AcYWgSdOkgFx4jb7t40YNqMS5MI/AKR427KU1W1QvScA1io6nH
tSgGuP+QI7UGBTMdgcON8EBs2ylOpUmybtIxiw4tPoABPaqMnDGZQO/mXVjeZLAYDD0ZdmkeuIPG
ScANy0jAmaLOSdhlfTivm9CWq6bs4tGTKml+JImy/Dgd4T0x28tGCtbBiyxJmspXFiydO49aNnwB
JA8ub+j24fnYJKM3Oin0oO4NfDJWDK8IaGQrYyKAZayb8obK1vKJVcJDhK1jn/G4o0f3d6SsTc28
syhe9RmCsVl1DvRv0svwutdpw31MXMkC0jvduNAakY09DDX3CWhha2rr8qZy0Nh5lWv0UsaJS85l
0opZiqtIrWIc63oW0hZjv3JiuL7EGTzWkHN+FIUZ/UqaZLCu763k2djKZTaQuPBBZAdj3ZLCKINA
jE6EzoDHZmkN4a6m/TZy5l01fmn6VKVzOK8bIIWC9W2fJINdnzSDUGtBa7UetIL3Yohl4nEha+pZ
aowXqbJgQIi8ihesz8BDsaTSS5LbaJjHVZn9HEcXRmRCre2YQk6mPOlaPF+otuvVmqHctH5UpsY3
LG36oBHOuKxH2l/YPTdnXTKUNxhGGvZt1SIO47TIYT1PRHnU8NZXpcsHz3WsqvNqpxazNi8k9gdd
sxNqs3CdiEFcA5g0CrYpoYskGprRy3Rd3jSkrcM5SxzzpYNRDKsNns9HjBzf7qR73sZNfZtYGGEv
g6BznYnMfOEU2AJzNAxsR/caHgY64IjaxIKny1OFvVG5Re03vc5w4Iqirnzosg5SKpCWWvawZf22
gnUOnqFCcTwD+d8C51CnZCVlQla42PbvYKLwWjMGHqStVAc3zPvTHrlkRjrpyJnV4B7U4RDSArkm
5QqbGC9UxqPI1xAxzgtUFhdZp2jhdWmWKI+lkXMl1MjmVq+HO8JyfBjqJl4mHUc/MpeN11y2hs1t
cIFHlabxHa5Mf9m67rAq8yKfDUkW+iq2rnRi6evIITVog2mjvEzweDEgyAQ4xsqOkCl6+MwUc5vn
w6yQ9ngXDzKFGdBn9RoSPAxyBgkbiJePIb4Z0qReN33IQBCGvcqrdtTpcQ6VRoHb91p6oWkc6sfh
yIAmViea6vwOEjwRmY1cd5lnhmo4LBrDT7LeukC55ZiZ7SKs/ZR3NTrKUvDm5yPB0aqzxaLpqJmP
He6CukrL474tlJdabXhWdBq8ycC8IrbK9gIVxTcse9DOG1GPctG1MT4q08J2rsISq+s+yvSXrCdn
kdtVF4OTSq+XNboIQbv4UrAmAjJpGn5aQepwGbOsnNkysr9JpzewCuaXI8jLX1tYOC+UcZVeuH2h
tjpomZXLTpvtxO+XpoRkT1s6Z3UNmR6alxHIeHZkH/VqzPwhhJzReR0pNTMOs2dZopFXJ1gbL+qa
qJxlvV3YQRRG/fewhH+gD8TA1k3mdt62+XKoMpAHLUSyWYcr5XNjN5dOkfKbGLZN1hAKsX3aJqT1
ctsqVx3FMKp7nHw3EN7Xfda2J41jf+81r47LehwaD/WmpD4rQljbgogcwOrY+TIIi6wHk6DzFNHm
Z0eM/j4IqaqNaeysO4+pDuW60WO6klla+CAVf3OGMTyPIhQGKU0ho8qROeoahP2sBkrDqD5sa2yd
QooEZGQHy8EbWH6XNb05qsY4mYXu4JwncdPd8JiGgcwhhyBK4Z6atpfMSwuQcDzbZeUJA6J/bIeV
UwRRa1vnJFVuwEjbz6C7GKS2qDks67z4HrcN8V1VXoWw+D5MbX3dQEicRQmM0zqxb5AjV0mf1EfW
4JJvfS9xDnNu0D4KazQLrSha15LIU8xVe9wyveRt33gpcxrQ1VELXlOVhhz1ID7BE3LIHUUEZ4Es
nbaB4GedUAJDxY6jo7znaulk6GuYEObJjOaedhTxi75JAwo5wQCVHYwDpySzyFABkUKEYyBBXvUK
CiF8Lgi2jec4JT7nktAzLnTzRWnSQqAvOgXPEzV+Opq5xZruGLZLuV7ZyisKmaR1oa04QNiUviwG
dy5AXvgSJ6orvATox9wpUBwYJ0vqGST0LK9tqFt5Qx1FZ7nReJ5ie7i0te7WQ43tr5aGhh2V6hg8
UAfiDpwdFjS5OMeN3S3Koo3grUPKNc7H6iJy86zzh6LuZ60q4siLeoUOW5K053FM7UCHdMWbhB+p
VA5Xdp2F1HPz9jpqo29JmIc+HNXCgVBAyuiqK0Xlsdo0EHFrfEjL3CyNLR2PiIjPaUsBh0YnPfXy
3Bajz1lL9XxIIxdmQt6kfmkguUniFqJjFgnQdFieLUpIZV6XAh68K43+EiaKzWtThckMwmG/5Alk
HSG7m0IaBRIARqOLKKRFDTnbiATjIOu1IgPBnh0N7dpooua94xg8hzbmmOUm4j4Df/MjqVr6k2dR
P4tT6o7LSDTZbclYtRQgEc6yLbUq8xqE8W6oIL+DckiDbPOqsVWVs6ToYp+3vD3uS+QE4ZA1PqQM
uyCF0znWaZJ3J2PNS3wF8S09booMR52fC5OfJU2M/Tp11UWbG0kvMmHhEXQuob2uSYAWFD35KwVZ
V84FLQqYQDZwwZSi9FRCkJVdZo5Aoq9nQ5sK4yc1D89roAHHTlaW4HkHLL+xvCtUMGJIeYRE3MgW
qYsx7EE5yGU0r9J2OHJr1z2piqjSoOtXVtAqtz3EKmvWBlXDghexOUNuU19GfX5Y9dW65KMJKuFU
kO9Q9S2Ivvaiayp9iDo3XGjJr4Go9XNW66Bjmpwn3ZBBqqlL03SemFxmh3U09mgei3EcvJ7oMgEZ
qFCJlzt0BIXWLv8yaZ5Bvk44WeeVRZ55uGihQ3A4HqWttvLboTP1mSWG8dSKRh3PZBm77V+8KS/L
dihS5kHyl4TOIrfAua1C89/sndly3LjSrZ+IESTB8ZY1qDRYsiVL3fYNQ7LdnAeAA0g+/fkgeXdL
6v3bse+PL1x2qVQgpkTmyrUSwZnMRXjbOfUfvaiX/LKtZZheidZ+HHXcf1gANpMiYi2cV7pImedy
JZlclXl4iyLRt/8oGv6ldKKqNv3YkeU8+kWdKKve+b3+Y8u9bucJFWXhxwxo+iOn3/nYcILq06tI
/r+Exu85F1AtuCkhRmwSUD8Z/dbbwDiL9bS6GX5tqJR3rgWRqF/k7udtDYfvsXKKs1+354OFvYaw
4FmYi7N8ZJfcsmpoyW8brPN55daGoTu1jYqvxhzXfcAwP1bW2OR7t5u+5TXXs15nczSJc3LyIl13
g2PlzYfSL2ssHxv7EMjWUzeNmp3rxgq2/kKhb3qY8zE+zFWHA+htbYrb1gTDdztDT0BA743bnRtY
qTrIpVKnAqz2y9iX/mMHmjXeDU7sD8dtdBw97NqA6kRfyb72FfnghYAtS32Br58Ri1RYjM9NKPov
ul6H7yyZ9q9om9s7EWd49KMc+DzS0v6L3XjLQnJzCS1jO20CLMdKP23WMA3HuCRwOIuyTp1WPqhu
vK53gjOVO8FyGJyo+/IcCzeBdFC6/Q3f/JdJN2jHKxiROSBz4oHUQH7hCoz3MGKFh5wGg92d/NXE
y35REhtMTk249uuGzOr5V0MxRM0I7EOQlH872ZEigpM1DdV5zRT3UdMcxlYyP+w973EoImLrrFsI
QjZO2S//a+uUMQbLhQOGxC1+nyzqrdUJYc50J1X27udA62hfyGLFf6zVqVssWg3GkCDA0g1h268b
dwx96G3fIQjDL4rhJyEzft93XfpW2qWqOw1Oz7fPOpu8D2El3c9tORA2e05A52dv7SAs9Piotmon
Ar82C+tT5i3O5+cH+v9Jgd8kBeD/ggb+vT3+lQT9+xLRfxDRl1/5iW1G5qrGCOP4N9HxH2yTYtoh
yH9I1V8ykwjE/s4JPCc+Qz+Exm9uReMOh3+wTUrQYP7IMaBbhhobO/9TTuD9MiO7KsxTgLfBmDSP
8JqXVzo94Z7wrBN8Fq9MinKFjBh7w8vqebkV8b+YjH+ZbZqBTxkatYgNIvuumc0Z1Dpvs0X4D9JU
dc26F5Md3TR6Jmv4avz/S1v/OpN8g70JroIRcWgulHvbJeaiHOJZpKfV6eIbO1DzB7Iy4sLbbMDT
oMG9/HWDICv/GkX2KKxU7jTnhicKBr9tcqkGXzqwcU7FSswDTaEbrzo1Edl1FjjlLop1/ECSXLhH
e8pm0IO6LtezoNNueyb9bNr58wxDblra4qzHsJ9iDEyRrLGyn9qlUFcyHuIzmUIt0ngYZ02wurs2
XdqLVTnNJ9DW+Ky21HjvjEF7Ec+qP1ppU1yn61hce1kJjUlkbX62Srs5L7JhPchxaD65lrf94CDZ
HvLKUw9hn32wp7U46LBuiU5r+7S5ovrgedinXV6K6RMkr+avTWzdzSZ0ee/aRZm08KuOvszbnVM0
8w4PXp/sLu32cpPuWTTbXaLkqg9OvvRJPYoBaGjsrlUf6WSsK/Fo15l1gukh95vCRZFrHeJvLXEa
kBJ3u28Dhv8q2JrlEzhHPiW21ORiVeQd7cFVX4rKinW1X3KFNSbFg8M3fKHas78OV3nbl8ewDeN2
p1PW+c7OO7tPbNG0T5MK+y/llEV/lHHl3saZHec7bQ/x9zIa+jJxYhW2+IFrVyVWWSxHNUcQt6ia
kj9VOcDRrmi9+oZYN+p3gZd1V+Gkp8t1avVDtBLGV2mh9q5bs/ZKaASJB/h3Uwhig6Wwd+kCip3L
mEjXsdWXJuzmY0eofiTdYPnJ0gXNd9U0+Vne5t9WDqF9JiL/MoujqU+czc8bQuTuW96m9QdZN9sf
SOitT6BM25W9pdGQwO6pzqEU2ZZBv1MbVM+688jqnaee7Z1m3Q4HsRbVlV1m03dgvxEPHzDosGVb
0IJEFfEFQzCAMwTf5FjvtKPVdWugbNDa77ZYdBJU3mVqjUtSVdl9PFgFi7Svz6w+IulnNctuWHQL
T86zd3FaBDAYxktQJiKhBXrEDjJY+UiB1JQPh19FOol93gXrYQkDeZvq2r0K8uGjv2jtJOQ2PZY2
u2fx3Rl2AESl0pl/LE1oHX0Ymx8qt92eYK2tO2bWf+qXqrop4tbdV9s43kp/tIC+o1sp4+Iw+duf
1qTEtbvBQAOXGK6tcNsOOg70XdvGUN2ceD6ujfep1c0foUg791RUkZ4JH7M5X7+1QVFBSZqnqdsH
YMRlnaxR75YAyiURV9ZU/iFwp7XarbUMtqsId285r2M7W5tdDjvATlLLyraHatBgf8niTgPs3M3q
5H5a56H87KkyysY6ccolmvXncB3zQ+wMYQZukKtqB8RR+IkPzyCJR4gNZ3regvDPxfKy6Biuleuf
N5Ee7H1RW2t0HAhSpQeNdwyOWaW3DOaDzydFX8zZdSDVlCcdLAr9MQusLBJJH8ghv4xTa+6KZEi1
/8Xt80mVid2Ce8CSXWL3oZy05R+lwUC/h0vOROW45dZFtfbZpO6qJm0beebEQ/XF8vvqLp4baKC2
ifK7JvRPsz3WD2G6WmqXCjclCJsCceEvc2cnepshxMC2iM/8UYgL7aYSGHLxT25j2WGyVGux7puN
zAv5KdDVQZq3wzRI79Z10sSDbRolrdP2R68S4ryrF9qdvHbdV1PtnfeD3V4Ui44PYzNt7a4hy8xm
j4Cvpefh28HGd44OIPme5DaJqD4ed+1gRzD7yMEwA2n8dVH8S45We7cNdlomfmtN/X6edfNpEV7/
w4N1csWDFNmxcr3usl/jZttPQVbnB7Xq7jyy6/im9ovgsQZszxNRz84RhlLzydJVWAF3khjbWUHP
z3wCnb/cSNUPwoYwU1dlsO2jrenuAMNwFE3dXwfjUQUT+7be/38v8FWS+9trSdN/dETPxDaPIOj/
dgLfqYT+cQVd83s/PcEAMkeIpATuB7UbXtPhqJ1uFJ0x3r4gox28cgSpHABVw9SAJghy/2GGONxX
IFwfhoYDdB6Hbvi/eIHibYLbtIgHiAcD9Z9LQ0nBv3VgSDDCwdeV/yNy0pEAGYixB0ywTfbtwfen
vnr0LEWA28p1WD2gu8XPYaJ3qf2UtcprLcOFrsKLOPfXaV/FVitPkELrAfyvIZRKumrx+ye/Gsul
21tBUJdilxFcOj9CDPZ0W+ecKY+EnH36TTRCBtdZQJJJJI1TDDyK1yMcuMkde9TtPqt9VfVJp30c
AydckTrAUWmc9dJtRFv+ZQ1zx++8mtL/4lficr+KyLhM1QZbwev2TGUuhouZfe0qk84qpjzIox+p
7tpSnsbGq71T7c0DTLZtyMZC77air4u/ajst3PT46+YdA238ExHSPgQEaubBLzK+Jg/ztv2tFNEQ
2EHxvXQqQQZy7GBZ5EkckyErj4r8uhr3Kh8zL08sz9r69qP2xDq4JAdIuomLEeYhmoCuk0KRLvQj
yc9+85DvFhLyniA099IiQPbIexpmyOtBiqQL1jQE3VNb+xaromQ8NggTqz2u/qVIOQEeB86F6rHB
KWWOVN8oxz9FFiKSKpE582fW0goqR75mq+dLb6l6tCS/eVDIIa9Hkwc1+mnX8EOQQwXv4+tF6LaP
2008DSmoTnMoycjX00e5jUWPryhXycNBcyc+OXSrbLp1H1Xbat3pvk/PB5KtZbZrts1eL5tcklFP
WnRscJMm37bq26CJs63ZEaIsDLJrlavTXthbDO9wV6F/kPI3QcjbqMcLKYotuKOMTlFvzBiEtwO/
5IXl5kpY3wOgd9vdZ2hCQnmsI28UdtKSUAm+Qk5Ix99gNO92hWkXJhliPYgNXCHwvl0Azi7sLBF9
x6upyRzPiC+GP3Pgzpa8WVlMxU2b5uNINiSHBxL8ptvvp9GGA2bQIRcCGnFlaIbllUwPMmthoeIR
362wDqXY+doO/EdMmDWek8MO6+vCcjoHb1Gu01012PaWJ4jCawbl1yvqbQzIBPiwabgqOzIXkrj/
EtjBlrNBadv0G0SU1ldnneybdD0Qhg3xerZGamFWft3kvzsPo89wCrkyCCDgme/3qvN5yAFPKl99
9wKNfT2uTrA5Fb6wngbvUESpF3xVE6MuIQRAjP7a2euswDgLYiD9m4VgjohX5okNRWFc4gbfCTmW
njlhr2di0mmkbLktT4saFaNrT5XNU9hwZHwrIUU0W3e9W0mzGkfdmZcCD/E3T/GOqmWmwUDEz4Ya
8A4K2LsFEW+lH/ej9YQWI2ys0wI5EYPYLF0+oAbUEFW8XdGQnoX1EwOKoGYr7Hy6a/qgXHet5aj2
Lm5y/OC9JH3r3jZz0Q5Pv565d/Ae+yVwqPAYBzaVAgJutH23bnmyVs7t3H8N/c4v/V2P0pBHSdMp
jkktbqGFaU/Xlz1cTx4/m54XNWoz4s9k0aMI5HHS4vfLyntvS6idjzPig6K4wiznd0a8As9o0rzr
v/aKUZQHMVSR98F1crFeClReGK8Yks720OQLrPNkypWW+Q6zo4PbTG6pdVINIe+DsqYhuCZVaxyE
xZsbYIpq8o0x7QYRY/DXOfTn216V1faw1UEFG9qugcXdXYGtNFTPNs55U6DbgMjQLAuWVvjlysuw
2dkY7Xt/EMMRmo6xtNWSFTgY8rn5OMqsVSdR98yy7nAeePLCao1vMPZ+Uz0uQ9DK/ghg4sx3nui2
8UqpKiW9VjfKxb/PUtKHwKk6+9JG5AQeEBg5HAlhlOFnzLLtcFF+vTbeGxJGPwRWR9TuwWgjs/J2
BZOwaAk9+/rr5pDoM3GhHZIX0F3Z1edikppd9esW329d11yw6DrPIg1OkPctDgqCnG6E/iI2WAT+
Tk+eWf7uEFYcIcEs/eBrWoqNRajJWg/ZhxA3gHX668cw7uwbEyJCeJzkFkjr2C6I/7ueb2KepBUH
zUPjtc0okrGbfOtHJ3OJ75BXA3pIlYZd8XEeogz/ANJElx2yaHTnLkHQDYk+Gd1MXtZpFNwtQtUQ
iKDfB/PtGFl2sZP+BieLRWTnSWl7KfGSlwLccjTnkJJvuznnjDtPy2o05/QMuHgDvRTZRSIqJZb5
N+ksI2153eOIG5FsDj16bUoYEBO8nesqSPNWI2C9n6fWxon1lXJxYme4yjoBUva8Uw75gmW7VLHg
JYOcYByToDfCATGVhMR3ZBTNm64stobMVO8K49BIolGHBPMM3fFs89eKXZfqxvjUzkpECQvJkWyj
30zi28QFVFkfCi+hSQCXV1Bl610oIUXbbF3ZuvfRmAv21tiT1SrORkhiZus+72NoaCvPluaL2eLY
SmNSVA+b9BElKm48WlHzVicrbk2o4zL0ToWuzTgAJHbBdSoXPlXkwnRxNXm6Y2WF0BB6mENi2K14
d3T3N1175+vQNTKdnuuwVWyIx+8TX+NSOWE9deu9yGZjqUYlWVpbvRXdt9GOgJ+Sdezk9hC6rfFm
G6tzmJAlIH+8HrYmcEbS58Ka9D2+kmI4YEwJVp+YN6wJ9KSYJebpujfWbcJsngq315i1kROJBgs4
kfyPGMthKJrMYyjGMcytcefXU8mWyGO35H8v42NMobl04u/A9uPLgf6aDP1uj0Y495yuoUslASe2
/+VwOXrzgjWQ1ucZwBLr8OJkuXm0zNWOyDLP2t+ZhXfHkWnSo9q7a3MsUULvfeBllx2OTL+En4fJ
YYWMK3ebgTNuaLtPXtl7nX+AatctA/RcsTLgNRRmAgyMHqMESlWPH8MARkJ5TEcvwhiwIedbRUEY
ToDGYuOPyMaD65/TlkndMpRLHbXsFXaRmY6sWsxEgAM7vMRrGc+3dtd0PIlfVZxNVTCaOPXXo+3F
4p2F8AJzCGAkUNMRs7z3r/GdBiuzl/Vznq9BnSbjVIl+l2qApuvA3TwFlJ+roI+SGN1bmSdKyUJe
2PUkFtg9xCbWpcoay/uQNnkIx1R3S/bNRlF+0unkBVBD2q7+7sEwVnCqg0Y96s2p9Y03O/YCtFS2
sd/vJNHeMB2ha0fztZJ5uhjWmt04V8JWTrxvW4WetVzGSaVJt0RyKxNo4spbdtlSzWyGeVN6hdRn
+aVXHkl7Tt5dUI+rh4Z9cQDOz/pYwwwj2kqz8XzMQ+IoyNi13jbCWpZifw7el07QevoyOM5xmJFI
aaxl+6yDzi0eJq/O0r2Ave3sVqKkbk2CbBzifVy42qg+6uwETX3cy87W22Uat7Z95mgnd4+ZNUS5
fejJTHn3qz9nlQWn0l6Wz6jSxPjBGsbWuuXECKfvcF4Ddb+FcwbBsO86Jx8+xctWV2dpAbpx3Dqq
HiAQhzHq5rtQbYOMnpymjNrvudt38wL3bVzlj3gatUaxVqPuKk9j2ko/2uM0+3VwljZWFVzHTmhV
1dkc9O5Q5z9yOCcjo7w4IlLeh010M0t6cyC85p9EYI+BfWhbD77N+QTYntdXrb9UMjuUczbq+Ur7
aVYUx9Rr9OTfpq0r5HlQermBgBc/EKjk5s3mWK+HqNDQyywvkCMoooJ/cg4HksIDZ7poOG12Vaw9
DOzcF5P/Z2dNgT+cszi0lcIkxG1xrqcerytOxlVES3BTu2HIy/jyplUUNT8j7e7R3NYNnnzaJmg8
80UZqD4zcgHLCsPdWvrVBKu/LR14N743m3PR9q2C7mQCQF88LunKHQS70s9jP7tZda/78GOZWqWu
j2ElLLc/h1kUR/NNUAq/iBMZxyYyDtXo59VDiFTf2i49rx4YKWuVmOwPWG10jpeWSFUI75W0v1N/
LGEBRulBlxiC7NAVjuDZMVnmkVAa1rZriKBrIfd2X5Uq2rejTf2AP93MbWmvKes4vifbJOVOEY0x
sm40FZwgO1L55kt4flyWhPSE8em9fKD3uz53WhEcy1ybERP1WPHSDSDsd20TGpPvzWMWhbtYjx0L
YGvxN87GWFFNIqG4jOkqFP6N4ZNlyB/OkiGltTp3iMhg9ZnpcVA3uP4fTr2YcW69uARLsiZLMRUW
zNHc+yElAY08qqLA09rpyFnh9cLA8CHOs+QnOT2MZTsVLeMFp6U7yydyvcuHqAzNIxfMdL/dBaws
w6DiR/IptRazwAJlmZmHC8l7ddyYoZlnh49yxEZS8wwzVT3o48/+KCWEfAJwy3nPRw0b3FW+l8Zi
5+kYGCLpQ1gwNsTm59WTbkPMV4alZTqXjuvzYEysGrX76ePG/uab/yF0rT4Iu1DW3c+hRtBuPv6f
QX75HJGiW30I3b7hAZzWyuenihoXhTorWrHSaelu0EyTDAprYd8Bl2UdVQReJqrbIKhlB3CySWXn
rROvqZ84lWE23cTN1DFKs9vUfMTtQXoU2WORznFS2atxejMY1LxJitSWT/HLCMIA8+gh3EHTp9wt
iNF2fdcG2jmtU2SwNPtlal+WR5BWNeMTwHLkxQ9r0/klWHMWS+Yo00zu5QFvrp20w/x+swpvGi/o
qTDD+7KQtgmREv63K8y3ONCR+D1KeQlW1zDm5tFfBtTa9MZ/ulp0XniwbOht5fmGSBKBcWZwFfug
i6ljT8dlZmCCQTO/xRy68skJspblM/h4rHReIY4KbgawbPOF7mxeSJ5BdN3VrW22Q7P55vlb8iu5
vp/qjOJGxzaL+N5cCicTp2pYSUBfipe1UpRDPIZnP4c8LmfF4yyFqPgSToCOxsu+qDjnZ4fCKPY9
nlsZzfteWmNb7OwhS2ncL/OOkGmkJMV4XgPvgW8wTfl0Ts0Zs50nzlfeq9YpKKNjhbO4rBciHmoI
RhTssFHv1LFXNzNKqAzwCq0o5ENyaZBY7QSn0a+vGznx99pooBzfRjRgJRIsv76eqzEFFNCqpHUn
z7r5IYAdQBSQrpTBQXhN7XVA4kVIFwsTIUaeokPdcMQ2h8Vq03g492OOquWLHSwl9iaru66qTj/h
5HKsc1UepxxmZP9t9QZuRTj1Zc5wnInnPSM7tClMO5Vd0u1B5FGnx3spdK6D0/jS9QVlCUMk+mWr
6FFFlp4E6WY7WLkRRiw/c5berBrQZbPEX1C8aKg0I+BQyIn+jkXh8qJY4HxeFgByFtWsNtDN2HOr
lipJebEGzQfRO4pPBKtjYtjZnwbW1QvIsjl+rdLj1EqVuucZolS+Y3vBqVLCclAj6XsVqF3qVIS+
yNyrrt2NNcCEf9lUgdlPo6cLQHjUDyOmUgQpRIzrYcXSlEdiPTN46AoMVOBSfggsvqzbjF/nYmt6
+UXjnqXWhU4HpYrrWJQGpOomDBYkr1QE4ycP0HlND0takmk8Brr3a3QZnQUTMwkBgYKvXoagRSYc
hjGTv8HloFdB25hjo/FTs9wUchYW38tIliMlC66pkFOI+UJvfpOGn6qN9O2dwpkGVdh62Ahfsbes
L0v3GyNAfRHTh7RvLYw/4aVBqeoCfxXPOm463X8N4jWXzpO31EF9HQSyX9Oj53bDaP1F+aFySQ+c
aKL2k6EGhbV2UQ1V5oH8ga7Gz3ZGVTJKAviryJdbHeLbyO/xXMzS/TJAYlD2maqmuYl3lrsN1cPm
UZ+lg20YEHAksC07fMow9OPJmVjlDSWydjNvWuGchJrM1LL/2ZOXuUSgA0AIX1ysplvP5qauZ2P/
4jUz1gTv32zeYqACS3NonzHktHTNe75jQ4jerdlqPpgK0InmQORuEHbqSfVs5QxvMb3extWBjc1G
NbsybsxPfi5ZfEosEcly86MXVNaYUyvbqQUlXJg4rrKjj1MeZrpLkHmA4XqoJij9pWVrdnlmbQYO
HMgT8eLhlo3ncrNZ354NCn5NlsE8OdQAfvVnQ76KOdIkS8W6e4nY2qLcQio+tP3kfapeDFb1AjRK
bg5kNVi1NCDkgC7H8/ZN1sguTSgrNVl3U+H39HnUZPHmi8LNjBuXIwCx7sK5No81PW84q6s4R5LU
n8wm712TZty3ejFrMkwR5RWJn0N3bZBb1OzG48uAkLUxRq+CMMX3UsHBKi9zV9Rh9Bvg611AD5aD
fWAFuxi3wPlXEigf0RCTXXLvUNpQnC6hgtLCbtBU5LmWVKHgIeoZ4CVP5kKaZ/9NdPc2tjPNBwa+
RylMaRM27lv0R01LZ+khBKp6MY0lGDBPQRzATvp1U++AJnYTVf9s2gKy4u/AhPWvUgU6qmSU4kr+
Z43Y1dJ1O9mnnncD+9Cs7hhCKS9TUTLDnYfSwIe2/Gwcf/0sbyEEo58GFaIKIFUN0OWR0nz7LOks
XODbMrvjjlfMWIGOFxM9DBHSua3Ddf7dOP+7QS4XATjgehEXcDF+hytWubKdurHTW7nAzP6aVZz4
5/BjMHM/d/avO+i8L7RgG+wWmZHDpQAO6Yh3DS516WXtWAe3Py2GzjcD2q+BWH3/uHhDNB/LPt3U
p0mLlUIqU2vsuVCYBguKJOfRb57o7UpnzAmlopjDK4x9yma+T4ussW3pcBXytn7ZVBq/jj2+TBUF
vY5FNBcmTvCmlZ0ZCw4HXAsrNw9S9kJO226WRPZHvxGdbycLpgXyluwlH2d/pM51sQriyZ1+Sf70
L2b21514P41MHJJ52ydjQhXJ6H2uj3NXjggR5+t8qIxl2p4doX7w2+nTakWTd/W/t+fbTKT5Yy4J
ertOwwVvhBql0/XPY2/Jcgn3iYpVPozGocj+J2jNt4H8zSURbAzuxIO//c4cCI3CEAFPef1yLOEk
m9kIq5p9gdjUHBi/7qD5wn9SdqYcJ+knc8M4fBTqhL3HM/W6LYXafEoMtRZasF3YIEv4GiDg/+0W
/HdTTF1E2otCTgSZ7/tGxZ5mnbIgO724IrMPOsI6cmXDy6979ZOK8apjYIU0FUOQeU4Pc1vK25mz
bfIyYZEPZ2pz7Xw4uNDJGMoJxv3U/TVsLWnVHcWPwFaR2VKJ0AmS0c+oIXbJaQ2DKtt1VQ/yc+V6
YA/2xyaljGGHslKTE7xOl6JylnWXuqScvgySmo3ZQZWu10pqBk2bO6JotoOh2UfKB2q7EovTieBj
/JLPqwKCEXEDLw5d/Icqy+cYysw0U2ENTKSEqnEi0AiLZl9bZc9U/HRQQotfy9GPaLMU8NAjDovg
2Yy9hBqVtjHdFFlyMd2EhsYN0BSKwKHt3Ig4oXUnPoCLFUzhtRhq48xZL75ND5WB3W73kbMh7BqQ
C21JO6i4LfZBH9bllPwH8pAcmxRweHFknj0oMmua8d1kZA7xUM4gS8QWVeBSJ6KjyQZ6JJ6CTbai
yHb10gzEU+D5dVnfC9zeWFwHK1Vb+vMysC0DBgyzAmddX+KwWCMqlPu8mhpgVxCYkCxDgpgx6tKd
NXWZtqmcCbvddz/GMu5DStZIqOHys7/G89Z9Jt9gMlr4gLYbXHfjQBLhc9GDNlMUNPRIJx9zJR2H
mosOTudfK6HnEF34waLdr46/rGN0DWyW9p/aOC4riKftYNlEwhiOZdxRuhjmy6HtVuZ2rxd3U2ti
WyAT8w7XzPGp5+Gtqb6q4mEctgTyiC6IpuNIkRctcpviCjYq16fAbqo136ceDjfU4xCV058tyIuF
4Owl5fbTFknYK1lwFTXY7fLY5jVMU7zoZz8L4Nv4iStcV15elkb97A22YV0Rsiko33CIZ2UHCO4V
CuSQx3Ar6Ky6sub4M0a8i+76NrbqY1P4mZ/kWabv/LWg6tda6PSs8GZxKmyxnTdqmU8gGd1tqAJ3
Bw80vw6LsbbBjGf1OWVRnzwq7gwJuy9/KlVf/5nZRbdfYofiGVEtxjOCXSAlt/Uvo97+2qEnTlrd
B1cBtUAQ7eY5s2tbivqji3cou2K62cp6tA945eMhWm1Rs2KD5lveT3eug6pUeVZ22czDePAHIGjo
ENlp7iiIm8c6+hT2uYSF0xffi0Gm+zqnOunqte3eT2N5EW1uc1zTlixw2/seX03Rl51XtuFR85Xn
EfHYk1q66QyWUvpdxlV9Vi1OvUHXL/1jXtrdXe+BzVNW2ZYUZxBddq+XLXqsqZpGKD81n3XkFgfb
He0LtEd5gUzAElceMN1RjQPXr5Vh+gnwkErN+Sji7w6pHuIZp3duZ5eit8d+ba2DMzTj7TB7AA6Y
gv2wLmglEVpUaGN1tEvDOM2jP4vZjddzGAjTt8H1SufQTf1ImFM0+ZrMyPt+RKMfNnsrtdRFE0NH
2HvOWH6irl1FnNR0l9Q2cyQ6trx7tMuhv1pCz74cAnT02E7f5FCzWV8suLMf7LCaz0G/rYuiElSH
jLB+3x2tKUmxbZQgJWzurS+6l/qHtKxl5xbO9jgMZefCKOihD27bwMrNa1M60kFCse83XS0XwZRJ
mPdIoa5Xh6JqKyHVbtbCUOthz/YXapHq6PaTe+nXzZKA9D74ev1mT2l67Tlsn3lAbg20aBfIhJs5
hELdUaMhHNvrPvfUl7Vf8Mls0tsQ9acKDkS1CymW1yfWJLxHMtNdIty6RdRPoU/XbsZPi9NWiPRX
NMPVOGb3Ml/ln2rpGzeRC8VdUwc1aVLyfGRcIzA3Nt6SbzuPGn0fY3eg/Gm7zeVj2fRbQpKneWg7
CnD1/ewgdKAaUO+qiMp/dnpBwQ/0blGwXJXg/chQAVxpNB2pVmJRhiKbsqsgsqBp104VPyoLp2Yf
4Z/BRi4H+THQAXpXVwbBLi628DQ6Xf4RVh3cDp2re7dre+ogUA207OfgUYn0XhMn32+y2aIz2Xtr
Usom+0G5C/8sH8NpOuAGrnejiv00UZ4kY1tRX9TO5/k8iKv+TOKHUjE6HOL7uB3jJ3Tl4nOp0u4J
GdD2Y2KBI8jt3A8exIIzm5NiLxc53uFfWgkVE+YrSw3V183u2jNRO4g4W+Dk63xFuADTFItklwV1
YEe/Ck5IRdNdP7TlWeVP6h5uj+D5Z/fCsVtxLAMxfAGXkx/jNlcnZ63ju6ZR22U2lBKlASaXMBix
TOvZ44WaPP2xHVL1WUWR901UM8bBlet87VHu5gB3Ut84YjQi7lCfF3oRiHwm6s/+31WXNzf6f+yd
2W7kSJqln4gF7svNAEPS3eXat1BIcUNIEZHcSaORZlyevj9GZHZFZk13ITE3g0EDhSqgMiX5Qhr/
5ZzvFJ9CRic/ics88PMLbrbgZrOMCcUhsOUmyjw4Ug0kBIyeDYLutcMsjhbp+IOvXDOCv/8rW1lM
ysVs5G3b9T+xyjmGo2c476Cki7xdDk5QhxcWO79Ei829A0PpMJmXxjcjQ0VuXgM12MooWduFWjcN
FCPt8Lr2HDiGBxNCQDOB/BDZ9WyI/J4pS3NruGv30kzynZ/JGfSW1guMXJVWKqhuwegiAvSEVV5G
vbC/KCODf4yf3bxB6qM+lbbWw6nAE+MmUWEFEDN6GR4js+2iy7YIRcoe191izb47DaOtDeJqmyId
t07W3fYG+/6r1cCS76a+OU+7MUqz6LFw3M/nzh3aO2dxjYegi0o8OSjz+0MRCflY5aUGc9v0a3HV
lnVfpobsPHR5WWYZJ+jE4/a4hh0WiNNeephpBFa26Ws+tX7O68uanlyC2QioXBKvVZm+YVpSjYmj
rPx5DjZMJ73Z+Ndo2zIrnS1KxKuJRnx6wRANz4RzRIrJ8ymc8g5Z0YWe/ODSsxezq543Z81sDRtm
MCN1aXPYmefQZSNwGnbaY1ro0VNPkZHXFQqcvMGVL+FXN1hA3Gh5Kh1UMzFcieahB9eynWYazSox
g8EGKBJVS5fYkjn+DbCSbU6Rs25pz2TrsrKnMsGaWF9OxrqM1V2zGn60OXz8nbm0KXOatt5VWsCX
27tpcqtwSle/8hubAfvYcz+ErDcTZa12e3At1RTXdcF2Nm47xrzJNi1DFzvtyuInUFV90ZWu1x9y
FoU3dcmYNIU4ulw4uWuFKRjYImAkBuvkXOdSsI5UXrDGcFXWZ3+yp1vDi5YgaavMxQmNn4NRHDO7
F0uAQtMRpYkDFRDsSp9BBcSjYys7oYQrjD5hN48UbY6Dwn9cDbcPKMxUuJZNwkk68S/0gJGI4OYQ
GkL/UABriYHSWDuupQ2soDgIe+k978aCTag+scxts4tqB4PlWn/ZtiL/lBfiSx4JD8bPMLdPM9oO
AGeZPJk8PEwOCV+y/gq2qwam6q10SnXUhYwSMYhNxAGiakAIrdc+ya7xU6zra6zC0uV81VP7dcqz
7Rj0wAuGfMlu2DCGZmIt426a42Hj3kdj4TwFCIhkWmpmPVwPXDAxerj5GyEP9YMYujE8jEGQX499
1z+pYZzyg1pyneESa8Gn4NeKzm1fDSk8+uZYQ4p+6mrTOkRT0V/VmWfc2PXiXtmCpWWfjyyvI9oi
LG4ZAdkqUKdtwe4W4x9v2hTiPjxtPOn9LfrBeToLOWdxNM7mkgx1XiWuP2oB873NUHwjiFTn0efN
HVaG3E9bJstvGXvv4VSxX0slN+Ucb2stb3nK8/Av/bpJy4r6gpeQPfLUgVmPATVRnSheqjK3vjB5
W46IdqJTb0btMRBBdW9Upkx06xevZtd+aiqUYDmN2zGws+oNPybYI3DT/ZtjZsBoSMhY4kwuVZiU
DEcvM2HzpnOTCXe56IRm17mraEsu9WyVX2uoDl/qLLdea8uZrzWb29QTQ392GBm/MHy36/1MwwXp
VOZw40O+p27lcNwvQverW+/N8Ipdiqf2Yo8fvSbd4dD4JYtQhsm9f+48CP/JKIHlsmvaeoaFwVxZ
CRQJs4N+VlbeTSNG+6MoiqmOIVZY8FuaALxIze/dwQRcE8UqcIb5yg7SqUDIKam16vyyFf30WdC1
FUktHMf8woN3BsSBHUpfAPL2U3gHxkU5ePanXTdwtDZdq7hcDXHneUv1oTBC8nig8zz2KkMN1Wee
c83qTuJ5QlQSy5yS5noZlfio7Wkpk5Exoya8oVm+TtPKvcJNSZ+mBFPMb5qtFWy6SutDV2ncXwOs
YiINFmjBu2z0Oy5pnR3boJiuXAxx9LKUI1PaZIPhHYyhRaFvbtp7AQXYvAVCLwlwtDFtTGMwb9Uc
WE9s18IIVRA1HGZ+yE+nmaLqktOvAxQ0FEVFKUeORIyKw+hvHextRqKyXYm3tqYnDlJodO4oUriI
Erdoi8qt9THXPquUtk6qmiJNHvY2VifZOpQ2NbXTZdtrN6quvrN7ax5Tuoqs3ul5fr+JRFoqb9aT
YdpV5975ysHBVlvwCN8bZKNGl2gjhFd4ZGFWL+ZNjWESvhTd9uKKWG1FO8IX5IHrrWnB/ioESYn3
wl3TTq9ZW1+tYWY7ZjIqGjBx32imQ7gxMWVE6iiVGMrXPK/dPk9nbhXWKLhxnA4MzDKAXT3m1Grd
WRXKaH8bh3HR3qFA/9TijRvYtT1lps3u5SQQSk1dKlfXMKv7Soma78E1kEsRJ6BwyLK9WaAbWd9b
I4JwJcVYYcqLRLF4rx5bpuLp57DWEPvCYWqifTRqW9kirgjF29fc6AX2PQj34RZ8y93MhKuCrnrj
fhusMSrflJgLo4i7kEEXiQF1BvSHRwTH8fQCf8gZQgAiq7ncmlVkrm6i8lEN9Wlju8W3xSOv6qsP
J1SdhlLYTKBcrjCt28YWlz0qizFB9OK02ZMzeaKEcI9QtXQuTaWGtUeHVE7UOPQO+XAU0DI5j42p
T2tUSDc2Yi5KdxFxYkL0p4gK3VM5Be26CqawmklqmSCpUmDIDnm3uGVzEDOKm4jZAXC5643SLwQ+
1fgZWzCdRULFljtE7iFYN8c9sfdrX0Somk8G6poptnvMZ7GruHcOqE3ab2ZXU2XhVcFHeuj9kbQL
LdGpLPFmDywfN1+tPzwxlxGIu3sPdewFc+DymjANJ6ltX91U1rq2B+G0iLV0xCJYGM1TFS1zcB4o
4QIwOQIUHNC4ujvtETXJtIRiBgtl6vqb2Eyclpkk4SP2eY6qdHK29XEsjXmhQDBglwUTHWJWCc87
QQKZ2jRrw+XD2LJlxQCdz4P1COmy9tK57LqvksgqCSRN0xp0m0EMhCkrqzhQTsjxQhVerb/lxrJP
XEgssbtkq4v8iE9LZ8axVVaIOMce8Ilnpgt3zV3N8cIa++Ct0Y1rjUkAdLxPGCiWHh1qsI63beib
KrVNT02vSB+QTcRSoLJL0HTALOyUZaMrYrh1m9N5kwQ0UIffLCzclnh26uAQ1H5zaeQjUT8Ir7FC
oa2Dwz4k9qrGNOy8nWQFXfmEy4gvJlhyI3bQ1l0AXxyqRDEw+9gQLHBtZNGDMiClqGITR98Sy/3K
l53upOboUKGt+G4gXmJ4WIn82uAYHr/QXM7FQ1C1cq+6HLu8oILxL6UbeOUHR6SznhztVo89kNMb
ZJL5t1xafPLhvC3I1TLFZGTbyiUWpTl/ChdP3UNGLHgL2NjYDgdtz2katJgVai96tBgfBmlUkdtg
MbQoU2hB5efZcfERevXoXnQucSnDLL0nOAf9cbI789WXI0TIAB1iIZsNhf4IpQkXznqLp9IuUyzT
GmtR0yGQj0od6XPuS9RpY7chB82zeeHlRs0ujaAbTkQXrPaRDRF7VtPBWJgCY9AcvQZ+hzKeRIC8
0MlH+LRA0MYbRwl1ndsWsT+ml4vgiBBCPM9LMKE6njreJWqA4IsrC3gELQX43WDsFe9IrFgXU1Ov
JQ75LEKOUmPsTXmgVyivGJfcby0TgHjzBYEptUZglzpmWx62YeFncg85HbKRFhuxI36bx6I72Nm4
JPPkrW8Bp4W+WiaSDNJm0OHj6MlJ8ec8DxgNmp5Lp7X7G6fJ7KuwaOoAmVC2ApOzsujKMAr7YyX+
i8gaMd6j1avANoT2Ox421bFnCKI1KUljkkkwu7ir1bxWcGwlzPCDKiDnc/5Kp7mqLBtM3OTP3ouR
FWK5ZXJVOwwDgHvEjWitN6z3APxahBi3PQoT8xDMcL6TLbJxNQyZ6bWH1qqK5xow6pzw3KSqoz5P
C0cO4f65+XezMzOGduw+uw2b1nkdUFnksVbNmzO2/aucSOIh4ZPZI4pKhFK55pJv5FtuzJAa6nEx
EoPK40YqzHgjc5cvXa6Ms6y4qeEq18HdpKb+cvKGnb0b1NfMBYILIzPDFybGJRS+Lvc/hL1BeHbN
8VHL1T7XYz/ZSaXDea/WAGrAAmXEE4xjeDE6ReenWwSLM27LiAQlWAXNI25ZOM4Mt6Ajj66bDI6n
DpQvYPfWvkAbOFuvRbYur1E2WbEYlYmBz6sPbdhkvyErNlPXc6dPIeX+yXIz66NHgf5q8iNebCx8
cEj+X/HchDcLS/6TABIZL6F6R6A83QtlrlkcTr1pcR9s91FuwAuSltueeB7IjjZjdGDvIk7hp6/n
wZafK4YdQHlpVAYC9LZ4Kaz+hawh96kqHLdNiBgyzkJ0FqswlJZ467+uium/PNSCeZD84AEFfjZl
B46L6ZWOtm/Fo3TH3vXupqoYOOXHMNy1SXLA/4xIYFmrdmDXwMKxvyPNYrfNzTZeDTt1enOZirOp
irbazgi51+lThm3f++p15GJdVH3YQnHMXGlORhpqz50lh1eNmoWdFvqIKrJ2jiDCO2ujbAzNldSx
2pfmclbrwhQz9u3FO7puN4df4NtNHCqDqJul4RzzCtNLqfPQKRC14ec5ghZoHxo5MmU8qqoVLzQ3
DTJ210MKWoj+uzkYINBSFpoI9Q6jmAEMsrEs8xq1kMizXUTONTiwBsmrfDOHB+2EEy1M6Sy+lC99
SEpZlbKIDen7sAyVS3ULj3gENjESR+JbB1M4ahw+FBRUa435LaJck7l3KcniTRScDBdg9rwqAqKy
7u/E9XMzak5Fvuhg+KxAT9heXILy55+hhQ/85cqYRhrmq2odIQ8nixmFgT7+m/Xcnw0iLP8wUJM9
QI3JVhryzl+W451Jz1HBP/1qVrhIft96237tsX6STpuj9pxDDQNtp5rZ0BxkgxEpbtijAN91uiX4
VP1YdP33r+vP22VeVsCeHgdnxP4VFfhfSUglZNHAy8vgW92L3dvU/hR+tHXUcCEaPeuyf7Oo/PNO
fv+L2Lh3sj0OVla+OyrgV00GQ8NwMvFLfG9//kX9U1XjeJ1kNT8GhasQwWlom1g+yopl5c+v4m8x
vf6rQKJf84j+r+KP9lfz/1qykeXt7vr/tL38C9TrptwxGbL8EwLi5w/9gfUiziPyduMzM7zdyDZ/
/xFdGnn/CALUiQxy+D//SPgw/+GjWPDxKKDJorDgj/P799BSxyfhyLVNLgVEMQ46nb/DceBS/fNK
nxo3YMFlYkNG6oFp5i+bb2n5UCOHvLjcmH2g1Gtyn0rYrTJ7jYXv6jczbwMGaYA+S5ZIt9sc7SJS
kIQJzJvqYAXolSvg7etB2kt9V4BdpTU2uooyTJ6WiA5norIlaa0UQ+qFS+jQ5ke7yqueg+NakGsI
v72/NnOWenFvN9eCHuM+6J3wBHC1OGVBFpwI93KnBF9Klo4EAtB0FfJcc4feqHHNCGcbC4PZ6jrx
GGVZdrU2tv+5VDYRdAHrbYjiWZ44hSJIyLAn9OGMgHqQLTP+zplD3fyo661/RzwR3mw1+XmxXMLp
wL+QsxIHFF3vOuKZpIWchihiW1lkvXm21sy9qKVtfJ17OfwWiDK6c6ouPPdZK7/nC/yZpKCiuS8L
oU4gaeQjYtj5sqoxyscAr0H7OJX9nR2giSUB2iODRMpEgznlbW52+dUoNgN0UC6hKovevqVf7c6Y
Bl51tAyP1Yx4n/wE/akQ0/QURdNCOquxyQ+sJ/mrxA4SQRhgH+MTwKjiraMj5CA5N2YdlKylSnku
vKgOEgxF8n1Yl1kltjt/9hFG8Ul3zUdTTtNFtJXT0XLL8utmqua6NOWdseXeJU8ndmnZtl2JDCJv
55HPGCzhaKdww1dm18RRSr7UvH6NyogymU9J8dsgmx7tkaqQ7VyWyL71eaPsAuLRyhSGAM+4qOg1
TxBz97gLt/hco96viTcQDjkCaNEOre9VFltIjzEoYj+K8pIL8DxAL75RbrSNiepNPCqrxcynQJBO
HU2PlsxjV6TNhrI7Zjw8/1ZWNsemWABhxV0zbvDUiu6+9L2FBmwNrnPZb6m3rSqmAWpvxGRU17bh
WCu4/Nk1Yji9DJ0BQucvpPUBLIhU7n5ATGe6UguPGUND0GAvzPZiExvgfx0gIujDzkIn5EUPebZC
EQuNgyiAoRWrxt/g3ZYMML52gVOfTcnAfK6ow1N2kuvJ7YrlasPMNh6raOqwHVXZq9H6uXEJvXqo
DlEXWN+G2RxVXJizetTb3GcHvdbW2xQ1GZGG3aAeLOTMXySCIcI3Z+sdt6rUiV4nWmpobuGF69Rk
J8ow6vEUrnRLLYsSzBAFfY9iXv7iaJM0M7NwP5Q/MEy0XC7a3b7UXIi8C79UmJZvKNVX87xEdfTM
7I88hpVFHp1tsdfTgk72GALxf/fyIvokS/fDMGdBSSedG0v563dPSKjFI6rdbh+Nd6+Ax0YraWQ1
wQhuOvk2BS4FKfF/gjKvZ2NraNWy5fOi68Jm6Mnq+sFiZkeUR8n9LAmiTWAruIeQ1UbSolyON03z
zCysxEITqcM2T8MlUFeWLeYYJJtD2i6fg1sRU6A41qSzBokRCbjBjVs+2trwTn2JPjI1oikDyx9I
882uC6JCXE5UDZh1TSL2hWQkTaI556jqbmvSPJs46p3pUTKz54MN2uoz1LWB4CILpD8nWqbOWb50
IeUYqmkdrIIwBSMcL1j6MNdknzreucS8fO1ZxzPJsCp9vw4rl0Ee5ZgQ8OwzjHVdfTTCYvjizytL
dIbHb0gXAFyMZQYddR6xPDtkamTw1pzhrlijjKGzLdrUL+bsXNjGDBDGFE+oIAVIk2gmg0aSy9HU
FN9dcOmSMZdS7DYPUTE2qc7L7FzVHJs9A6YTPelz3nnqNO7D/NJxLcIZCKhheVCjkogm7R8GfIPf
NkcviKMtf0h7FA/sEgttxw28t7sFNaZWVy5UtG5KXDmL8vNm5A3ploHLvuE1REaDFgWciTVNr0qt
bKYy5PJoWSq8ShXpIEyT5SO+WvOR9VV+z7G4nAIALWedzy8eWo7HgRyrR2WBd4mBFO5ZHT7cf4OE
ubgLuvmSMIX6Jex8gG3jzG0Vwn25NxUsbOaRyFHx2SRTWbu3UU5ATq83RD+eZMlt8chLlnYtb5XN
yHQIUeCktKPtLWNEXq5fG0eLqT4fTGMIbvXIJpxVjv71YPHyt2WybzyPGTBD5Sl7ckPpn6uynp/p
TMMBwH9WfHcwgN+xJlQtxumhv17p4G5ZqIqnjWscMHFjfhXlsJ3nVXqnZRrUcUGq+6V2wSsl22Bs
F7nVrMcKtny8WJM64PRWh5rxgU4Voosre9qCc1EWfdLO1f1APlbsDWwzsr4ZXQ7ZOnuct4wg3sq+
QezC6KvbXAx5oervYctgBOTzfJb9YmHa2Viru0ZwIh+E1FLsns7Btmfvgbjr4hue2xIAvDFT3g+L
4O/AArpct2B9sGs5n0jxiM7aUuML8oD2XluMGrmfWH8RgyMJyQnYZUPG00S3rKuZ4jJjY6KcaHjA
GNIyPa0cehyixw8FKA+2co17p+DO3WxBtJxHHoxlLOz5tovCr2ZfRl+tkYlC7AHtfC1ZWX4x56w+
j70hTp1TGCH7CI4aLr+Ch7TbOF5CKxMcS13VpAz18xcBaiCtJ8t/s/syvLNZ2RymYj80mTXZmO3n
2dsOUtp2/9St0WsJC4cTuwBXfDWMg7ISs8MpzRpqjt5KKH5PEFVGVBqISscLJ4gG/Cg+HRG7Tmsw
r21/KnmORRYBTzjMwbwRPBXxyff2tmLeyNFSOeF6dAo/OIrID5Ki6/wsqfL5YbPsnjQeeqj2gkVn
8Ypy3yuJ4eUWT3CxER8r503mflz7C1qEGwu+np5OfV6XprrkkrVlfRnozjfG9yHb3qh9l881aclf
K73YL9GkgmdryMXlMJTPAwO2A/Su9hywE0kCpYlU6ZdHv9neOAB/c8vivZr8tx2U+eH0+6DNlR4q
Ak+9BZFRXcBrau4HqznMbmtc8+WQjMQq+NzV0/Cbs3mkCkxiqAmLG8jejcELNReyX6cHx5vrNVHK
LVDQSNaSz6Gv5KHd7O2h2Kh34mnHhf0urP5bLRTJsPznr4muv7Y9/+v/u3BYC97Sf9dB/W9wLH2H
APqfLLyfP/J7/2TteYj0KRh8A7gXuBL+s4WyiI0F6eT/1M9Hpk+39Hsj5QR7t2T+aG4QL/9ovP5o
pADloWGlAXLwFqB0/zt9lG3/2S+BIyP0eF08ImyT1/MvCv52YJq31P5M7SrQqfqMkae26QgI9Xvz
qhc6hA5TDcG0qVONW7M1P6O2ZCpTd8QzPNstuHiJ6svBFUx5I8VMFLiGNRM+lT7Tah9QWNWVxKGJ
eWH97MIja1n5RCuJ2/NssETAC9LqMzugdtRMipnOTuKma9aqwx1bwneNQtERSFstl1CGtclDxF9v
VjfLnitnEMhL/Vdjj1qdex3sJnuM8F4lrquWoVNbLTRxnlfbz4VfQpcsC4xgVIUzo0EYGtEBC+Yw
Q73c9nyaxl8eN1Z476awWdt006hvoCax2rSLCUSnJERnQ9qYm82pW3RzWjTwldSL+vLst/kQ3NLK
6CoZVxNyg2EwtvX3LNvpR6ytsVPRij3rVmSk3vI4IQCXTSe/mKUAwbiEhuk7m7S7t2lercf5R4Ru
v6fpFuMIOjX/EbI77nm7sNFlWnmDfsVTuL5kG+HQicwHsZyXHrMPKyePN8q6UNmv4LMGbPFWcxpt
XyJgqfXBz8VAyIolieLprV1+iprYRPEsYh7S3tnfo4NJ+F6u7WmOxlNZucN0LEaJHFhzqaeATlbz
YfDrgw0TtD05E/FKfu8tqJr2Orccq8oA+IwIMYbuJfvUVMwN0VS0F1isihRFhgqP9jzPJFlWPKBz
W+fHFbUoH3QuhJdQXsy/BVlpvm+YZ461x91IR1vKA36x9b0FG2kfsYB7J9Uv4snqCCoGOtC89sjL
48zU1pwII58uGk10Z2rL4A6To0yVXRBOSCgg7uGiISHJtBZLH/K8GY6rRppRBDK6W7wBgV8mifJj
DnpZEF1Mo++0NTwHB8GkVyjowJXRn3H52ARPoC6Fipl94W5Au4iXP/rIWm3Btx4nXZ/yabCfs6ZU
51m2wRHRQgDWsMvGJ/YcX83ZM1K9hlsKYIwtBndAee4D9o7IHhcdJbkfWtet37iXZLiEb/hb7JMe
C5+SeiQfNPU0wbwjwFgnHbPhGUWvvB1Cc/topjZLGZasL6oU7UW2ochPDIP49lgYTPy1MMa7tV+6
28HD/M8DpKrosXVJ3gyKltRiZPDJz4cpno2IjHs2pZ+nYZefsitpHmtX2Mm4IYZEv3OaeiwHMshI
XcJbaj54xaCSFYtBdKQftqFUeSRDXv3YFCtvEnckyUdHgI/N986q1/MQgS9bdgOKXtYoJorpa2WW
borZmvRheo6LnS+AkMR+X+b1Mw5XLyEeOVrSSNuBrFNWDnyPQJMGRhf+/TwiIOPPYnBVq/w52fyf
p+K/CQuw0fvgEvqvB4t3Rdn/+kz8/Qf+GCqaYGCJ1zCZB1LxeQ6j89/ninuMgBVY1q/w2D+mixZc
Wc/ewV0BYxx+7J/TxfAfMPBNCxanTR+Eu+jvPBX/BXNPMChRBR6+Np6xALr+MrAGsoOorvMISlpM
kaV2tdWPSLWzS4+uNMHbNn7GybwdxX4cWfOSXYbNJN5Y/S2fvC4kOdOvxs8mcWOfd0/84ZdP8v9A
JvrL6NPl1dk4w+G6ezaT/H3I+us4PUI5lFlIhs6Vdvt3r3CXe8YZ3Q5BYVg0kJt9osvXySj62v15
wf+X+QZ42f48eIV15Xh71eIRPcip/WMw+4vBknDuBqVKOdDjZ69gpB1Yg6qMbupI9j4jEC+4tk3a
TT4mP7ha3Kj8hBu2/LJs3fYtYJEDUWBbnUtwBeMBeHNzmhqp6oNEdfOAfouhw6IC0O1zO11bwgFo
bQo33iQJYwQZgYVx9Qgg115N6m5L02NAGoGmbQVBqlh/rnGoCmOInclfeBD59lseEjPUkwkWb2NI
XiOijYPsG/UIJrY7EvXcabKdnbA+5jBTCgYKRZU4pbune0mDPKLgWbE/hM27oedDwSi6W+mS9GkU
xrzHnTr6AgtSltScpruMV62IGGYNxSxDYybg2jOxWdbXrgpb9phjZF17c5UxMFunzyzAAmaAJlF3
CKEL9EJ8Af5F6NTrEaGWzyzaLll324y1qBSHx0gZ1YM5lqWVVgho3xosWMhcA1OmZENT0ChHlkeN
gGKNkSL4j0tG7C1hDYPfxJtbTM+W6otDNwWzOkdh1ORpZ3fT41JC0EgQ9I0MPNjoHFuaY6Di2QSJ
KfZ8YRkHN9+cq27ZJYp5Dm0oZl6k4kpuLl9rZbgXPIRsI25cX8az570G1RrSrfrdfd3JhWEDO1fU
OCTMupL+Ns5BIh3NqpL4QWbvnum3cUJGnn8bClsfa7Mkn03rlDs1OgOXax83e9U/gHnV5VaFVRp6
U/BeMKC62FpzO0QgxS7WktEnuooJoQrRmKufDIT2TVg7O4KEpsqC5B8ulxEM6BeG2OoCfchMYgML
0O/ubOo7QKowpcqOSD6QgnUf29vgYFcuMWNFVj7wQNeb58R+IP0q5d57KnKjcm5VDSVIxCS1wda3
ZFuigBzATiGJc7IhBxuVdfD9xVR/66oiK8N4khVZpf38jWECFiVdM0stCN8S2rwZh0iW77psyFOM
Ou3ad+Mos8tNbQ5jcKfSr/5SEkS1enb/vhlo9ZMsUgt6Bmswpq9dpip2/9EEsdKferc8wKzCTdNn
4XqjwfSSF2UGk3VQ2tjKp9Xp1/WCEDX8VQYFAnSrTrZ5ilI8F1/cCMkLKZPoMuNoZXGX5HNNagYb
GB4FU3cti93CNJAE/Y6WyDlb8B/2lb3Zn1fYdo/AVPfDsOD9k2zb3VUbzjxMisMOPIj4a3J/b/iM
vCfG8tZ8GLwxGxkSuePnqUSFSbaY5tUvebBRPS7bRQmTAXSC17/N2o7oEjwtdFrM3MiHkfkW0X3m
oj7MSirzhqgRz7yNspkEVwGc6l2OTcSy22g2QHUc5RHvvMD8pOwD+XucowRt6dultLeXhjAzxKj1
7Gz1SPCynTUM1l3XWt89hWtFXOIqNvkfqhCcfXGzWjkRM721zfq1y5emRHcDIOmdLQ9TnBWJ5VUv
N/92GC1eMSGMvXGc1UTCiIt2/gTqpLlbu0Ivsd+XiGeYkC4Pqsxtoq96bixW2c2d9Bq0HKg28DGF
K3aUpQ8mRoAoItrrFo0HCnpeAdduK1zoOxaaK/QKC7ENjpepFMtj8MXQ3YzlpZRsW5p86yzm+/6K
N75g1gwDIZjfegs9aOGD8k9DnxjWjDinM1F49oE5e/8xWtMn8jH8s8Yv6J2sKZofFOVxkxrMtvQp
xDDIVDAkMGUX52WJ6yHptJRZ3xSOJvLNMNbuumhm+WzXaiE4o1CoHRjDUAA6VnHs5/pQ2b2xJQ3+
xGuXKNirrNDFtQo2uaeIhc15GULhHcJFWleO0UznyLaR5XEBGc81zxlikZ1oRTAzkNxrDW1g74rG
MYx3ZDAq9ino1lM3O+wzLI0sP+UczxPcgC7DRg78sXXGzz+e4f9TOP6bwjEElflLtfMvC+n0e/M+
v8vvv9aOP3/m99Ix8Bin7PGeoRvsRlCfgcbvpSP/KMAsz8PxR+jAvqz+Y5wS/YOZhE3MFKh2FpS/
7qXJpoI36OF79+wfS+u/VTn+BWPoUdR6bLihUKCj3Cc3f/HS15UuKgsU0cUKZeqVzr3b90IOHf5C
dgXrXNlORzGs9w0zzd0wpBNmrsTmZqY4VhCY9/tzs16zUiEo7Lqa4ODInL8vk78LfihMwozlYJNP
911o7ICg5gunRpg69Hbgn2jUV8fEpb1EDJb5EMuLrPU8Vt1zdw1UeLttKm+iC1PmdsHsMkNNhDLy
kud9TQolLgDQKtgXd5U5eH55tQzkoPgtzlNj8aoTh+AeSweI8RxsbEx6wpgeuyh3L5npsjsbjNey
aY3nfOj82EXafFIRac+wUYlZCUfBWmAM03YZHzRPec+oeZNISWOrsB9ce62PUVQX6eo5ABlAS5zM
vP6NtVoJ2CtCVdyZG1ZXQdmNelcch42/zr7lwQcPHZfBdAOW1ImVbT+UVvhMZs0NWsAuLpbuaR42
63qZcSoS0sthhNif/2qv+7W9dkPxmrWI3TZrWkh0yb9EPmYRcqvjxnEe6rX+Mni6IuK2f1oqY3ur
gXClwimKtA6FOip440lZdv/B3nntOM5lWfqJ+IOeh8BggBFF2ZBCUoTC3RBhMunJQ2+efj6W6zKo
QfdFA3PRQKGAQmVGZsrwnL32Wt/y+Ag+j0bgBw76A8a+5a9Adt3iRxO0MrbO7KiPRqooGwQBqkwa
N3uhFcJ80djjbo0ig0AZBgbOVppXcGexJlHxn8/yQoR7xuekHFqASZ+lqdXPkrsRrkBc7p4hUZLZ
fl2ywdoFYhaM2W31iEerfjNT8Ww3cUmis463WjMRoQxw5bI10HZuZQviYuKezZJLM/LcHYt5eDAh
fjqeEzb5VXeD7ltR4VB5xEqNa0uo7ZzHVUT8S49GsSqjavYpNX8yFI0gXo0KQ0OlcWuylsme9efa
QLEntW1rnDV9vI4yhZ1tPlbutq4MVO9QaoQo4wmPHRnyVUszVHnWtbE7hjDCwHHWinV3IFEdzdxW
uY20lF9T+eWxncQdS81pWW405iLWKCxuj8NUWXDxE5XWICtpp99cXGZlK2oiU78n1xlOmV7jxQsL
M/UzJzaQMLPQk6whnv7nQf93RTKfP3lcrOOmrePv9u8f2kz1/88H/f8BYFs0n82//p6/agTuH4AL
6PngzmTry6P0bw9618RmBFPehs+LAQh30n886e0/eJTTss6DWIemu5iT/iqcG38gcfOrwQjSN7h0
v/zv//UPg2/zT//7H/DAYhmz/469gY2J/0BpWcQK618bQIDP6ghfnbm3MkF62YLXUhdtv52hPR+y
sLJ2s1JC2i+HYfoBC0D5e2qSsBE0p97KsuOW1UjlM3Mysi0cLGeqWI1nG+ktRDO2KX9pTOeM4aC5
TRwMz3ljkb/v+nifh7b2UcoAsl3iJAdKF326SKovqrSS3agICovjZBhZrXdy/gbSqVA+H8IsCMZU
f+I5nR4w8hbHwDGybWc0fGfa4lRajJn4LPB+Jnl00PqGoGmcw+ujOtZY60roHADzEVgPsvGxlIKy
6EwwfjTh8mS0R/06Kp0LEyFVT9oUE4SFPdav+tKoNrqD9qzhp3nT8NOcNSW9aCPZikDXnjH9l2vN
xpFeVGSqVmoljd/GhAtnyJndhNYXulfndQtXROMumYCJ4ZzH916jpW6tTJU/Ayr+xqg5Gau4Rprv
yvRemYkNTzzDASHzMdmBpAAQaA4k9pxJ81pN715LEQdYo6Ph2pbx/O1OA1N63RnXEBjCjnBpfbYN
bt+WzYuj4sTfkBXsjkRwqq/c6EYMBCGryD7rt46W8s8IR+w3aZHh1BqIx6dm96O4xorxY/IMVx7Z
kO5NeKA+Cz3IX8S+140VnPJU5ntFKHtc7OkaE/H8ClSi2lZVb/0OCROw/G1jgrbmsIV9Gex1mhsu
1CfM6N9KkrLl57brG3PSHaU5JS/hFLvvTmXDRwfYSZ6PiVT2Q/XsBmZ8mrm4nAbkqn7Vcbi+srpu
HpJOzZ7M0pRb/NW6y+axVHfWmDFJpMspSNdxfApDc95MjkM+U5HCudFtgTOi4BrOU8LoF5KFenFr
Pitl2C6r2dnMvjsIQ+eALqQd6AbjaGMn2ebSJrkknPitAv16LkJpXXGBz7sxmkgqKb1xZLO+4OTK
8BFwZPOccIvHj9Bk+1zp9rIIlpRlYYmzXkn9vXA1+1SFZrqHYSt3SZKRRMlJHW4GM7IeMzkc9Wig
mr6s6p2itnj8w/Yz6rBI48tKNSCkgfNJ6v2XVY05bhdJFnvKrX1ZBebGEVKsJ6fQXwwz/Z4GQ4ae
Epr6uyOK57I35pemkRP5lUK9lpFtFxjJwR4CtSZ3yc5aPUfs+zVvgC74Seg+uThhWmFVNgz3m3ku
2hY9vymc4+wuYjX3ehwcvtqn+TEJeRMHw2DB1JGXFbAznxyjaUlsUeewalPtuS0LRrLBPpTY5gsQ
Wx5YnbyA1ZekV0PTspsVZDt7GtqDHczFHsc67mrZpVjqXOO9Ld1474BJ3JDfq9ZOQ81hUIzJTTaq
+WsmD+cZdHJ7cwRyg5hS+gbzZrw7hVSuUudWyxvqwGCMUuAGZHIuClLPkNnVsaoJgniuu7HaJN8G
RGJPeOEz0t7XPgj6N4WKKSjRhnZN1NDYFZrA6IYQ1p8Lta+/jZY4EB2O60EdnS0RwtHvM61TWM8Y
4q2lD0uupDpnMeb1qYRhOIWPc1OmW4WLLpP2ZDle3Y/24gxnEsax5nfF3LBkxBIl1q7b38N5YlbP
UpeICdszHnMNBeNZl8/HkojLaeJi7mua8pbg4RCIXuxL8LhRyYd5zHNrhM5MiV9TMhKIMmQ/2DxV
Kz1Jy68MfuYxKCP3apGg2jeNhccRykF7jVslBcfDdZEN6acN7WXLVUVcVNguLbcQQz33AmOlCPI5
45Ka2XgNSvfF5dQ4o+BFr/i64od87j9cDHU7TsQZh1rTn5vQjPkoDclDk9igPCfFfcg7s760SVCd
EnWoCLHEGUHlXGJ0asKN5pKAnPVI+lZTGa/pkOs7u+VfWQei3EQjJk8alrrTQNvMp2lUy+HSzeZb
lGfxHQJ5n63oh3Q3RuKGW1KZpOymcPAULYgumkaRH0q1terDanxSO176IrLm9TS10m9GXRzF4txf
j1kZPRpOMvBBY2XnKqaFu0Ht5u0UGt22IAa8T91Z3rMOJI8mEx9A+nxJe8P0ZU8VE0O8OpMUUwqT
OPu4Wa7uZ60P9QN6XfoxVCSSsZyKVa9x3MZ8xY8YpuSOVQKA97Sq3ffUtuN1XgzqWxbQcMuTKdoH
rb6ecEZf5i5RviUItYOkYWNDiLx51OIi21umAosUOOU1mwZxDweBuqFW6lOEJsQf55D5noAN4Flx
6jOuwK+CaNe3Onc8/ru6nYkcjWa4padLW88Q01Z6oxytQtWxMxfkn0FM/tnPoRUdTJcct8p12S9y
9idJ+NxZXERWSQc/wSsMt71WYZXtyoiv9GqUDgaSGQdbQVWkqH67i8OkX7wmFL0oDzEsA1gQWJH6
It21WFMIpFJI+ye7ikDW/0qxsIB1+FSxtDhYW2iYuRUaESNIx5I/D/9LvThhaiwx+uKNkZHjPPcy
1V/SZCi+mSDHV/S8d3IOi68Gby2b8IP8s+dG4hHCgcPOffHjcNVCzSKWuVh1Yr1sTZKmcfQwMtcT
zho7canaarLfGjv43YHhE2x1B944MEU6NcDwVjyszVtgzXLe5oRTTji3lfJd8gDl7uX2aw05Z1Mx
3uUHoaQ1AZNEh/1gpEctnIoDRnnn3Zqs6kPFdZ1cgjHKjk5kMWoRN4yCbTanGRYCYASETakosZIf
FPdGuVtVMFr0/tLHAOII7Ma+YqhYF4o6bWu3LDa93bzSZzrgzg6zNaUg2HRC85XEw7CzY4nfLG87
jG/FuHHBf3oYgg5xbT4wPJO4U5XSWqXATl6IHCs77iL3Yo4yP0ISP3CCQHxW4hBeUaZhktWmM9vu
6lzzbh5mZn2MVMPnwvk91K6trBpT6bZaMS6+s+W6Rd9Nh3pq1Mc43qfBBlwkwPsyaHcwq0wvrUS8
bUAMeHjGr/kcNeukUsL9bNJeAHYoONS5Hh9albFSy+hSBN/0QJMuAA1wlx+dYWceoclpG1d9TLCw
cX0YQKzf46z0h8CUIwNkykEWSIgjvM27DvMFhcl6vqXHTf1tduSgPJlKuBV4QQztx2a/JF4ReQun
+e5Mp0qte1AR5W69uMpiyN3/M8T9Z4Y4EhaLVPbv17wnAse/SAH+g//pL7/rP+a4ZWfIoEbnh0YO
7O/mOOcP8kdMduSHDUvjDv23Oc50/zBY5lqOyY7T5RvOEvQvc5xp/GGCPFwqasBYM8tZ/5U5TtP+
eaOpEs8QS2IFkqKhqbr2T5KdEaUuobpCPRZ8zxa3AttPZQ30iprzVhulT1wDWsZk9LLejDjoDd+W
rfFr5GrcgGGPCwAuhGhHvh9uCZ4vmV+pyTARdVxI0Ouh0b5CoYf3nMWmF4e29dqbZnuqaPW6LLmU
YBOXCQ/eMlKcUzjwf3okN1y5VUBu7JY92dFJ2HjkI07TujW+lMEMpqPaVIgvDM/tQ5+4ZnE30qBz
HpoZEh8PEHvAUG4ypPwkM8aHQidWG2DqAjQhN/PUYNVOG9K4tWp43Ke69yGxhmhcYWVUTqkRW/Oq
wqYieR6gH4ZBlrPT1Ysy9WUWsNQFArYKIxpkvDpOenvPyrj5ceqyerLNTt83DnlufUx+ssqd/Bhv
Kuumih1Hz4Zwi2rzPNHueeHyEyQ7folxwgzP8IlTJN4ROSYQU+Om81tN+RxTkuRCTfJhXzcg/DCF
Gj4tGi5BWgEzZY6cyvJnU2lumppZp961Rh8zsKPtqZmrymM7u8HLTInBk3SsAOzfpIt9HbSGsgb0
ZmVHvMBLCXIdJG+cKZGvUCDrEXl2eA0YBCoK6w+2W2ZHbrq8ll0+YJCxG7rG02kaji00NcFAICPf
ie35VhXcw9RtEFLSA+RvaVCiKwAf1W5KhrlYO2xs2DYFC0MdMtPOLHP9Tc6U+nBcK/MzZ0C21G8P
yLeAJUT2EuPnLu4hlRRAJDqMNKOCaSpzm2ardwn5kH0UWqwnad+wYu0zbLC68s5li/ctc/28MT3G
JPM8WwHADzUofNsttH3czzfBw9p3gSp5aVpi34txf3MJYLsU2W6LwtyyKslYMOJAtvTBz+agB+It
5KpQnGfqbtc0NezpOj1ZE/iHeWDrGpcsm2aASVa6NcmdHpy02BR22tzJg1xHHB4rjqdwE+ISJ2I1
vWs01WwcJw42QT89qVnSkIiJIn8G5/9QUYK9l9iJNi1RkQOluy2ZZ63xaWpJVrk5xgezy8rNIMr4
qGTTvFfxNfIGZfrdnfQPAJFEkaEvLyhNxTPbhAb6wmnbg2UYyb6Jh6+6rLMDSY7wWEFwIsWQL6yO
aVsqLvAWJF4TYglu4GodQ/ABnq5wdEpS3V4YRb+suXoD6U52LCglmAcVj6BZp8JTTTGs3Q7JFXcG
efl4Yr+XzE9trDSrhRSw6rH7kQ1ItAt/++SYQPuoyQi3cq8ZRveLWBWFrJHBi8OXDSACjet4wlZF
OLe7sqr2xWA9VQYuLBE/zFqwdVl3eok+P8c25ma1cQ9cO25gQvYFlnpAhZMfJrz6Ic4E0Zt3qK5b
MY2nRFdGbgHduAFc2fo9ZSIMTOaLbTBJ4dls1pSK/MpMtV7pBXyRJKNLko7BkwAnSh7CblZVa/EQ
jMXJpOsWkA9SiAqrmQFGN69kmgs/HxcR2e0HPluyWZA9kb3VG3IHVJ+zh6+zb+zymFh01T3YPC65
kxnBagyM5By5bbLrIH2u+VZoVxjF1z5pfAUipMCiex6Junxmy9Ms7QIHfEPCRVpK3bzF8AAPpWyx
YmBF2UgyuUgjgJGoT15l+vg7anNtx5W+8yiOZ57RxORZSuAeOgZinx2JeyXaIhnPbXefJs4tsOvr
0LfqhseEOJY4WR2vwXj4ynMFUga3ftCFRkuSWe8AcLUpiwzeqI1aVt2ZxWJ0M8bRJW+g3uZaaddm
kr83oU7Y3u0eyWlvYKESbE+kQ/KtuVHeyNOFXHXQqckmMVL6X5XS/IzM+Ax+ktOhCjw0DBeTZvuc
sTTa6PkcPA3pcELVp/IE0OXdUZK7FTIXoL5/NrP7Zof6Xu8sm89xJzd5lo0E0oZNM9RLHGJLwxpp
+qQyUeLDajuI+huSnEV339zs1FZ/RjBJF89CyUIHnfJoEd46R5px61z5kDXRC+GWGTbTTChmISs2
0rcVd/ESgJMzLeBLPEulIi7E8rdNnIy3kbcuX0mmRVLms/gzYypj47euDYevmgIlTHf6kzP1fl9h
1xd6u7HwLJDtScSqoqYJgKdbAnaaMgF4t5v3Udnu4DkdsDOmeI1oRwxdBY9rr2w4zDKPygH8qYNJ
+OLPdCqF9wsPpCLO06yaV/y6pBScujplXcwwN/SlL2lh+pKjbQJz7R7GuOJMGLK7Zva7IihPoHg5
WBOXfvG6feqn5lzFTv7dj8XOFdMbRUEL9QVbxphC3mNlGR/7afFM5NrGjAKh0+FlzWfo4xQ9WkEl
1wzW2tGCULuZFGNC2A2N9wDA6c1QtbQAuceeEaPSAk2iWPoSKn2D5alm69Jyrsl4IHNE/+qa9C5b
woX2oYdF4MU6M7C7zJWBodxxMy3H80DKz3ZXirDOg+roLwpa8aMagpVam1NmhggryIy3IlHE3m3S
+QBB9W7ilPtS4LqDfMyLjnJeZ1iU5T+RtUyznPod56zu9637TdbtokUOzd7m0N4aq7gMhaLASlOu
+RR1j+kYvzbk+jb4AcoDs+GraMzsGdLgQVe01tf450Fuy5jT8O7tBsKsn8ms1T7FX/XeYKiCndtH
W9zc8UoImXo5XgQvbvp38hKNX6hCOcEmSV/YoFFH1Tfit91Z4bqzGDysyMg+S+FMTw5q3SrtxLuR
0gyXi9x5cVh6kt20VU93ouS5CAvg3kQWt66T5SvDoJJ1pGFq2PCGJejqBvMmeh7fa/56Yd1AAkl+
ZJ1+Tari3FxsPa9G0/vQEKMz0VZrPSFwYVqSWu4JBkBENzATSCF1dmzmudwlJD+4IxThSdOzXZsG
oBEtR/pd55Y3kTOE87iNuitYG7GbHbt6VWZ3VyKkPfeIQ8g9sYvMP6cxBMf2p0rFN0/nbEMhiruG
fA+5En+UjZRADqee1njIY1pRbA6I2AWMphtkPS1dLTyWG/q5QJeknsiqHhIN3nPWNtNDbg7ubsBC
tXai6jsLc83rMMFoFyl77YkHZMOSsDMy0CftQiIzi7DZmLjiObwapXgHqWocQxvoSsZd8EUdSC56
1O4IdtPmZDzlkaF9Ubtuf0GLjVbV3JIaDIjDKFrGhaHjNdfdBUJBvIILcH9wOrBYMaiRwtAfAwYV
ploqU7oAS3e2zrl5eJGI+xCXXqDlQ3SsOxLeUD1CUJRcRLUTFy0vL/qX2p2xoQ0/JWL2ttGqLxdT
ySpvJXo+G5Z9UJQ6DTuWiwNO3fLOHSgBbFcQe5AXyzJZjWb30bckwvUZklUhA8B5GXUjdVBxBqbl
LjILxKxAtmzLtWxntGTqqCTqD4U6+FTdnJMoMe4x/rotPkxBNSjg4gTPj5c67tM0R5usr+pbjXFq
q2pf6AhcmpKgpKQluGthTcq60teBYhrkJKVk+VCvRJ8wxNtT4TtVtsMFxMqnZr1Cy4TmlUohPSjY
a0E8hEdKbMElssn8QX4SoKU+Brd9sLnkb1TBy5y78j5CXfQd1cU0GAOaR/RZJ5rI14wrSK2tAmo6
dCTnYlbuy9K8uUNubu3Q+M6K7l7KyXpU7Pna5swqOkG+zTgUJtAoQrHQ71aGtOoTCnO/qWdFf8E5
hAsoy/P72DYU0esAfUaIaWySiS8bZeYlETYDJNmyfEjz+Z4TkdiUDfe6uAzin7TW0IWc+TrHfNLH
zF5NKpsDexTBnaXVQxV1Jm5PlxxLVfzmAtzgeWx8LZlLL1JIb45m/zhGTbSZUY3vtZnE68zswk1l
Fq5vkvLl4i3ApShJBgOfB8w0pDkgWKs62yL4Uqk+XrspTLcIAPSV5LaycRubZsfM4eajSfdRlckZ
uaY74xT08rIaPDS9dBWZ6nTWE/egIJuj+JcGyZsefDb77QeoCT8lM0emKe+6mD9DSaBba7oHRl1Q
o0mKQD/vYaL0/qwo2yz6TSYTtprdqA9ak8hdldYXWHyYPSMekVGFJoWiuZGSEbdneU7co9/qJfBj
I0mOQoM0JRL1oKbibjmRsTLi+XN0uu+gC7+o2OLzUxrXrj05ZXAnZNquGKnCDwUGvteZ2Z7g3+yF
hvMwu+JNyBLjoltuoVNjYAuhLQYBTi2lULUH05TXZOCGpjSJSnfW3GDWE6F6ToMSV+qsXDobWBT1
AePMsZAE/HM5DSpUNBltJiGafc0n+GOqiZ+mRGSMAA9cZOgNllUzWywVVo6pNslLH49tfubYAiE3
lvTyeE1ZO2ud2ojrgL9017Mi8IiapNskVkLS+HqtRlQqYAbXAWV64wCjprZkdR86fGp9H/V7btbp
3nWiYmu6hbkBGBkewbzYm7ronjEHgowq3UdXdMmFolzttxU33XGOYvsgqcPc6dmUHjDqTBtrMOtn
E67SWtT6J3N8ckoLIPBBqD7Oc4jDoilDKhkoQ+1oBjppWEj8ah7HrVGOYp30TEy9Y2JFcR0BJArE
slEU274wzDX1QAxWVZiQ4mnDNfqGsioM9TE0O+GBLiL3GmXBo62xfXCy6UvkHQUTuvPphBmvGBfb
U9ERdK6TaW/VPRHgAT0+Z9VQNhFo29T9IB4QrwkVG2vWzRiwpQV8nrvlekj58Y1L9JXvTmiPXPmY
/DcmmEjUAd0rxzHZRECI99wd9+y5Eo8W837D4wpGo5tNvPVW4WdpvE0iiJ1UptyQ780t4zCqizEm
7yBvXG7TJi5EjmtOIjzY8gyJ6YgjXKyAzpprPXAsAOlo3T0jSKnp1REYnkrVahbvmtTUvHrBnqdt
ox7btGoPTWn8rubuNAHmWi3zhT7HZ42nuw/IM7/gQz3S+mOvEpdeBZRSliSDoi0ez3aNyKocBzO5
oMnrK9pZT6HtAEfCzsUdu/JGyce/GcdNoanbcEDzyGj19KQVTRtcx/wo0emrOG5/zaW82mV7muRE
5n9BjITg3wNgbYluFOzy2QsOLQadIEOyoUJaZcezylBad1GZ1T45Hmsx0RwGvqkgQKniVbuWZyQy
+JpL4FfvJF8xBn1hVpexLcd9DId8zRh55BH9IoOekF83+oxbfJI1mAMtToIV3wZWV1qnb8U4IKXM
HLxma+xrqWFvUPYigWDQ26lXVVqBJziai9fKVJBOiIcREsu0Z56dNx3ALP+iviU6MDB9icELMfKs
W0UFvC+xVGgMqkFM7J1kBwmk4qtgvXlNwIXzGlnbaqiitT0a852Qw8WZ3XY9Sg3yVqNu2sZy8KXX
iU0dJGEsO3OAyWDleoaa90to1bmZ9SNtXZ84DDcy+2y1fNu14nfdgwtURTz5LEcI/+XuukoKT0tk
QldI/xuYQ8qaMP2I6BryKxOLNdYP6JLEA7NZoJfMbM/oFkYPiLSZq0sSfADlvMDbg9DZdLU9epIG
n8e86/WDwr1eAjwGTj30DOY9tDh+ESe5ZGG8clVZwbcbF542Mbyhso9Q6o4gJDybBAWXMYjeG5Sc
8MCRxWJh1pyKE3qqugelnOut2eiZi6PDrPdxVgUXwVOtJUCh1VbO9biKxGrZ2LTP9ObmzSYXjTJt
QLYMtYdjF7nNZk4AiFfpHYK/6WoVFG1eIyuQ6A6dMqmYd4X51aSjk7YPAZlwVIv/Hs3+32GhFifv
/2c0J422eJxO/16N599Sh/E/aPF/+T1/1eLVPwTOVGhOyNyMRkt456+5K+sPfCMLoAkAt/2nBNXf
3LN/56FS/1g0ecJHlnBw4un/FemdzPI/WqiIRDNV8MNUm+ix/i9lbS51DMBPBNdcEb4PKeIzaMXS
tx31jVDvE9PkrlC76k3k2hvxP23TOdMGFO+hnajIm5VK3xt4hPZ4+enw0QZr73aUlECHIc6qVOy/
e5eOm6AnHxNxxpWC2w0ADvmBi1e9KToQ9Rl/4dqgfNuTYimNVgru8qFzw3IlLgPTXira/FgMPGNb
eIwrY6gqdEedxTDn70GlYqTq88epgTEnudlDoR4XlXq+4j+31qWDNKRNQ/esxy7d3NMImwSoElZ/
7Tpgxd9yvr7aJsEAgrAZYN8sOrVqrB0T2snwBhfxhUtZ7Vs4Ry7c6nwYuS8dy7vOIGg7Vba1y53+
s+xQH3ujH9Y1G7WvGEvuMR24txjuTHs3CJKthf3Cr83a2Q4wPz3uOqOPr+enTUaDR7YerOPUXogu
3afeTxwpLS3VLndVvJ7DOpkLgA9tEfq8q6shcopbXjWbFvjGXCqPwZRkfqdU404aYEBHp9RurtSz
t7a35Cve2U1OMgB7bX5Lmcse4kzwlU8EG2oPpMyplkY4+LroqdMpqvStm8v4irZl7g16Hz3IzCOR
zrCvETuV4Ek3NetopsA1QJpa9Q6vUfUAnTM+E+wa3miRbH6ognFfxtxAH8FuN6zt0hEPUe/mfjOk
5r7qMnF1hoGUN1uaECGwt3atQXrPiROy1InTZy9FSlePlUXuVuUIOpvFrCLJcaiTFVNl/eBUlEnI
2NB48VydpHnUgcxudFnghw4C1PBSLQ5gSnABV4J6bDw5y51TK+nhUKF6Qqk2tI0OQ//DAcljr8cg
BDGtx8FLomflE1hJmmvzuHzCXqadDXssjyaolQeMZsmHlAFRFRZcMYRfnuMANrGWtaoBFtfqAbe0
aQj2MjSBUMak4eeBhYRBcwMd43E/gaQE7I+nN3uZ4kn9qjuSOwqyc+KFWD53IKT4NQRRLryAikcg
dwm/q6r23JdWcWDgireOzsJ9DfFruughH02rC6Z0ZzVUtq8qTusb/kb+jgxz4424X3lsSotj3iBQ
4uMh5AdiuY4q4AFx4U99Pq3HNpfvEd+/bWy7vNwjO+E1VWTNEg5psxepFbTjVGbzAxim31IfLH9B
Vh0vQVfKxz/9zRJoymLTdxo/PtN15xrOYNZYbFjssIJIXKmmEQ+m0ua/szwyD8SauucmMQHU2xPd
MQTIpnVLn8Nt6qz27ow5vzBbQt5Wz0NkLQhLIdo0UNm4tFE+yicNWz1/2hy6PWPUpFvHeBxcH39L
+TjIRY+IAJl5bAqyFxRQ/RXNKy79NjedK64Lc19CartpI4aousYuroedY+4oquep15nFQUHQxQsU
DHKTEY38aZ2IJhe1tB8pzJqOVaDpt0BNxG2oaENDIgFfMIOJ/4BCC6TYyuFfUZXMD+oFf6IzFekm
C6OlJrXCtEq05wnrCA0CmLb9P71b+ZCXT3E4NQJtO4BgpLW98MqEVw5+kfWgVQ1yrC3IMKzpoAav
NSwgrYzr5DzzX7EgpA6bgPm3ZPmXzGcIZmcuK5dOaZ77Ct5Cb5UfBTG4MKdm0RUnve0e1SG8RL1K
xqGNdnlS/7YG9+gyyAP+JSehO7exMTYG+l5rzy9oavbaUkfxACiOB11g+WkDQElOpSfYVt5azjEQ
aAY1Vlqs2TdTJncCVdrZZg+5TjURrm1HGjSeIDLE+XSO4UcMY0KGvjwYhRNctFYZH7VRZ1dXhlyq
B2GjLdLfiUDSm/4kuXM5Eldh32Pfb2kgjShd0X6IfhE51H9VRV8eQabLI6E31Ec91/aGbn3XWrsr
hHXlmGT11nfGI+pd8K6E+lujCDCzJdvAoslRdCinyaei95XcQEtp5gw9o2ZylrZdPnXGsjCOkvkn
7y2EpahYWbg0NrIdnwqI9AfXSbcGGhEtVzNvMNnOzVgtcVpgrQ+prd2JfOnIBtU+Had8r4I03Q08
hNeq6KQ/FikjAHUtMgS5DdHivYLjAO68VB+mVHUONR/8bTKBnbX64F3VqF9QcmxL2vTbmORNUmj/
K9aXTeZQqR+OrWCTTdPnFpnhE2uUQScu3A+ch6zLuqKhF9xtDwC9TSBkM0L6aPTZLsT9yS6T8Jk3
U8ThBk9V3vxAlw9AQYjpPEbgtXwDeFLrFa2OqbMgMsxIoRcPpWafM575Vz5WmCrtQLsY2P58tPsC
QYU47S4tUrk2G+zKjabLX8g8qc+6bD/lZYriJD9ZL2JuFI3LRbl/UwPMRiw1kPb0ytoqdvcNzuW9
iqh4mipKpTQJncxIUe+NIQVWYCknttn3AIyytzSWk4MowjcBf9YrYBK3MDMfBtGFPpcE8YPtvb9B
J9fuKUEG7hAoomwhbYayNhhw0+mBGD1s1/fEwcRpNmb+q2FO+dXWbDHhYQCZC5sADLdCiBbP8IZN
/2EIc8Of5lY9s3Ivr7jnxzVbNG5WlK6vBlmLs+wl5Gh1yj4GXTPONr5bz+KGtYKKOK8zvkU8ydsY
GwPxeDYtaS5cpLIkfOhHjKiHRg80lkjNbJ91F1aXCKscjUaEL4SxFeQCer5SQ0c0mUv8jUEdKn6f
Jt2DY6Fyd1gucEFUiwpvzgPH4NiV5xJewMHEneoHFSTtgCa7F7eK29tAkDTx56ain611C+XMDt7a
c1NItxqLNj8e4ZGQhylNP6rH30Wu649aHrb3oY6HHU616tWuMHYw5WG2nwl+Dw4lFQpEPUxM8z7N
uYXlfa8c1JIHGFNitaPoo/EklgwPXYlqClJG/LXobpnM7MtpUBKIsQ6Pqa2opzoo6k1mlJR96MS8
OooZPO4Mp7FMNiaaW6iHmEfF/J7UdSnXSdFnCEZs62aNtRqtnnQSmmrrUU5lbudyPlGgiJ2sVDgG
qObY0JPeX+al3iDtS8htdi8ep6HKnqqkGZb8uPJutHjt8Zj+YmX6f9k7syW5kbPJvsq8AGSBwH6b
e2btC6tYvIFVsUjsQAAIIAA8/RywW/+wpZFkuv9vZG3qJivJBGL53P04BxB/1odI+clhoMSbvj7E
AlrZM+b+C6+4A6FyDMUjO2hzR0PCsFEo15seMMmLo6bjZKZk1zvLE/W+wRqNtTc6DPPjXNtHbN8Y
d9E4CLMmP2C7Mx5kyxvbBqWLomUsB9N0yUbIxpRJxVR8x9dZ0j66jONpyA7z87zAY47zEJl3RxEO
hmyU50cq1grursFg+dm4z1dYizrCr8yTBwcCLJ7OAWIa0qJxweNEFqznl4RQPL6MSCRASgNTzhBx
OP8u1x5HFapKkqrw9qD2xh0eBsYq3kBpJ1DDcYA5XWFmlRsiDen8PcXVO7ob34kbeWI3fJ0q9wFs
ynigxGvYMgszT6AzaZqYl/42yb2GBJ/n3lBv+LVdHCD3yn/MIuiRMAHIqUW13JE6zu/aQHkf/dTM
CPX18mETor0xFYPfzB5/dMksUbLkeBOOo4NVJHAv2DUNq1/a30emlNcGXecx4agCLH9wdpTAf6Md
MN601ZC/G53A6LY6F5MA5rzKynyg2YI6n7ZHHhwzJoQqJGQe48KfYNYdEemfIwvTNwGVq4U0Lzjd
/DOQBOTctiIBYTO9aNzvaSn7Xayz6DKjhNd7RgYc+pO50x8CJe8zKLz82piaHloEu5PjZx4E+uhJ
jEMkNlgXFmtXjLo4w4gE67Qs7nztZh0m8rJaXpHuy5s+rb5zAU2qfSPJmjCpWrwrPNjNDqnne1tV
7PoU3nwGo7+uWbHWh6HOkAJsAQwfEWsvpTM96hhDNGegRyfLPcC2S4LbgtjaRaDX7KgO4U2jm+XF
H8xwRdykvl5KOn227azLu6JuA2+7Fll/1G0PXj/Os+lQ2SlbAX0sAcUeGVaNjSmj8JPBMwvHmHj2
YzYk4avuAvW2OFX9sTCipHs0dlyLJT+gcGMQpn5mHNXsPXsJsYbr5tCzMO6poj1nNHFulOGSRRCl
uM2SwbzZerF3fgtNdePVKSR36DzMw/nhdy0VH3fg4CEp1Fmkn8Exd7D3dNPWC019nJ71AkkjM+BL
GW5Rm9C1/fgzBd94ChydnbrWKMJC9Y9iwuABizjg+thfFx2uMZV0IdBJMd4nqUZjzqNlV5CfZC6F
Fu4lDZHB2Ml2eRTGFz7YFy5+8S6I0uZAdig8l5Qv/S9q509k3H9ITEN8ZWzyr4c+2/cy+0kF0l/n
Pn/8qj/HPjagORs7JXMWCTQG0+T/jH2g2/wNzpxg9C/CNTdNaO/vuB1JXi4IaaNzV4zWytT5P3+P
0sm/YYwiPBwKwtkBHp7/Zg5k8zN+T9IJ+s5taeMCDRzhuHIF7v0OtCFs0Kh2GKZbMvjRfjTc4zeN
g0sCTdOMD7zp8yWf8KjvhSg0cRV3/FK4PXJkH9XtH8n8vwT9fg/22X+l1VPws7avkyCEk499QPrr
p/0NcIOgooooHUZiRaCOk4JY3mYIGuxS4CKbaDMaF4YjzKxs01Whbrdt3jE+wC8VuCuds/6MtBZ3
/B4pVqCytL8snhXax9n34h/2TET2D7r9v/zEcsUR/ZZE/PWJ/cBH34i8gNP5PxhY3Qxsjh/N+taZ
QF8x3V7KL6OLU/pARAbn+DhjTdtlbLP4WHzsVRzbnWM1drNN3VyjP/GwQyfOkGB2vc4IPesqFQiJ
nVck+6TJ0/tioLWyB5S7o3A1eunT9qrgaDXts97ybzJmBNXxt6f4/0M5+uevgZ4Cku8y8Hk2nF9/
6N++hmC2Eqo4y/62ZjF/aZJ1nO8W5FSgowzTPfHG6EnFdvn13//Y9Vn7/e8yABNkIzpFkmeR/1k/
1m8/lptk4qo+qW/rcLFv7SIdbiFlbDM6hV7+/U/i9fmnn0RIlWKE0LdR2P7hOVMA7BYsjs1tyGT/
vYXDXh5jHcKxLbCRCsZTCzzWOWy2OczP6j89NOtD8dc/KA+K9CRmBxhScK7++gcNAiejkoEp1Oqe
f6/ywXsvyvUzeEvV7ykXwvEs+OqPpmx/JRmb4Ac2iP5sotm9nnz0xq1jcvxLeUDBoNMp6ezScJ5/
KAu3g7CWKtjCRXS7k+f4y5/j/X/50P8jo0us39K6bDikfV3e1XW2/NsXJTDsQOiKLYDbcfWedbpP
NsRKNQEgsqN1cjFpVuC7xoo2LW168CkMybbklYKfmjNbs53TJKDeJR9/ZJjLPhlTpsHl33/FrvdP
XzK3KB4iQsysrbydK03rt0/pA8kWXaqdm9xtVRyFOx2lC6euFYfHOHnAR9uKB6ZezCioMiSuZtcw
Gjt1LF2oekXZVo+q9EDtBaVJXg2i9Hkmx7pRXqu++CudD2kPne4Xso8mNvB9cd7Xt0bB9GPuSD9o
YkdI57+gf3JMq5MHIPFR5sk9mRdnIusWtLf4ap/1L3QgYxH+IrNZsja4w7JshAnz63IlDoKSdC/p
SiFckgkgoQGiXm156DKiqyuy0Kz0Qsbw1m7Jp++qb/XTgM9pDfLq4MDNbSD7KuUz6ABT0I9ggUYk
MRZ/RL+AiVndWt+GlaKoVE/9EGXNZ7uNyk/sMwheyqmKp+wXhHFs4TGS9ocsyN/D0XZldNeaatq7
pmsPtj0Bcyy9ALAjbraw3Y4r77HqHciP+ClIZgKDBM6uT2w10mzrlRYZ6qD8OlXA4WUXqSePtrvj
ENG6AJywWt5Dv+n2vZhgBY3YDQ4WhT3vsodP2f9CVS6/sJX1L4TltNIsHYTL/fwLcdmttMuSeeKp
hmq5YQMChgkGEzBm/guSGcSG/pdf6Ex3pWg6v4CaHWhNLhmzgP8MbzPrV/RmzpOkD8xwkYYnJ5iu
fcrJyvhhMK2uqg1Nr3PdfaZw2uTy1htrWovJoo6lvPku5yrXDgAuPQxK3GJLregcjxijHsdo0DEd
91kGv2odPIvAcs75zDAY4wuxcKQGEU18XVUY7rhYsB9qRtnt3oeZLrZdqe34Dja0T2t5MQcGiMdU
rtagXjs8USYmbYikz1548HFtx3dk9xw/2YLuIeFk04OA67XMOqxT0LoiRHOaTyFRRZAGMETB+9w2
fUwaHaMwXHSDQ55BPmozVsM6qZZtuHismLUkcr2t0o5b8gjqor/vM6viOpFk4U9rGINM7EQj9TFz
wyG8xeWbcIR1Ah14+bae+naZT71gdaMIN0mDdd4wLi2M0b7ODnPpV/NJ9H2ltp6kXGwbEGxCcMpa
nKF8rfLVUhVndqomC1igRSWsO6pX8XoPuq5f86qKqrMDk6vcF6n2H5dBOxR3U9NnX6Um7blbBCmk
2WPcjap+YjN2LrQmyeIwKD7BvtHQjLguTAuR1nxW5qYKYWbtLV6Vbhfb9nDpHAz/OxgiybALaspL
wKL0nE/qJXeWHxRY4eIL+QDVjrRB2p5t4Jon6oAAzciiaJ1d1mSYBoa4AN9lOhXd57HJXXh4+NYp
OcsX60rEJU5CFSceHzfCfWjP6dKga9ng8ws6UpBq+O82q9mQa0+bODgYTEahpJ4y61uHZwU/ScZ7
JG9tdCUuIFjRLed5LrnQ3/oqwtRS05l14w01W1JCLxK/gCoH/rbiLLXrNzSYOr20c1VClYNCnl3Z
OtHPbi69d2+KAYqFNg8vt8MJXEDvL8zmKzSyalc6bdFvoe7tMztr30pu1hLWTD4+9Z5vPlSXOqcx
MFymwsJjLopEye+DSy/HfdGNtF9Q8e4+9NqznxkN818Yoo0hPIE5IJ8sq5zLFfXA0BPAp8i7zAqi
F4Dm68OZ5y2GDqzR/f00u5qBZ7tyiFNT88EafBT2FTtY9EJgnKe7YpWE6WdHE4TZPorl6iEpikcZ
1tAfJzc3w41m7sbhk8z8vVdY3CUbArwGW92yUDwqK71QOh+sf/j1oxvWJz4XdoBb18Pn8zAwUos3
KTbkZRsVI6+OKglnPtRdwCvfDZwKEv4da6rUdXrX2u5MbYWjUrhuqemm4aaycPKDLxxaKogF8CVE
HIR/vnVepi1/IhYQCljXc7KuqxdgNdHKS2PoH1JVyXMxJ/67qekX3Uy4hR4dPYn+KuGYm4Ofrov8
KWS3OPZYv27bKGnfXCHBOqRumslLEybRAA6Mlrjd3AUtxcnB7ByV5K+VGV47fy/Kwrufhp7KyBZI
T/FqwDT3J6qYq5/zEq1rCJZ/7DCY/kl2y3kdnPtV9GqJGOXTqKTdBAyu93Nn0ses0f0Vfbe5t/MY
wCcse57LxTmV0UuXW2OyL2XNa7JYsROd3bqx2x8VC/J8YYi5NvKsKzb1CpThHKhzHfdsMqa9srtB
wseJMJ+x01JQwtG7zb910Rg9WzPH9As+FRQF3SPcbirbDsZzZiS/1cRYYtm6JvGTM6xM+gIsyuBQ
ZMdRk8UIyidm6+0mDPqTW1GYdlqMz5dD1/VaGFOCzbmp/cm9trRwaZBv62q8SmajyIZ4fZU+cxLp
P0UE5WHD0klcAu+jgbVnxrBlF5jbJ0gndvbVbsgujyijtGN8IRxnRfxmcA5I6tPBd7FiZT7SBKrD
lsycD6MhEvYDydl4OXZD22f7bFnB2pnUuXOPP2XxbitfrSXgkBD9G9eGcrqdOd30e0NnOUCEsMaw
1i0BwnnY9+UegNLU7cZSht1xCREGN4TGaK2ZY8JRTLyo3H413mw/5ynEYV6HLHrhWa/6+5ogFAus
VBEKT5X6qNfDG1Mtz5IAwVd4gqwRwI2XaPfGjctwfGzRKGg7Tnii96i/fJtcHCBlZ44umuugU6lz
LydR4gie1i7bbJqs5KboLGV2FakxCV+hwgyJpsjn76IiOfRYfYi2TEKc0TZ579EhaTpy4zS4+XUq
/V/23H+YpDgckrju/etRyvOP6f0vQKI/f8WfY5TIgS3ElZATh890AFXt/41RhP837qiS27ct/2AL
/X2MQvEZPYD8K+m7DBRkxI3yzzGK9MDSYTfHkyNCpijC/6/GKNws/nqnI9vquaCSAtwPHFH4WX+9
bQhtWUzcqfcyrexeR4ulqS/n77/qLXk1231q2f1mQtN6DEx4A7IEhuiYt0+qsZ5a0fUEnnwc9WGw
3Lgo/uc5dvz4OK4TAGqXrPchCBqOr41oT24Yc7AHUcwRqw682XlwXUbnFSbd0g7OxDHY3CN3Ec0X
uu3JKFKcszSszZhj1U2oOhHkWzEa/KjM6kd08E0c47s8YF0VAfEp03XtlzKsNYVW3DBLG7f+5MPU
kXGk90Eq3P6Qlq5UENEwHrCH10XI4H+S8xztMwo07UvQzPLF5RTYIoY3dkPTjRtP4TGUweydh6zB
9kiCM8PiF88Wx8ONHRRju0uRQN7zOg4/Ez9nEVlkz26257YuRohEPafIJ4jAudppPkKPT7mhgpYk
PfKGH6XoGDYCoeFQ2R9G8LaYrEFBhXig81OVNOptqjONFZ+YKzUIU7g3RJ3fZsSDTegk6QmvxlMC
95Uva8hvWnTsUy7NS95kzhGSX76xqyg5cfBm/NtWSfpKNJ7tZQYOFYTTDZdujpPD8Eq5D+evsr93
qgk7Zj1GrOOJ/11PsWF3N29Ljp4lgbAWk3NOpuKFGRe1VJENVgqHXpJx6XHiYnhaiG1whrQwPPJX
ajk1vTKBYl8O0uCA0H6UUURjV/ZC5vJnQ/faFSAWjONFcrukLY7fQb81VX+pxqY+0YmGQQtAwoTG
yuxZ4VBUwj507XKfJhVADlm8KGwjKFNWsyeJ8cPPav+m8pf43kSNjygF3zUaELF7J94V80DMdHRt
IIv0J+SOT3MEZbGJHQNtNsBCsRh1N6E2ch94rjgHDVavelow+FrEPtAQw49skCNDMTqhaZ2aLlM3
z3vVetZjomj3rvPkBxDf5s6z9BOCN9J6xclfKNZvdsfsROjO3wyZ8Dd4Q2j4rL3hoEPPPbMupIeu
k9GBpiV366VWdBx986PxiuqsU6CGMWsHeIcBfiA2l4/GQXUdCfNydSeJGwksng21A5u+1uQSF0JJ
nhjZ8UDVbEI5PdvgQmBhFS9WGaOt1GZT9ardeNp69bg5bRz0rUvaethqlZv9dHCKfhuWYJvbuNUw
iRWbfmxxfnHTpBh4LIYr39e88QNd0jvHXayfjSYRhDhII8kGF5UAC5yTcYNaMVkngB3DI211Jngq
3ULd+0LiMaY3IbtVzFcPiMaIpJQh9lu7HPJnrtN6q4W9JMQVG3mpB2IpbO6an8aDVSyb2OjvQ9k6
WxGP431uChvdiscCbw3pqHCa5k+yzELsk8CdL4PO6pOkMMNER6606FuU14qJm6Xtrdxvo3/aVHzQ
Nm1iOsOnYUh/AsuhWi00EaKGK1plbiUHnreeQl3auzhcwnUfK3GV1lF1NBnSUNpaEhNYw5+sMOdg
zslTpA2rxETPWCMQsj0H549DVd4GA66zR4ICdJTEGPvC5evEeOglyNQEf9N655V6xR0usJ7hd6ww
j6Nqube5AFPTlZx88QZ9xn3Y7TKpspeKHue1SMTLbmQ3j5RSwoDeLXZl37fEetpSFuEGZkJ0rdyy
udgRA4IAGBdlJerRXfkgjMuDd1l52S4pItT3KupyfGEpr7HhrrKPV/LIXM7ixo8hKelYUxlOOTC+
ibTZ8/vASf8FM1nfWsJ0PiCQkbtYywjY4vzMpWa8L8mj7rO5J5EnYMzEGidzu7Io59gnMOHMb3DZ
vJM7VtH3TvYPAd57Q5EJ+HQ6gb/69CJzkRDWnpDZ2S3tcFcMhKA32lb6Z9y47j63tHWFJSs9hJi7
VhpotFcNWJA5YSQTuzbrAWaQzITF3WKJ8WbOmH3V8xCgH05kdXoGMyOWtb12ZXJMI7gCwshwG+U5
crfdHRk7E4hy9E00sGqRyJ+xeOC+EHqqz7oAZeTT3L5JYPgN4cKsNgSI0LgVLsKhiU4t6QprbqNz
J8Z429hQSRkOVt9n1ZDyI0xGFMOydqqnhI5ZHnesKJT9c5Tl0Q4A/bxr3TJiCN+eIyvifGupn1Mb
fKGhu9kvkRkOosedYGbkTYtU5T4lnnMYhmq6WEX7ORbLTUn/2ZU9cXReDBaNUgb1neRkcg2AHkSW
mPODybQ4L57nn4gORhyxwePTkpVtw6QA68YMl9wDirisCta71v+2gOjjHrwWjxX6m2yK4spTcYzN
rYYG6BCfIWxgX/MM9OR4CS2aovgJBTo6TGr5ltAvjckcKNwmxwN+wySIrroxX4MOUfJBy6jZilJ3
93Eh422KR+DWuOHI5i7J0osEBLX3U0XtD1dn5aH0ODCMk/taQSYnSNK3LyW5x82Cs3Wjhkn/7AaX
IHWfF3SJQ0QIepPeN16ZP+A3Vqu7abkeC81fQ1AwbYyZB5GEYdXOxtdwJi9GLOEpo7wIVRcPRD6F
rOt+Vn5IfEXbSs7NeXArH6k/ALkEi+CAta26ljZoBD0vWLGc+aOnsRybjo/9ngpF7LIF4lXUhi+9
kMt94fTNalDCN7hJA4JQ/IUpPj7aeP7Ga1/oG3C94TM6NL8WEeCJsOLZLyeud2WUPAyMHe89Smfe
wMw+eb6Pb7FMbl3Z9CdnCBNq+9J8BXqRmgIQm7pfIq8w28nzO0BZ4d5dYmiQLUAivunRkKho8fhk
/ki7QtLIT6+eaqKofM8Y6ezmbrSBDYhlCk7Mu8JvpujF2yCm77mK9d0iHCvfr9GmU87N786r/HFP
DALcgSsUcSoyKttIjmvgxvN4IkT12NJO/Wi4mIktqybcQlhccuu5ffmT4G+Iu6zPE75TxCZkiKDz
j0rZHq9M7WuQgH20MGCQbPPgwZ6oA6csV4trWrNy6FCR+KiT9lKaNF52eZMyY0ycz9Lvvafaz+R3
O8kJgyy43IuNlQ3TWaG9YMwt0nzYMc+bvosypOWzGfqnhXnyOWbxvBlTqzxGtX+P8wHpnoHhbmQ7
mE62teQ8zv4YfMZJwHxS9sFdpL3slRZQF3ki83ZdZcq9lzlqqxpF9KVrmSw22mkeO8ellJK6v/4W
OCe2DBGj2NFnMEBl67Ce78appyIxzBiD2V1+iANDo21gy73icx1151tHCnjj6tgGZfbKala8ssUN
X0vukk9FruOTyIPsLDzDiTeGhIAfkXAXAAocorNvypdEZvl8NVpM8Okx7OBrMAAGPAx5XcG6u0gw
ftRWTXZB2HHlWY+J2C8EFx80+I5Xcp/Dp6fMeAr7JoKGkOs7N0m7L43jEVMM+ob+Kqf1d8SykO84
XS0vUUe8E+uN11MHabPC4k10h2i3RMqBGw30YtxDldHFFU3SjG9Datq/GMDG/teksPCijeHEzhoO
bsSL2AERmcnIJHu3cH2InUX6xggP1lUTDE8guxA6+7S2bsp6yt5i0mEH6HaVu6uWqTwPAyznPMwT
0sJuQS1iv3p9BEWcDyP/6Qnz7wTjKnpCxQDhUbfDR13Vzc5Kg/wAKi+56mqOpGU90pCkq7F6tpnl
bhA35dGEVXFNmz21UhWhqwY425bOpbLfeJ3yDsauzUNJ6q2jqRfyAbaNYj/mNjHNGslsjbydhmBK
7qVy4vkxDPKuuZuSFOZKlEyC7q0tKpnksFCpNMKpuxkGKRnZcNzMsBNuCmZi7lOjE9ArLGMzufau
P+VRWuHhz2mxuII+hz+lz224LorIkNOnrKMTaV+OTr5z0im8Igm/HyiKSVRw6grexQ+KwWNEvjxO
rjM8RdQ1zqLL99DKMNoDvQCWYgXohqnumutRW+o0UHvyOLWauwD9FMfF8ykGBlB4aZkynzueyR3T
8OwatkK2jeUQ/Kw6TEeiXh1uHQJffpwq9dwXUZy9YXlgyo+P+kbzPjIBWhZv5/dh+KMJVXLyh4oj
uK0xfcODDV6WnOhD5rM676O+LA697Jd3wcEaUjSCTCnL2yZQ4kj163BZZKsflMrU13Ryq0fmw2DU
QChsKbtTOw/AhQJXjpcyKXpiUYIKHMFI+TgVlNGQHgN9g21qB3fTxWk8UpkJ6wNmkZ3vE/Y6Duft
vJ9kB4K0DM6Wqsddw8X9USdZdOgKId89d3JPVdEpusZZmUpguytSJz1miTPuusYLr52M5mQgOKn5
KCNrPJJRvXOmNPoUdXc38kk2naYjWUk5n6iZbDlKDcl1wZV2Yizvmj3PTXtQEdi6dqYmqOahFLB1
sxQmW5VSpMI2Hk9k1nrO9JsmCqqTlRFXt4CKbAHAEJOk9IjQurBmejMYkTcxuek6Cqw7jb32UZn0
tEbNboB6QLpMaoQnJP1yX84QcxQl7TdxnGUstC3MiIZumaJn4R9UTvQ5hcvRMebrCj2y6Zj5IdUi
uh2nhDaIOvNPBeayvSyhq4q+aS6ZsO/DsMK+2+Or2w4qeUdMyXc1lZkFB7s2vIXdQzK8EgXZy5h4
eAn59Fd1u0OzNon3LK3eLNW/tU5AtnoMj6432YIC7PFTTGysKLkLfmBqUGwunhnedUxVZJjLLSAr
pg9BQv3RUr6DLEvxPDYpnJzpqwq5RCSwY5eWzpfyK7bD9XkbRLNHEiLdPDngxOCTbUqkzUue9ejw
PZnXKhH+ljOzLbZEkvDZdetQnSRHew2cpeZp6QN8rgUN6B0s0DJJClzNvRC7wSUwsR+VAAeqOW/n
YsS6vI5/prBX56htyz3VJDTn5qH4YWquaDlEpBN5zGFnCFU95JpGgkJ133U66Qsj1px0YxGQcB12
aTpTWa182E7SAsgRVOMDGABQTln7wX2No9hck/h3l7w6QxoZCT0hxL2OmjoX5j03DqP+F45Sz5nV
rsgtHVylvmO27bRwcGyAbpqlpfllsLpdPQ7fiA/eGLScTZrLF2JhGA5Gl9w02vrWeE74mk426A3w
9LtIhOMWb6z3TNAW9PtSyKt6Tq/BFL0B7upPc58+db7902ElPZiZ0xHcYdp7GvnmpHZ5dsba/ey9
stsJYqXUw1QvUxA6P5WqrOWQQNbVWP3JZVmTGohp+tVjCHkU03KS2zutwvjbKAZs39M4Qh8AJ/3Y
2jYBrDKMY8ZO2piD17sz1rmKFAAJLA+ktxM9QhTzEPUdryF4NBLBopsyBVU18w74ougusuYouWT0
OM1JvEZnFSXluUfeBTEZ/bSwMAZC9SBPLJey3o9hCR9rEKmC3uOHZ/6Bf1XU4U+ZyEc3b1g8wiy9
0BRWXGaPzZXip+9xoYb2WDCy30PndjdBgC7lldNlQSDkVbdfOrYkjL6aqK1cZ4GqTrZzNKBe2z6s
b09zysts7yg9TsLIXywJ/tSN5pQ3wykY229JCDCGB35bZkqci8S6iaOes07ptfu8DS7KHvXBOPQT
IEmWF+Ux/msjRvg1R32AuQTASQZcd8n4EOVoExWCLpEjbx9N9UPrqnrHYCY4A/Yn0mDBoOPuwgBx
qaw7I93XzHb7Kx1bamfwtG+TktqFVCiM9w0MKLodrF3nDf251gl0JxyaG6gsn8rE0cNgISIhhmbb
tJm/FQleZqln5xAUMHHR1T9iD76JCb0CC9ZMGDaH3PrD64PxibUPLcH36GbC2HPpWoZRws63NiCO
m7ILwYo5WSb3nSiKU+TXN7gAEC0Wx8VClhna3YPExtWfi7S40EO1tUn1HQpoYu+9TSLDC12nWmtr
lu9YpCgStefCem/8qrsLRGmdcjY8qhGCYDqFRU5sreCKBCQ/p4Qzw0lhucmetBM5/lXZpawDRw3I
jrvGOLRL65T+h8z/mXT2rGBBWP2F2Fv0sExQdbwsMDWEIWG+QPkc7qVM3eUWPBwgNBNUzZEp6OpA
0I6CqoY2tVLPArTxbNopmdEklS2zOmRKptwXYuvWzjpv3HpsBqcsHp/nxPvCCcF7auOkoaBt1ife
gxmHUm9zuQpfTEhInI41+ZQI8jd96pCI6uP3aqoxXldxSLQHcDtQjqogYy851FyXeOI3rR7TK84Q
ejok+J1w12b+cHHhii+QaYBuHJPYTOuQiEIUwyyMM03l2wRNF6rkHNMobxvgCnnplAvqug0RwKgU
xeqM6SU6ziqPtzPrwpvfTJFzazJPPI/8Bujv7bC8DoUm0qQCuPcOA+q1jAKIpLOymQKeHrgSyuij
aWu4bkoh77NhRRvdDQknJlDeGJp1BZ5PrychVpm3Cl7hN5fIOK/2kOsTJm9olBAqOLSGbghd3CrH
LbDO6ckblGb4JArlY9oRRBilFb1g76aShZgaUfQkTqYdMzUScMU4kdfjRdsvGPszDvRcvCf4D1uO
oJXajY76aThegyVsH2awQPCJfEDJ8NB2nhrMMcni9oGyV/kKlb2e6M5iwV46z77v2wYLEIaPEAxU
x37KWtbcwxocXy03Gy4OPaADiE2iYd1s6ddCWeJWVGY+SvA4EZfX3nnoySo/QtHk+tLR9nIFYVB+
YM4oLoALxycpHYahkxx4S8kbd+mm8sKauu2e9pbM6+HFBMZlxyK+lkOsolM7v2XCr9lPos4pr3Jb
wiLSPjGIjoaQfay7BGR10d9jKwce7s9K7h3GUM8CUvYld1kq6zKdf5bo7G+x3XNQIy0PJI0BExg7
6lMx5Gft6+CTGDBr/jhpXDYzHqkdl51sL5KezgLLhGLDaPSqo3f2PBqY9aiYxTX5R1JSRWCL62Zp
zBf4oHj36YKrdhC83K3fuTHLicZXX7Tq1oNLfapSO9njZFFHqP+YORQWJqhhRt+EZeV8ZXprsYkZ
9Sw43113TQvBSnP6Z5wZMKWx0seZlBb2VoT2CS1jm6i+uhl09N0abXvP4hSf/NTTO2tebPhnvBpO
LtN91jrnJrXD+3ryp7MhlHrxrWAxGz8ud3AYaZ/jxLhl3txdepw9gH2C4ho360cdTjYUwlkc8nB+
J8qRbqVbcDMIc8aKdkxQtO3mFytz4kPQ2dh1JGY3iwf9mI6QhMduxkIGu5bpbFHjqozwpqXOhKHe
JlSqvYazrFi6t6wkoshVYTnN3eTDYoCScx8GDXNgOyrLHf3UY/k4eWm2m1M2mxwnVcE8ayyuLbgJ
mGAZqCAactJo0oNdgHOImuXWKxb+fxE/9MA07oyumQOPxUvUy69OwmLtWfU+c51ltcq9R3Xnb6IE
wcOYlJCNVQKrCqzmIO3CPRm3OrpJ/riE0B/JknnbiPamlUV/56SZs6Hc+RWzXX7vJ8MptuSJg5U+
jnQyfrMmZBDpWF8dQaGjWDghT62VHRU1cZspHN6rKG8fzNA+0IUGs0E0IVu7vV4EKem5C+lN2yJX
p+cWIvm1O1qfrhUMN42swbOy/qNsLxhCaOz6qg0exqSarkdFB3VX/mnM/l/Z+j/I1gH78L9TrbcN
DObvOvs+6N/LdP74ZX9K14FNNRqWCj9gKOZIROr/ka4D528BfGUh8PG79h+Far8lAFCnZehTpPOn
qv2ndO2Kv9GjQ9ca+jWzpv8yAeCu0vnvbmQXxzVuayFdfDCewBX9V+UaMx2gCCawp6ZObABLGXBz
KL9bT+uvs198hIKOGdVQ/oX5m7tJDm4UGai4hHahGM6Hz+EYFhfK/yD6DOX1GLo9xz8fE3/HCyIs
jHU5ltWZyxFTo3o5cGASO5D13CtC4GUqssDi+UPEsUg+QLFhLJySyMndkAtjG0yM/PmZGEdHdDOQ
aEK0rAVF/3UsIyj8GVutatZiwfzDt5TYgUtmkV5lYFrpu7Mau692mKrt4tFfmi+eta/i4MUy4jEH
Z8dtIePXqq9lQ9oj0Q68KQCJzHYe7PT/sndmy5Hb6pZ+lfMCdBAgCZIRHX2Rc6ZmlVTTDUMqWyQ4
z9PT90eVdx9Vyq0K9/W52eEddhWTJEAA/7/Wt/BKyZz7UeXYbs26+qpEvOwEUAsOBreH11NysqWK
1Rvusa69I8lpLcpFHk2PkjJsMwvrTvIiExivio7/qvDqZmPioV+lPY/ATsJHboHHYHrHTDfYvGr+
q97kN/SlTeBGAPesiyQbYLsud1SbU4xJbKD7xL7DuMrSxJ+MbSwG2qfXP8slzWTiEZSpRWJbK+a7
sEjv/ClFmdtwSYSMzoVjV/z8wZLbruIHWaXCdDyHj0mD1JRTEBkdRf4y5RXqLbbQawe2AHyoCUEp
sbU/ghR+UlvjXjNZHF/T0xq67dQqUekiryOajLMvGzu/eQi8ILnEIBZQfyP0s5zJvwNpCqiMNZWv
uHv0hPHwOkh0Rat+sqtmU7qMA86ed1nvYb8y/YfBExwxE/4nM527XvOjwhiahGXU/k7EHa1avoEn
129hXaJd2pgt/63pu9e6EYSTFw0t6CXGTwXEE89ouFZdipyUjL5rxvPL6CdEQEh+ejroZ8teMMYz
/y8OOAf1wsg3Q+s1a7cv+DMZT6kRJNNIt5yvzKrx13VTf31931nIjq8nm2TdQnrbhRFDxl26fsWC
lu2w7Z9MEb4wyRnVAPWpyzI6PZehUixzIaza6TGlzIXDP362BD+EmUeiRZnAleBxubb7MCFg3eLl
ZHa5Q3Ci2jlfQQYp177bfHUT/kLl8oa9jsHkMRtfH0ZeLtoIeAZXeDufs4KmfIBW78T204FUxaBN
k4YsWBJ97jNQdGtZongYaHyuLbQjOzQDnJSSwtxktc0jNaFBoYRoLuAQjfsQO8mlVQUaveFMSKnL
pMThfKkH4obp0THKcv7lOOTJlSeZqOxszQ3JikhypzDdmswTM+31XR/BP12mF/bB+WAKkmFHO/UI
SaSEVnREMpkZr9uO/OQURma+HwmS2PZimYZ0Bdev7xYjvLUiTvdS9Zi+Q8EQyEvkFhYqtvXrKJ/d
ZN4VZe3vwXMmWwSt/k5ZUUolhtPM6wBYRjhT/E7bMxmBE58x9DItXRwfJvzymttuoEtaM4zoIcBu
jkXwVGrHODiEDK9nFJrrnL7jIfChd1JefSY9g1cgkhdCiCzyiZg9Jg7bdYZheC1zEZzMussvkbmM
1w41Cm+Inw3y+QiHJEaSPt2SmseM6GbTOIQO87SYHQEWIvJ3rmKQ5VBoLwm65uo5ny/KCKTB8XFA
7cuWwd77ESVw0xj5y8TAoaSx1NLCsTYI1TmZcVo9DpRzFwWzxxE1Mw9mAQzeSEM+iiEMWDgY5sZw
E38fdPIusnxvPxNpvKcDRWfE7jlBVtx20PMThg7VE1OkOGQeX7DMTa2f3yYA8pDYlkmL1ryH305u
JTvBW6dmSNSOfSeneNor0qIRUxTLskOvf6rGEkuA5v0VbNOQvOfYYezxunOTF7JueDQTM+D1WcM+
Smh7LGIKwXu1IaBvSaLGZO45fAKXlBs3NYJbSaYKfJoq3XtB9VKBiXGx8m6Z9ECnNd8T20j1TtT1
D880nG1u4GwoKvdzVtADTozo1hi6a7doQc4OXnia9Ai5z0iblN0uqo6tTAZgmvkIqIBKy/w9cQDm
EV/t2ZDfOS0DOEbN9Awjc9yQruM7a23KB4d28KbxhjK+QkLVnfRg8gotE8n8KggplW9js4o58+oW
2Y6tMO+TAEIeWg2jiSpu0prbcUI6vyWzqBRrVVXGqQy6JwMP7J+N3/8Akl+wabTG5MWD6zPjwqCG
0az5/A+EANTFDrEtSQirGp7tuoxr5nzMLhRugYQCIbzgyh+K2cBmnw/NNbUPj9KPbzfZgVZsa3yd
QpvWVRf2KXQg3+K4XKeCPPApqfS10ysJDV3mgUEBju1D5KqHN1ux259+qrduwjP/z7KvsRWpPWg1
TQx6r4q9N/4fSvNytoua0pee8O7P0YtOWFwsmrtdXVgMK2adrRnpH1+XUI3z/ZStbLifklKaa5ln
+yksWnLyaSIexPD6sWMOWprU8QES6lgmLx9f7cw09/MucWMRyCh80/fOrkZfiNP6nHeHdGKALDsB
PwmMbUj62c/7+p9DwG8OAVIgOn3zUt4FJ1/pH5EOn/K3R4C//9DfZwBP/mEjTiXUVTq+qxz132cA
3/wD+y9GGixqynTofP+3C9j7Q3BykGDarNeUFn7Ff84A4o+F3fafc4P3L4NYzgyfhC+j5eGgoUAV
oEexliH9ZqpUI6FtVdpwjubzjV2gDzM9HqgF6n3A8qrAs0fgWC7jRBjDox5zLBDlFJXEXPql8+QS
D49nbTJji+B0J1avoSc26Y8XoaxwA/lBjlOiws3Z7N886X+Y5Msve2OllOh37SUREfUv9mpOWL/+
cq/pBiLD5vrCCoFcCRrNQFNAdE29a7KFmOA2fXxB6zx8lEvaJjJ/zvq4R3mby3nqzcMydGqVBsmI
KPX8y6IF7b9OKcSofWzb4C9INDOqg6jN8ps/VH41wtgF9UppueuDnRNGojgGLsDj1dy7izmI9M15
L1s13qKrxzBTLB7byLLFQyqhEOxtyNYXcSNQ9Ic6R1wvkoCSRVVXOK/AtODCCqE0xxeG6sf7dCYO
kjXNeQJLXzSrGLopmLIowCBRA5/J2G/Dq/rbOKN4I9U6a5uuwyNoTFcTKo2HWlgMgsFKnafayjSA
FQPJ/dyW4rpGc7VsA/SEo0L7CF/B0I63uBFp3FRRKB8I7FvcBK/Gp6aOq2/GYpAJFTBzKoHaA0Du
yPKbhAE/rxWoiQiEc8Yv8ifHAkUiovGxrpwIYxKyP/Eg40g0F7KwXXk9JwOkDuVOqvwqrQ4XUlvT
tMPrg8PHkAu6h5KIfDCsVI5fKFOOxndLtjw53Yw86wlmagH31MPL1tdYHUjlMbh0SqssRMGU8Otk
3NOSHGf2tiuDE010GyCLUuC38yza2LRH9DoGTfcU41P6jGjb/9x3iwvdHwgR2FRa3UVqMRCb9Jrp
bUw2b0HZbdt8xWvUlwd02Yuqokhw56BL4bFoA58v8pe2AvAyF7zWHvewuACMQxbZvLwSNNMW7UON
tW0oreLCrwyEFRqiN0q5ntZeFA7zneFBlF3FI5PXClmiNlWl2bA1FHAJVvQFv7JW7uBCJ5Ip+303
3ND7gV4oh3F6UK1srw3HH5EJxAhcVrPTFU9h3DpXE06hz0bvYmPqy/QWvFL4JKncHiDiUD7VtMie
8jDpv5SWiVeLrWaBCtocb/uhb711FA888SwNkukkR4Vw0aFY/xmsYtPeSY2sFn7V4pTqKUGyaaTB
Xt8g+3OsXeOEqNrRMFeWgLloQ92AWsyIlD8wnfLuUPbYA6LSqSu/8Y9Z/FJCy7ln34rfRKUYBYuQ
MdLInCYu2XziYZLLm09pSivOBwPvNhlmmn2zizqcJ8PkcuOcSZmUBXbHxqQ1/RWg5HiP/p+JYMwu
D1gjm1L7JDWLC0fOiGuCsQHb12PL3sWBHG9ty6kOhNfhTbFIZQgxmXLc3KoxwaUkmG3+Fo4gzwXC
FK4YlMHFRR4lsn7AVWoYn43OnavLVtZGfTuNPr8knSw+vzM1eB8MvZkl90Ef14hkDFoWQW9Zx7m3
+UDMU8azrNuWZzmag6Zx5ENOXpcmCEJMNPj2bL4q0amsKFqtXwdyAnUaNrsBQBmR0TIpWnrbsLdp
Q6Wr3C5oGneGsMgE9iL1dUyBHt/E2AEqpIvwEX+41iCucSjHxCynGdekkxmPB9L8auxUokbAAu4n
bP+0Aq9NvtR8IQS9jGB26psiy3MF2TbEc7p105D8Vc75/E0mw+nUVC7vvE1rcR0DrBi/eGipkr8c
N5eS2PQJoe8WYIqUNxnrz0wEaEdwK4EARMxL+JMKX08krbleOcKdF+FZaH6neIp1ToceOQqm/9Xp
OzSjs/jkojwc1uCyu8fFKblN2ibaMDCITUGze7RSnwI/4olklel+WAlLTM4Gs6pzMJpBDZeFTUKf
/hJGdkeyQumonGN/uQBm0rI4lmgSPjdAttaUwL4beERXLTpkfBDEKuloGL2DSGT4nIIU+2sMgV/n
os5v2lRddvSlpm2S1iOMaTf8jniPUB8WqU0BxuzeoxLwXdhRtpO5GQZruq7Oymzd+tYPIS+59CMo
bhCiSDJjmD7KuHGRtzftDggr4Q79OK7zGoNrj+/upk9RVTp23227wU3v+KyX34nHiT71dno7uDix
93XV2LuKA9nKjAvI5VhXP4WNSh8JFCDatMZze+mzgG3SpJpPqeEnO8+ykW5UQIrgfuGv0r1VPLDo
lF9zBw0VmNMm3yH1KL5EyCp5tJn2V57Ch0opA0QJSRgcHnWfYbF1mxfERTTmOts+yDkOcSVLSb4P
JJBNZDr5tBontgObBlbfRdXQDPXSaiKRACrY0Y1GuYMbdEc6Q7k3R2ghNff4NUb3gwVN9uqYTwFG
9ilzu+sK48onv4zU3mhmLM+Gjzk6NmZvN2EUuzaitrrgg407Oc+nI1xx/zi3CQb0pq7XraRHWHVT
fIjyRj30pH79aZKxhbjOn1Gv1cRgfLxDebeZA8mAxNwFbLHozhd2zNv9SVVklhenZQAjtCQCLceH
YQ4Wi5Bt1KDnTYiI2B3rw8dXXXY9v27EXNcBcIOlQkiQEIs/6s2uyA4IgosGxz+RLFF+07bmw1C2
EnPux9c5O++w+3JdSumK7bIErLRQmd9ep48KhZoN4ziSpeWbatZ8s/Ox/IbzmA/Gv78Y5XkCFNgg
e7599ig5ZjdGyCbw5KXwRIsCJG4TkamJdNXffnyp9xtZGM0QSdmLm+A1nLONbBXi5TZGU50sNRHJ
3bH1duh+rxuvhdvqkvP0r6+3pD6iVvUBEDnn50aBHarI0wx5HWnZn38uQXlksmI4ecNuhLg0Hu/H
1zw7kfPuuDm4RSwqNi/vfLM+ZaHd+jTNT7UiY5oewUKn5YPKCoy2hDWQ8zzrkYGOEyaeEbN8fPwD
3g9SD9L1ckp20R3Q7Ph18BS5XZljmqgTIrL6MAxgFkYxFBf/H1cBbeoDd3EWX+KvV0kDOVDmbNQp
bKP6MGm4Yq5HHsi/vwoHSg+vgL8wwc+uoii24ZDiXvyKEobSgEzlSD3646v8w7B0fBseD3Ypj+Pm
2RNLqqzCYVU4J4mnaK/JGQ9hGg3Yn6egFdek7/Tzb450779ffNOXWe5zYf7p7MZAygXTkCr7ZBD1
81WgqT/NZs9WBA6ovwU4imBPNTND5ONbff9lWShOSEO5W1++mxG+HFAZlo48Idf0ceXwnWzhOtIk
Vt7lx5f6h1tkcEB7Zw/ucuSXv44QeDI1l8okTjfSg6ZMFFj2CC5B+MkXeznBjcuo+fii/3R/iiko
bBNbgnNeD+tNnVsROLAT6fD1Ic9s65iaXrTnoPPbmS7ejxuf6oRDt5HIG+/9TIu82jP5npzmuqFz
EYvMGXAtmuk9KML6uiDCMF8FE9vkcWBfN7DXauAT92MAn7OxOVwUzlMaghIXUWOx65yRddx6Ccb0
3zyWf/qllD6kzxcJCts57CrXzqAnI2CEL4iLtQ50+S0eDdbLPrYZajSwfrdWivffIeDZzCqWZ1Bg
yH1/ff9hSr0kYI07GZ7BXneEd1jC5xjbP71asGRGZbCM91jDXcCM963vnRmyifbH+6qRlKqrsMP4
zi5J79uJ6K1/PeuRazpUg5gMvDt5NuvpZkVz7zHrs9lj02068XeC36xTQ62XRMrK/F0Z593YVLBP
mA0L9I36yvkFK90sm/5pPvV2YD/RSKSGPlU5w3QsOY3/y4nAxagbWSYFGj4156sA1jH4pBWR3CMg
91usy/6l2aC+WzlmySnp44u9e9XLxfDrChOGK5+zs6mO7k2UUAemkwocDpahbhlZTEROiR9fSJ6h
/F6lAmrZPKA4XJiCyy95swNL0aOMqnQHdhA1kBOTM1xH7krTJo8B2SLNRYm6td7aoQ2Kf8BTwonE
tepVlS7LYFGN91C7qBMYA4eldSNmYJpuXR/oTlHKoupl7Uxo/RzPq4TD8SDBzrd54YPK/vhO3g8G
ZwF2UTD1HZwa51shnU9e6WZNc5Iz9fqBxuEFyXB6H5qYyz++1LvJrxzBGLBdm4KtC9rl12eG0FS2
/YjvpsbUf4R7wv1XRUVMulxg//n42/rhsnq92SfbLGskYzL1XSyw5ru3RBCsJSr6WydVjfZfSsn+
hGbM//xaEFFuQ1WnQpD7SNKS/M2XTp4PEaCRkoQRZXFlabETsn69XTuFIGsPOj4JQSVp3sCsx5wC
HnHuLLkexsB7Bjib2ETQN6K59sOCGWjVocbjCwmW5ng83ZtdRhVxfiXbVLW7HCzQ9wFeWahVNdKL
eN/x99+6GExy/ibElwffCGG2I9CyijsHiPrnehleqcFisJ/aWpQnNGMlnULVANMB1UJKT5BQ90so
HAUrXfWQAPC3yOTKMQ0IHURvZncD1YbrWrXGfrS1ui0m/GD7wsVSSRU7B5/mVhJQuhkTmdi4DjFZ
EQqKS6ykrgCWX87DppiqmQP0rGmga7G2+9QhaKQjSscnvKHSDqgAhAxD8WTNcV4wZ0RM8agrRSr+
RJgKciQ2YuaLP5ZLMXQKk+gW6CP/TAoKYCZVUKLc+7UfRAeF97Fa5xVNG/Sc7t+bzz4JqLz4GIAB
LJTMtYiAxemFajm+l4TcQA7uyOP85Bh6xnhfYtyPbi0MrGTqhVXfonJreCESOSsMaJGVyX2BwgKG
XNcK6EGmIv3BlN5lCLE+uXdL0fw5NiZ3MVixM/9lqbyzr+pKLKWoIeU1j6bmD3Lr8JyA0c+fSmwr
/jaRsX0JUoGte1F21OZ00ibjTmFAXSw3E5UrbMcUwr1sUtaW6C7+xk5FgXieBys/VmPcGZ/GQnPp
KplZtXyTNG2AQqkFrCkfkLDfC21AukwYLnRWqTbXa9hOQ7k2DG0T4lY3brLp2p4g8jKH6KIkn3Bn
DhlBed5zkJDuoF3UcvS2j9GIK591VRDHAV6RmpZXdsB3xpQz7EoSqlnfhJgp6weRO7CuPA17/iqH
6CmvDU2qxc99ADX7hUMRKkoNkSqomyH2sqaLgEKIV1FtK8YXvwWP4M3EdfwswTlpx4+xolH85GLp
IIIV1nQN5N+f00qRAsYIZc4MrhV7T7mjKb0NCyYHhl6kD1R7qc3L1uYzXiuHUVR5ipNZlDo8V9ks
NXMrbrrnSRdDvxs1dfifrRlBskjgWMtGAl0D9bjCtZ8yES+V2JryPIQwjj84bKjAvy5/rsLxcRtR
u3IvHVTRYM1NTdJb4SUAoeBdME2z0lhiKyabB2sHvQ07zZehvmvyih8i0G7UuxIdyX0+i2r83o2u
ZRDx7DpQs7zCH7srZyRJTMUxODnSTvX0l2fQydjGXiXtu0mUVIEjsEnoKTqBfJ31mDYAOuqIcgVj
xaabsyQvtpb7hY150oYY+dpi0TPpvsRWGQRzRm3eSJ34lNYglDZTSlGS3n0+e5QkkEidMtMcKbVR
IW89CmQz6pjh54r/P33S3/RJfQ5Ob1bfd21SIIltrX+0/1W8/Bee6C57/pWb/PPP/0c1qf6gm83+
jB7bq2iSTcLfcVmu+wdrNaV2dlQLNhl0z/8F/nh/cGhkT80xjj2Xq/hXf3dMLe8PCiwWewq2fBz+
+Vf/+3/9gjxtzv7/W23BItr8ZRlH1cbqzUIKMhlZ53Lnbzdbk8gTQV/LPICfWWfhC9vXm3EKjiS0
bHISn7HGnBoz2PpB9xWD0Cq2mt/s0Zce9LufwGJO55Z7llQCfv0JRPmo0vNC81AQunXdeZ80zD9G
dFOuZGWSGmWArGTJvyrLMN4DLsq3g/xmI8qbI5RQQLHMJZu38AihxMVBb6eKFDUYhw4j4XkQ1TD4
lT/sETIEjjq6bZT0v2NnQTce0YmxVyj3H5u52OusWTXGdnL8g120i50iUZccKynCzgQtdSuj5gy3
MROYoVb+efISuFvCOuBFWmVWuKJYdBFSaV7peL6zW27AI81BkxTtODGql9Zqtk1CZlB3x7GRQIOc
pGXDb++U/01YxrYJ3ae54RdksQCRZK1tRQur8ldmFG27It30RO+B77sfjeAhxtGyTUiD7tvye4cw
dq/T7pa6MWYDyPFht25johAxZ++xFBJP2eIVIZzzRzaSK5ygiAfOO/zI7XATUoq8zJsBV6GJvVxh
+ipmVkXrJszi8H8+K3/lrW6n33xWcKB77FP/3+iwy6KDyfSUP73VX/z9p/6jv2Dyo5BZCkrLV+EX
/YX9h8m+2HRcUNB/y7P/1mBb1h9siySfIRZ8pMdv8WH8hZSD2cVLDovUi/4Vhd06OyQKjtmMcXLT
XE4+Lt+UX6eyBnDYYc2qj04ekJUXx4a4N/HqE0OhUfxWsdeunNI1nxvDDR5Q+tW4YfOANEodnJYO
B7tZV1wWpsr3WLZRyfaCTHTPS4wHr4Rh5EYAbLaFicRQRDGRSrnR/RXXyDVhUxGKhe16W2aoCsMo
C64K047GDXFPGJ7R/q5FaNbDvsWHeSiqTH3qUChcv3llt+/FWmcfM56AbSNhgqFm8Uw5m/z6BAB0
QUPHvXAcazHeKhh/+3BCES7bdrkvfvfH1zs7Y75eD20lIDm0Ydh1zj6e0hDQxpOkpF2DzJQ8z+cQ
Xy7VH57Bx1c6q/UtV3It6uz0RR3KS+dF77lTYl6aBschQNUs4xiqDZCqPely+hNteHuPvSe4//ii
/3B79GBcXAcMJshry79/UwsAZtQMWd4AWFDRRMezQxcK/sR1Nt3o1NO/O7C/3iLGMSo37CxRLp49
zND3Bp1ncXoU5uCwga6zeTeqWgw3HQL9j+9MLCvrmwP0cjHfZbYi7yM0k4rRr7eGjANlNNvTYxWN
qbW2oqBJ0TlkSxQzCoFoisabru7E5dAk/WFO4Xmg/kBp/fHveP+EKRx5S1ABBU701mcDFoevO2Wd
FR8rcoqxcjZTQxJbEDz4qkTv+fHF3o8hB8mRg/acOv/78lgNBNqCNhIfSzHPd68GAniD3V9lVCYR
UHLtxMh1ia/6zXX/6SbRFgpfUCpz1XlJiQb+oEMip4/5UPXg63ibg9UNA9g1jAYf3+PZtV7lb2zd
BBkGfAVRdf36Xm1tDKKPfH3k7BlucDuCAijNelqYqNbjx9c6+97+lNphnbGRT5q281q9fjs9slYZ
tcEYmqd5EJsicLNTqq1ebD6+zgJ9fDNWf17HQnyq+MgwXOWv9wSGqalxoOpjYDo9vsWBYA0ECzgg
UWs4nyKtcZGOHGLYtxFoTZ4aQMGfyNFftq5vt6pnY2f5DZS4+NAtDiT1rpbbTyLRldPyG3q83li8
K7kktYdXARDqE+EOBE8oa/rN9/y8AbBcdmkDU2yiwC1N7+x1Qjrsixmd2zGC4fyljlV2ogA8XZdx
Hu1rq0QE0BrFiI1mAhW7DoZu6tGd5+OfQqVV/aMkLPRE9GFwAF2bnQId8D9zbNx9/Ib+6XfSEGRr
QLPcphV6tpFPHCLoqVwZB9oZ6nnCpFSv+yr1eUWpGtQhN+LSXU2x4bqgvofkCqHJtGwIg+DYJYV9
4bd+cBy1Z137hmrcnaJFHZN567v9b+p370etRx+ODiqNW0+p858KCpjaMdaUY+abSDqS0MMcnDdN
u/34mbyfiahAeWX0SJdm7fnaqA3JQwFweCzQd9/5yLPgLCaFc5E2tvPp42udf84ZJ0sz1kMvTm6O
906/PHkNUIYx5nNO1tom9IJ+g5W8W6dMlR1oqnCNnGu6ENQTvpGfHu7Hwml/82CF+VqG/3Wmehzi
XHOpONPmlGerSlqXhmRmBAcXnc10dF+xfq0/WuUx7EqUdSh0n18tHVp3GSivMmKHr3VSeyuFHemC
2LLgBJyEmnhPGu0KT2hJPHHadiRfUGu9SiOMNZGu5P2cWsFLj1Xuszel89WMpGdY+VWtPrnVCNYj
85yLHohduYKGJO/JSFOfVFSah1aQ/xARXkLoa6mNBxwh8x1MCquDgBT1N1lttk8pvt3n2WAb1xjl
hCF2zIOXzDMcKmQZklFIpGVwmBtgDLvYjUBpWG697BGKxManQC3mKfID8SPvMutxsF4N3KBFjDVk
FPsl7VsbjjIhGtG2gWFwFVrMbNvh0yLqXj93ER/vogmdl7AwPLnOM7aN6zwwvRBZnx9C0YuUvR9s
ekzYbMfmT8/F3ZODn/jmcTLz7gsRM96Y/WGySwof/zgGfOPOk1T+AM507reZ5Do84H545S5/tnEK
fgb6SHtb6YG8e1enxoNfWNMV60z6uaqm4eb18QZqaLeSruRdaVXQHIrZTWGeiFBZJ2lm0VUS+lm3
reaF4Ia7gK9VJ6aLGs6Ui+4NMWleJIxI8nRBwxAvNB+gPPLsJscjg682zejBHrX9pSMtwiBG1sxv
rQQK4Ca2+XvoYURXqi0xGVeufsbSNtADresp3PsoPaFhOiwKcWhZj17eQ60wJM82s6R+BpYtqWMV
9lPsLIJqJk1aQ/vIiLoeEG+v24RypdlX4w2C0x7Fmi3091SRKzGC6/8sJtNOt9YyDrOhCE5eh+iP
GBav1ZsZhku0QfE274hBZCy5kOuvwmGidhpw9JpWLe71O6hOBNnNGfucLmpK8vO4AYjo8TAH64YB
tjWbqHyKSKQ4FKPH6CXSbrytg2gskEFyYsBybzyoKOGBmaE9XcFEiE+Jl2792Ug2Y22PN8hJq10b
u+KAnLXYgjF31mAN6jukFHDUvDq/GEJ89jpLNbXfxrwSVj6fuspUB9rRwUPYutvC7pKnSmEyg6hM
xHXguDfZ7O4TPRMzRwLo3tSx9c3zmHYIRvcmoCJKG6T54Yqa15Iz31ooAiSB/2dru0agt+apys++
7m80qIhTLPxdFFXWbuii4uQzSVaRQWQe6YgwHTNuK028eg15MN1MPWwFucT1to79rXYb6wp1/Q3c
NAx9vTVu+smz1yw4BB1U+hFvYoZyrJQXqYNwq0scZFT5sE980jyJmSbLeDbVxi8hc2k/um+i6dkv
5VNJsC+MzoxIQmXnKP16eTRM72ulGrSHvVXCSho9VrWulN8zyz4BjRerXmo0m3rYwG576PvgoiA4
4WuLn38b2dN4itKMD7C97JGgL14rbVlQv5rqTui0ORk9Fqt5VpegzujZrRDfuo0PjrOCTP1XBeLi
MIkCikQe9AGYstCi84RtSqxIgXEvOyflBxUpjXI0JXJ+hFtj7UYE/TBCe+lftEJUN2yUbODsSIU3
CfqBx7qcwsdOmsOnqXDYPxTNEmJCI2m6StCJboNMuTs7ab0/40zXxE8CP6Cbk3FRdtFXdWjee84w
3LsANrbW3HXbZf1xMP2WfbTWZZXdNqQUrV1mWnq0DSRbK5kUwbqe2IugEGctzFWzVhh0+RRB/A3t
gBXBRcF1KGOOPh3jD0zQlO/82bT33dDb5bouZXbTmO1nF4X+Rgy6v7ar2YPmkBZevGlVYsc7J5bZ
BWrjZJfHZCeY3digdu/CL20cDhdWBxZEB8MpHjqzBW07+N+teGwCEgpls7iFawMHVh2dLJC7lMgG
rznMfcbAjNk7cERIjbt0qt1tNtVf88JzdmbW9t86GzRRa4/JtFK5kA+wat0v44DFcW86hKtMHSiW
oOjYj+VjdShByVyPiKfv6rSZ1laBHdZoK/fACdo/+GiyoSmJrv6rxEq7xT86narWunIJVL3yg3qA
8umLS9shnoSEdHffual/lwZVAL7ICiwO/3FkU6aoxYNBluZaEH114qX6n0anm4HABUQy50Zv/xgB
Id65AO6OgFZIBi8quaGcvA2AdJWQb0Nnj18g3Smv7Ukt0DaZvk1xG7aNtcoCER+DuJJXPEG9sbJ+
XdE02vdwEU+Gn19hyiElN/PlLeBA5+DQr7v0w7BZ1eXsfAqQzW8ybyj2KUqeXTo33hNIjnzNhwb/
TDNoNCttAfckCZwFi5FLVNQDZsiwCUIySUbrujO94sacA7b9ZGyrVdkYMTns4KRgO8R9uk+T3P3m
EGj7wK2FF6PheBCrAzs9ToY//dVyHL9sraG7a21A5iur9HugcEnOmg6er17nRe9cc2JfYltdlwOA
KE6pmFpmV1teDXGW3pbKaW+8ZsQwgOjDX2sfYAlciePg5Qam58C7QBkQXMVdDpUt7LPnJaJTbZPS
r77YobOIUHDt+k6mcXfj8zwaXU4tKU7rz25Tfs/4q7d1Vdjp2ndmiZ6R+OYns7SXsCyjMY5huQTD
eoKw3Ypg441NUPeFCCZygIt4yxvXMMjR+ht+udFdSQcIyBtJ3mE4Xbl+Vzy7Iu8RMcbGxvNZA8mB
pqUMe3sDPaC9FWbfPBMSyDe7Slk1+Ajg1WjXvb1krz22pF67zQ/SgwCfmvT7o5cIhvC6RZBCGdtu
c45JrfFSqSi/GtFtwzd2ukcjDPpn4KHet7DzYXDksGjTzWjOHqZRBx8xLFIqIvnBUDaOBxn74RY0
65epFfraTDJg296C044rrMx6YWyziwqvJzm56NyxW6LtC45OkSJ4Nu12PNh5bF7RuU+RUw+sGQWg
/Wyddp1aooOKiNj7uIKHCr37JDAjdxvahgWfs2kOP3ngYMgjJYL3iLmDZURQHWJcpj5fn2Y2HgCN
mjs/KXhvLAp7yyzbUznr7kfJ2YgTBo7o3Mh4CkSqfQ8wUiASYYuD3byU2M9lPR7wrwWfJyS7T4Ys
jRepuuEy8KbwwSH8aC0K/trRHv1HgbwPfT4U9GDhoae96QPD1Y9sjElQDZRJIE51ryyShLErTwtQ
PYCsbnTZZ0Td5sr0jHsXKBLMvxyLjevtYKSrVb3g2e3EzIAY0j52XQKQBXp2nPWaw8tCdffBuyep
jPK1wTkZoAL090mFBzkSM9YBhcda4O85y9vraiHGE0/vLtCpE51WZy00WMcMrjypN+EaGbRBdDLD
GbeLuJgc0PyzeJpxhGDJ7by9nEg9yLIp3QNOHj9VSoLQQcl4RdL0C4gKa1XNgNpV38uTprC7bahm
nXQ9pQd64iw4Y0+IeVl3+xL44nPSAlzijM+qw0boZHfkamPwrgjJaZtLjDLxZSLGfaJo2VhsuKBU
j2rTDuPNoExBz3RUB6euorUJTIGjSYluHt4tIrvgdhSNuWrTuNx5bfNXu0D/S+RCe6HgatBE+Y55
KNvVS1BAW1I7ICLiSBbMXWcZT1rZoCdhDJudf50vEQNG9W3I5psuCU5toR7LOrjik0vBaIklUPX8
ElfhZzJP7/8Pe2e2HDdybdEvQgemxPBaE6qKQ3EmxRcEKYmYxwQSw9ffBXbbIVG6YtjPfrDDareq
ClMizzl7r+2SW1CzmyaYKX/x9WQI5owmpdv5r6hXJAhKQrR8zUAJQzLZVq/MV6KM2FhpEYt8bBJ0
23Ybxje7tK/PxtgdYKo7XwuFY9l8T1wQGhVBtEQxzNb8lUizg5P25m5B9Q5w86boUSdtEp8MKo4j
uhAFRxUS85LzYOCDaJInAD5y33fxuWjudajnd42HNCgmIMJdkiLcwc/WbaP6J81sve2I1WmvqGHO
e6IT9u1IRjZAb/0orMR9cqRdMihrHA8c7tAeEiZMp35Il3KC9N4xqAaDLXRC4DhRPiRmd0po7Q6Z
Fhk4DmxRXG/akVROGjpQoaSnB6YyB+uMObaU6aqJ0R7kZrt8ntlk6Qu8RUwUsMHD7hAVHXe0O8CV
XNHVtNMO10bOZFxGzNcz9kN71+pdYtz7zk1gIFVps8LmgHFNDpScGU7+tjfDL16UhW8SfAZ3N8k/
xUqEHoWI6VFIbUyvoiyKuO37TcXyQp9pmWlMVR9+IZ9Z24YoYnZlZYqzNJnHy4Z33AO+lelCs+Hq
mYmrQfFuHP0y1QSR450/UXb0LsvSIFNrXRpLdWIko/qezuZwSp3JOEcIRF5A1OIgz4bwS1RoNLkj
BD43hhTdFt0ElUg0K/21qgZHXHSxWkpevyMBPBa1fATJzNYh1xw9qA2rPbC356M1p4S8UlGgbwSJ
2zvXcKmvBqd7dvLC3CQt278Vznp4BTMiHVWS7BWl65lX/sEELrFOCMeAoSZoCmBOvPB6lx7BMql5
/z61gF2mymkPoQMFkTpBBShGi6f3f8XHt3SjO5T9lZv6Ab6LeW9aGcDBoqMGG1uTLoFnDadhZtuj
UWwy65lL5xbr97QkwuL8wZSCfAOwS50D7UHNBj0j44+LNUvH+BT7gebzE4t4yI7O3JWBUwj5CE+A
A0hSPpF1ZL6WNF6uUKYYTwVCGbb2mc5vJgH20MKDvMpG9rtALvT9jCbwAlPw1GE547jsgl54LSj7
GhXX1VpMaUN++BLd28PeJS4qC4dslcx0RWheshj0yEhCvfXBbCnRHLIQmyT3P0Pqc7+K6heafwmB
aikdRW8+89tWIjsh5jBZ8+4AqVVGcBnx3Qz2ed50+qUwBgERe2ZCBnD/LA/nDMYr952Gi3aHuBf2
+dzlD3mbzyBuJdQcNSIz4tVQh28aEDSaIpRZ13m/nJO8Z8pm8Eeu1QiyWHHaaFKubQP+C9yOMqiW
VpwEcHThTuFwmvMBNgeJ4jvH5g7o7MXt4GPQuybi3bmNTF/b+sBuuUKQUToX7f5YuvpTofNXstJu
D+8EjhqLcbsxnCWyHqPKdKH4oO00t77YNIOmP8WGsNMNUiw/SCT3PSEnxrmBg5Encin4Dc0M32by
mc5Uyt1koezdLMKmF1qJpbXhda7uO3M0zn2ABUcVh9ULpu/xagpjHh0t5hG2rZ7Z5NCFxxAm/Uvm
yg4z6qghTJMqRw/W5qFxQ3HAEcK0pf0VwsRlBxwOZeCXiXlO3dI+dv5yegs9z449mrsLJSvzZiAP
gJ0WP9yUWfytmIv6pfFQ9PAql+qYd6gqOlquxar3NPkyT9E60unIdQ1/z2+T7IzF97UXEtiEkVB6
dPXXUvcAtTDMC6RqAap0XJ0OCO5jg7drHfaTT8eiJLKkhV8TVc50YdECv6gLFX5pkWARQe/Mxhn6
c+NUEsN0FPni0+2ofMQGj6Yf6Jag+cFY1IOzyF0wYDY+F7WgpYAoXq0zr6MmhB7KXeLO+mukp/UL
o0itWjOL5ZmuWhFuKqrTXa+zPoKFLuHnQEGZKQje3JCgNcCdyz3Y6tB3XIGhK4kWk4xnTfNeWwBN
rudS9nlOrL57DnUybGhjfJJVMj6PyLf1lWRD3tJKhbEas63gzVinzbkhVXkZD11/BznU+1ajuX5L
4GQelYjh0EUDbyY7GeCmC3fC14wF8aD8JvySOkIAtGytlsR5sNRqk+MNmf5uP/9PP/WZ0AGJOAOi
/1/osCMDOvn2s8zh77/zL5mD/hcfodPVRNIMWM5DIv6PaMpzl5A0h0B7wzQoJwFG/Fs0ZfyFxY3h
h8WHMQNe1An/iKZM+y+27KiwPLYXDtsM8Z+IppYe+k89dodWzaJyEIvYX3/XVP0wdYuGpUAi2mFv
mviAMWD76BhtM/bP7d7iaXJFW55nDoE3m/d18Ydz9RuFwYepBornBaeHxIORBrOpjx3+psFNr8hM
CAbCprYMb52tkZj059yk2P8XX+UvrheXCSNP9c9jv9ZK4UEAlQ5sA9MUJtgB0llcbymumk8mjL87
Kk4lgBBCuWEFfhhDz8aYEZFld0E+jgmhxPSWWnzf6250+8Ofj+rDMPP9BC5uEJwT3BS/GM5IJ+uz
XHACWVj9pWF3Xba98zYqZxOVYbp2K0sjeirM8JlTb/35yz/Mvv75cpBby10MLeXDcXaYFEOr7rqA
5ohDsTvG29Kwm098Wb+eTWFyXyIuQIzyqy9HRp5FHFfYB61vOy33ZknKgCAFSG3TuvjUiPJhNMtB
QXHg2TItZtFYNpaD/uGBEI0yQZ93PVIX4OZx1n5HSfLmRTgqkO+c0QirPxmy/3oaERFgdcJVZyxB
hR+mnWEMRgsNfh/g6eF1QUeUi+VX2z9frOVi/PCgvx+XiSTR9xioLUOLn4/L7kPkkZhEAitZylhN
OwdHdJoM+upQi8Unx/S7s/jjt324NXDCRE2E3jrw1ECTl1k6bSr2Ael7doIPdyrLXv98gB+NFO9H
6KEYg3GPe8/5uJRNceZ4bDS7wGCadbJpbz1EvMZR+8/eHjYMGvWGPsXkMQG05Ten071jLaw9cWtV
oHpfbfvRJAZwcOuv42iR9ojheWWGXXM7I8/JXZJzDIzznyxMH41ny++2kLstuiBcuL/ccZ4E0Vd1
PEbJ0JM9Z0McdoF5CrXVNLrwcBJxbXvVsLE4e2Q8jPazPlP59IZXX7p0SIAPR/7JICnxkwdc/ObW
XEbbTNktU/CfDw9D6uekqYu8C8Yu3pphLCiy6GSgeWdT3UTyfkwsUisHB8N8Ra7McSyhqRNLrmi2
j2QdKb0kd3YphScaRZZRh5uwBONcYlRCXmq2l6YzawcYMtWmAeK3GdhUQSps/YeegOyHTnnh2reS
Zt3amrvDzsUY0qKw76vxyHxNQvzMUYeGwl+NuTiL7ey+p8V+mdkkJEwWaIDW6sEIa92JzdG8bxJ3
IZZAvMNGFJ7r8aQ/QupQAZp7bR3i8cgm66aDhrHy3Sjbd07cnfjkcvfnu/XXB8QTsKIwPNsIMpjq
//w4jkxjezbvXHQZXzLnoi3o6Qfq6Lt+Dutt3zMb+S++EQ8v5rpFa/1R90IfVkE3yLqgRSVhSHub
G9FXv7TPWwvxPynJT3/+vl/XbY+0NHR8Pq0jtj4fljVJOGHJtemCdMrZ5Cp7OETw87cekX2bP3/V
r7cpGixKGB178iJA/3CbRj1CnkFVvAU9RXmpNQYyid795AT+9ltsx2ObgumUc/jzJSuA8RcdlVGg
Oa2ORc/1tT1Z7t7Vnw/GYEP4YaVeFGWGATyLDgavo5+/J0s0ek21T4DOaFSbypCkKo1FRJwP6YR2
SMzJaHHjg7kjqcB7JHY7qCCBf7YsWb/5GWxhDIG0Zcnm+XD9GuYDc6JcGdhj7gI19fMdwffdzh66
xFsTg2kfjHL0t61efc+rwb2hZoRtL3R1UcyzdQQL/pkb3Pztb4KkgSYFeS8u+59PTWRrmhbGlgzK
qC8PekvKhd4Tcl52zWUoUajELsShnOT3dQ6M6dSThbZ2Et3c+B4JVW6Zf8+NUV0yMWRGOjz3qUbu
W9LVt1NJhE3dYYvDWTQcyym/1PTuM5fr7w/AR1oMvcLm+V+u/Q+7i9Bo/WLyBk5qPN1ErVvv+sGO
7mNWsTXgn3QTStp1het0vLHa4jjF84uXuHdI1vwDk5ZwPSLKpXCs/GuUEtWdZ8/fZxGWR8uDNUo8
+wQPmLmLlXb5rk3IaPjk7lwu+8/7CCSzPxzBh7tz6HJ+MMZwkiHTCPWXXx47Rr6Ls4FBaMsi3zvT
Kk31A7mvai0Z5n/yHFq/vQtQJWGZR6PkfnzcvYm1ZBK9DFIwLwSv5J54ZVt15doSoo+vf6voBj26
phF/lcBeehWtyVWNN5mFv11Fcmfqstq0OFBXQ2IMRCKaPYGmfGEwCnDJdhoZ36fSMFgqXdrK2VbA
09k4mv9Ye7CdDCX0c00Y+X4m8BQk8q0DVmYd2Ua/rgdfik/O+a9bNw8cEmJsdgiMBj5CAgSdXOyI
LAhNmj+WYeCqNN9oM1lPUGatT/aJv1m2ESQKKk/gbewVP9RJpIGhsmDRCeqofCM0LeStDa3YHokW
/fOttHzShzuJb1r4DsjMXf2jWpf8kh57pOBOaqO7zLCiR1yc+O+KiWpCTBmRnbqjecfQQWDx56/+
zdsX4SxxkxYafwCPHw6SZDFkZSmO+d6dvoSddzW6zY1OywVl8islr/PJC+qjNYk9HpdQEIVuYPYV
vzjOfaXJEZGaDCjDy5veYt9DlvhmQiG2ttT8XQ+LOzyY4yaaajY3Nop3lKFYatmt/PnQf3szCYBA
KPoRSn98LSf4NEWseH4Hr+qQrLnEC8aM+bWkYoYWp29//rrfvDQdbNoLEZ/amyL/5wXP8dMsKpBM
BNPUAqOujXA9M+b6pEb87fkFiwDaYjm9JMj//DWQGCOy6moZUCO3aw/7+EaVqQ9V3NMOg8QvESmy
gxgj5+S5RcWabkC+HZV2hlTmszXy16Ic2wpVIUU5LpZfoB4DgbxzLPFwWwriLz7VaCfb+WJSS5u0
MLQ1WSGkLLkdQpus1z95rIzfPcHshjjZ7Ns9++P+oUP0aFqlTnYv6LHX2m01sRraqDtJgqjIT3Uq
BtRVvwxLtAm0+Uo5iCnwnddERBWNizwLSOdAwqcF2Njsut4grk7Ib3++M37zMxcNNiJstKYgjz7c
GbHmJZMonSZwxrBFnzOrrS0Z5bGXTz45Jb/5KsIeoJ7oi6vE+9j7SVJD1rjimXUQKvlmW5N7PZcx
vWAGTP/FYbEHFVhYlpbaL6saBuiZ3DO7CYSZtNcQFZxdNbnhWdp2dBH/3Wi8+nul/IOIfFlT+Cba
ImwRcTt87FSYcxilVc83JRYB5CFo0dsiaswtbzds9mOBFxBC7CfLx29PJfW1Dd2Y8cS7AfKHDUyE
fLLzY9EEk7kw/5feepIyfGtxt3zyVch8f31DsNPQFx04qXKsWD8/1V5mV32Eczlw7FZH1cIgi3is
2B5QHBUhBEqHedPGYU+erxtLDdqOyrEftyTzWsU1kl0ersSix3gI5ZQ/mLViItqWmdcz38kdhgdh
E79Ug9AuMmBLklSAHMiJLI2E0RWHZK0JtMI96iuBZ3lApjydCY0xHe4wd0bU2MbMSbIYC3Vv4u7P
bRQdO8A6o7O1oNOZTwBIk+K7k9IsQRBHBRMzF2+tcMOQpI3vZV4Z0yEv6a4FcWIU9lbTawPEyzhq
gSQ5T16KAhY3AWj9FF470sjLHX/WBmQGrcxIS7D9jIy3TNnRheeWwt1AAajSXY9S7lYxLw6PbalV
wG+hziH3a80W8mzyUGAwWOIl7So9uBEgyLXXVwBQJlLUEMbUU9mepyhy4HE7fo3xUkpG65tREQgM
qnQK9bOCyFydvkNRm5uaLFs2V4nnmS+uDOmXuGE3rmcP2vctPjfNDapOptPVELrkvyU2cZ+T1vju
jV4VXrTFaRD1Bzax467xRj+BDY/JZWXX0TyvmaX7QUkkSLXNw6X9p2smksZGCu8+jYmQHfOiAo9i
E5a9SutaALbvr+nz7nol6sewNvOnHA7rTVcyfg8LGGbaRISk1fi4oaZd2cgdaoXyJiT+W9lxtM1m
UE/kKyHC9LNiF/XqaIHYInpBvqSZY68Ek/dNn47WDkLRNxsG6BZrLaR2u3UDBvT61gd/Edjk0pFc
gS40Lf3oTNr1+Op2AANs6IOr0lUvc+OIPZJTOKvjtGKq+6DrztYBw3ol/KLdGnqZEJCN5qeHAHHm
FXl8YQ1cD6qFZCWT8GGcLREIzbhmgIzmdRrDQ+jb2XpMs55NhXTXOW+JjZTuMicdD01nw7WcJ8F/
ZaeM7tI42O0xA26ymfWMWMyOUM8UOvE6c7PibLDIBePKXoWefVNo8bg1Bi/eQcif0QGT1hWak7nk
1+o3YZTXzwQc6OdljGdy6kg5HvWufXO0Bo1Pp+qNR8OaSVsliETySZdC+nuw9MQ8yMn1tjQpjqYx
7hJRG7tMTAxe++apTPAACPs26acnkIJ4ppFpr8gAfyqcJZ8+ygrvoHq33CmtCTeEydxlvseMObRQ
JEeVR4qFrXEdGvTcqU/uFXXDTdJq6qqJkLfLHj/1YMlz5pruKh/BHINJ+S4bwBCe1SX7RBYFdC5P
vdkS5fCUDMRdbTKVdPO07qumnC1Kc1NvoZ5Wid/dZRVMXCSqfvZYmDriMBepIunhHYtEGvXDl5pz
fwl2M6E9ghbYy4yD3kcTdpau2uFOROJHKMB25IHYhsIUkzwHVxcN8ssUo1dGuGuG9oDSV5rtFxCw
O/BMS4SZyW8OXM2svo5gVeu9hbyqRxTZukhpKhyR55rmMKTNXA8lVj4haDnSntUlTdom2bctZ2rV
ZWW+mb1C3cV09a/MPDXvwqLMksOQOu1WoHK6NAbT25FQRDjg2NCMixOpvzp6yH7Sh7S/ZcCan9W8
ZL920oscQiCiCqotcOXzcZTOrY3W4M2nuQ9wGZg5xfeSMQRcaLxn/l68tTVAwtVUSOO5HBm2U6KJ
k8+89Evil6AQYzkFHTuWO2+y0y/k3uFj1/KRFHGzOc5o1tfv3A3TtuQjXTjGICkArV2neu4E8jGa
J2Jom69NbWNpQDn7BJcm2adt2BF7OnbZLpl0+Siqhhg9txqgmoSi6Db9LHk4clMT60wnbSVyHLEG
LWwd+gbhtUsLeUtV6re7jLqp2BcMe4k1TCL10IQDLFdPJIZHttmSQ4Cnl+yTgtHgoS6RdXMPasMx
8tP4FudDTlo3Ap+d5HRqD6Q4cIggY/0YgPvMT3Uy9aDMsR8usDhGp8QDUVcxhb+oSPo5t2NYcrVV
J4GtJ86t6kggXbETaVBIxPEJtVj9TOvO3NI4E6eo5VHdlmCudzMhxbuhIuo5cF03OuWAuN11LWJx
4iFqeKi4ujThm2NW+PYJVV/92qqovbZn1MEy4XwnaTYF80T8CKKwZK+19kQKodlc16KtXxHPknJZ
OjPpbVmTJgSKiGQvxoKP1VC2GK3dEHsKMH5Wsn7tprp9UjHndXbd5mu1wHcgKsSc1qYswmNENyLo
/U5+8wcpTvbcaMNKVX50GhMB8nhwED99m1PLRiZeo86ycYoNqFnPDV7L5J76mIY0Qq8aEifjtGSF
6kMyVypY1TUg4VMiqvC+duIIs0RfPTtkh286GNJo9bQ5RK/vsYkUwJoIlvKa49Tq4SbSenXWFhw8
xtnx3sOw9kyGZLK3lkinWteiU+83pOvFnmAHjjaCiYWFtr3NQuQEnU8TZ5MgnjrGRce/QG6LR8Dd
kHcQeWvoDTPPOW2sUj5OCGvfPFfJb25kC5wVE55fgJ7c5YhmemYuprhNilg9wIHoXSKF+ZG50LMb
r2vrFyuNnVvNn5t8VZdDfJqcojRWCOPap7yZxyvPkf2DXo8Z9G4ut0lQ/LlAwHbTwGU6gNGYdnhx
wSSxyYhPtuSsYUGarvRIm970uUoCbbRRKNC0D29M0koOjR6T/2MNfGI1wz4y9PHe15nIYPa2NeCE
tMS3WkFgpFvT5kMagvxlRb9FtoD5NdJVHQ2gFCv5jI0p0Zzwxo4puVZwhJrpUCjlYMjouZNmIq5Z
eh2bO401Kz7lWVoZ5K3P1ZVmpTRxFYYaWqnSi9XBsSqvXPuye6sgAApmF0W6boqheUN6ZzzYEWgj
NUjjO4Fhfb/m0WuuWS3mt8pcbGWOWSKablPRfze9fhZcM5d7v645LQ5vchnoiIrbFfgU4w7VtXbj
d+QRJK6jvsMIba67sKTx35j1Zaem+suYkhJqdF50Cp0GpKCPuCSRnnVgHQN4jkHFOpRa1D02SVLq
1y1UOdb4KivEoZoqTh7o0Atq4nBX92HLIoY3lL5ph1yvCS3vGXV8dxkWdRSoPFd72ym4NLw2zy1S
pPqVIE/gyrFlvavJWsPhoUISDuO3Lqr4R7Ku602oautV+JHY2TX4qNqeyKCxRsLNleUEBudrxUTT
RgbV8hx2BOreGAVycDYhiE/tNHww8wibjVbddr59odwlmkXXE2qZFupS76eXDf0fvY/VMS1qUEYy
c076UMA0J4Q7cKyZ8bqeaBcjEXOnchLhrROa1QFZcR+x6GKsM0qGjQ3q1YNIuqOa0A4mPJsXeoQm
tIzckqwqkChs9dkCghtd0UJ98UWM1s0tYXRVyvqmcvvYkKjOkoZkerZksy0dg3Cpzj6DFm8/st/W
AZCM1as/LHOmqtvFdJYPTVi5TMvgPOxB0E+PmJuiGwicw84d671TEUPvE8EQwVKr9t4wv9D/K77g
C5jJj644SSZBxCz0VDhrd5pIoE+zTB4yDa2yCjX9lBU22Ut9L86KECOKnZvFNf/DpSkfand9gwrb
Gvzoppd8SS9C96rHsbqiMQ0wxYXq6MPbenBkl++TxH0YUx3RNIwZ9oFs5aCpT9WqSob4IvFo3FSG
eQit2XiN9XDYKU/Tg45Ui42XYNMa3u2IKKNXZEj42wgM9xmbC/sxtUVQirHC15KyAFeQ5laR0/iB
n/v+m8p683GsbePSL/wZ1UJh39XxmAKh9+3Fe7McmsQsJ1z3elJcJaHk2Oxc9oWrluTZLbzI+vvM
qMlc11GXoGDlNkhKkrFW5GnVLGukoiw2KLkeSUxaM0BY+TMxqL3rsKEnSPQlnUYyyyAEdVmTpyth
a+fVlI7Xs24+dglKax7FXbLA5lZM9diQASAvbBHe51nFNsNWu4wlkEBGrHs3nt7Omwze95kEM0xa
aLyNxYKTt1pxKmpRVet48A2GFvl8mKZKXTgCjwl7NC3jgXPKYx2N6SlP4VGumnTG8de2JWVprqU8
RszQFJadLn0qTNsJQCmWvHJGiH8N9Np21SfaeOWHVnM+0cxeEuxUkq1gTWRHH5jujXBBPacEX4cK
x4Uns4ucq3wmS1A/0q5yhqNkKZMe1Z3T98V9JNM9Lkv/CaPWijrnpSULZV3EAl5cTUgYmv94Mc11
xtM4oY+sTPfVmJ3vIaG5z+xY8+cc0DuLltTu3VxoO0v10bZz++J6ctix4H0yGHrDaiM+OSSirNDH
vTILlRw1qxrAHrq6dPduZiBFLW2nOmlDBD+tnNzqRPsGRZ1JvkHFGCBnEaoMuKhFkZbXZuMV1w7E
7HyVTCygKeq6b7k09ddSpvG3JsQjtDY1PrBBBXAUbVrdYij0hqeWHQ/XLaHIKYCE8JbQHLi8tccb
BaTgF96W9M5m2HU9TX/+ryokDYT9MZUp3An7GGV4aAu8G9+Ayy3czqkv3jK7pKsg5y581mVqvGZx
y5u+wtF3JXHzPJtZSxFuh4nmr+s5lN9wB2vFYhr03e2cifI2b0YWBhmPQ7Vzo05VO9sf6Gj08GKI
HcPLQBBfmVe3sYNFkT1mFT4LQ/B3/HqEY4duOcPMU+rcRqU1ddlGSX7lNhXIpTYlKi3k01gvilWa
2KU8S2bRUTfqpSIUYqixr+3YvPLJs+YR2WIPtB83se1PWqBNyxaAHHkOiWLKP09jnDsbpy3YtOah
w1XSZl5163zsw2fVKrwgUQ87F1GqKN7MvudbiROBtDnYlv/898kUpDCTBs54ktw8ifQYse88Vivq
iSqwfBGtLayU2ZpeEKfeMuzyVqAfK4McsfTDoiwgnbvMxmxfG3SBTsC5R2PXiVmcTQAebkklwuwQ
2cxb15BgOL7MFfRD2hpJ85lExaAC/CJuTIJzp96UQ2901ZuixjKsGfFdNikzKPuyfCwA/19nLoLM
dU2cxN0Q13KCpWUb4cnuOei9qQh2oNVu86sTvJdUedNYasz/KjylXBOeXXr/8bShL8NZVFrHvz9j
IvyWUL0kK34sEUpSye9JKtM88Pu2YYDhF0mKAjsxx3Wu8/ysBi7nDKO3sI9DIjWyj6qOHZ2IbZgh
qMBpopCyk2NygqTZ8qjbFNy8hHl/keiiY+YqCYQFZjiPc36KFY67ZtlC5kR7dGT0mfG9ActmS6aA
fmQmDbMd5sp1AfmATLkseZjneLgfTAS37/3O/2lQP9GgWnR66Xz+uzX8C8Tv4XtbVGX3I2rrn7/z
L3Cf8Re8o38EnghGl7Hzv8B91l/IP5fpG9NFHYgF3/SvuGPxF/8AtYOJhJ7d5CJP/UeDapuEJKPr
oG+EPIABmvufaFA/zIhMSPlIRBjrL3Fn9i/4Xc9Q/QzyTuw9wMirIuZ9kkYAVn84J79pl38YN8Is
NNC5OvYiHWAi9XGwGfagJKwqCvd9WvI8YHLzVt4YVs8ltOErvKws8XMDxpZU5frLn797uV4/zjrf
v5wGGHAyThsY/Q/zKd4i2AYzz99Htk+T1W0ltcQIVatYCrHUMMl08ovap/ecWBs5T8n3USOuZeu0
jrUhZQfREujxAD1UzqJHGQ7nJD5BeyBcLc1x5HdTWwPdi+aLXrrhTeHkw+a/OAigzAgvfPTMQMF/
bsfrrV1bYAj8PXXhEv4KnKDQqBoSd5juG4sk6NDICEvTCgb/VHX1F7T2aPErQBC4N30YYqU5XlXS
81a6Yu/u+3RkyKnOD6OvyKJBK3hXMKHcTeVMjwq0yH/I23+/DqDdGUa+oyg/Tj8lPZQedK2/Tyyq
OYD/+WqEckxD8rPB54c569/fBBuG4bJAMfGRvyWUIYva4JsUKXh7OqFcPIfKu+2s5loXjCD/fHU+
PETv38e4iWkQtziRCcsd+MNgxjRkWRZazvdFzJ1YUYgK6yP/k0Hrh/HP8i02kzTUTx4EIeujKMhv
WS7yQfP2LckMAXklb7XlJ/tMend/Ppx36fcP6oDlmxDiotZ+H9L/siggwTD9gXuQICEjP8wuiMvY
556ZJi7cVFi0f9B5SqKkuuyGNqZ3XiNWxKpMayLG73NWCNFct5PDq9NRhOjWRoIpRhnWvKdLHR6r
nP4UQ+/pHo51iWceLoC2gq5FJtV7rU9VQhquRw9Hmo58HByabn8+SOudZf7TUSIqQQ2EmAzhKmj1
Rajww1UL4Q3TScKrO5B6virY3DOMCeWBxkW2qzLcVHQl3ti8aRtBzNSKmzfd50Xa75RRdzu8g+1l
nSXDElllbeBr6I+GSSC18Cf72R2K4lHQ12tp1t4afkGPB6u/sW6dML8z9Qxgxoywv6O7dh9Hpbkp
yRAMsojgbhU9s5xle6cTdAfZ8+xJk6rOsCPE9DRDc2tFDt2N0p/WlUiKbUwUaiDpoNy1oUgP8LeL
TWk0lIMkgX3FDuWsC7KBDnY9q1OdG0OzUrNrnxceyQkqdMS2Vqa9plXTr52e0njdMdLfZ22VPXSy
RM5V4tUvJu0k/Hr6hitUAiSNcQplnRWI0E6JVXRiOKpZ7Ww0d7avRWzpd/SEikc3irO32ohBhWe6
P01reAwMw8gAJty7jMcn1yvp3RZmu0f7lB9Sir/zmXD0kwMzZNN5SemvSL7CHNqVzSvuWPECK2er
jbi14zD7rmWad0EknraxoyTaam57LAqHX+0YDYhu/4DSoLyswpp5+lhSX0VtqxEeXQZ6nZ4v5xP5
LMUasQXaCmuuXBmF9UUsZlF7jPUDA47i3A7r6V7LM2QDBg68S6PXUMtMKja3Ou+XdVoMVmBWvnfo
YXa8tKEjr1LOU3nosAKvGygnd5m9K+OaO0JRkbLftl6qhlThLMY7bdWjB1jdLNt7Jln9usrGgUsz
MhAdq2iPrAG+inVthuB4WNvUocsr2giQbrxVG5vfrJZr3jpGfT21JJqFIl5rA2MSFeX9pg+zdkUv
E2y2rh9rc8mRi8DVpv4Y3ZYp5LPIeY7HSd/HXccgyZinbdo6uPOzF5Mkug3TzpSEL5IdO/ytO6tt
jXOX5vexFJm/qnCRUDnCre2Jelt1Sg9X6DNjlqh+SY4rF1VXNZ5pWMWDTNKjmjQv/KLV8cSPIeAk
NjMbNgzgjBWjZsXNpYhk5DXEIIC0KfRtQ5JscDObQUspeyaQfp0DS9PX7Sgmcielfg2Xx/UoTNGq
0lBK69Nc6VwhAwH32YQY4xCXY743rETfuxWPi6NNlY7OuCECrt+ag0nb0o1pbncxOj89Lb+2THWf
0tDovzmkEDxZqh2OheepQ6Zoa6moRr1LEmLQdFm4FqGuDr3B86VNyOwZbAJ3wVPsSuNQJoifQZw0
gGwKPcKSr83jvY08e4f9KD7oWVRv7byy12Q2hiSg90lgOE15niydhRIkyYpRSHlOBGMG88EZm6NP
kbRxqn5CD0ucciN12GCpmt5U1w7VpU54/Cas2RTMatJXbWXS9wajtUki3hzGTDCyqff1Fo4/nf2O
uAdEj0wjwF5tzFifzuaO+cvsD/SceVAvp0Rv+k0WIshe6XWlvhtpO2x8SB/7KU3br7E7RjunoosV
J115ziAcVInO/oLos/iUZYBE35voOI71lcOMhV+XjzT9e4NiZsTZe0MzsnlKU4vJnk4MQUIA3xVF
+ATzw4AIbzfZDqF9/8AgOz9QPNGxXly2eUosZwrvmaQAtl9ODstp9m1+12TVl1aM2dWVeI5AJhJx
gH4p2xDzVW/9VnHkWRKffL0YNu8ThKabza0t7Og0uzWdacCx/B3Tz+Xj+6Spby1+Sdb7ekDLhUPS
HINOp+XOEbipVKA6YE5jsDAQNC+ToO7Mea8Tubn23Z58NtpX6zp0mHJjET9S0BJBb9FpZw+sHhL4
Vlur+j/2zmS5bWzNuu9S4x8O9M2gJgB7UpREdZYmCFmycdDjoDsAnr4WnZn1OzPqVt2c5+A6bkRa
JkUCB1+z99rsz5Bsj2xJHNvcGnopt3GlOce+rbXLzAuIlVbw5IUkyCLbmYXzpmKHbWKMVv6iM7QP
4zwZLq1uYnzyhPFV9/FZkx2JclHW2y4zFxVSL1pHZ2KEKDkUjHawzqMl7U0j5LQvc9ONxiITmxp0
wjV999GIkeqqvqcRzpWz9lIdjFUVjGEuknHLeHoWWz5+L/9obV+KE6x5yXRqdvqwn6oBYFZJWnpr
scA4BXEJE8Se5o45km/a4jwpE9f0b+asfxrW/6Nhpcm6Fjr/umE9ApkePvL514719x/6wzVpfEH0
89/J3JShf3gmgy/cuXgmzKsmiOkVdfcfaOjgi3HtTnSdsGxS9HR0eb/3q5b7hb6PZCdQzr+1uX+n
X/2rYwfPImYduK9AxMjmMv/aReBLFq2P/OoAi6cXkYV06V4xYdpYqsLRgTPgANsg09S0b6RtqzCr
/eACS7nftV45bi2JpknvU7gBv3yM/0OPi6L0r42myUfi0Ghih8BM9ldH5dRhlM4Ro+49lC/1bRDk
+q2/uIjkM/K08tAYapj0ELTWacueMbEC/PQQisopGOJPn874vsMSINt1M3ul97LApD/PQqo+skVn
vNKd90gAirFhUzwizyWsODP12xItTkf5Q/CLv1N5vKxsPa96GHaoX3IUQ7aXt08ClQ8gOg1AHeih
Ql58ZvvzyqY0KaG9VYQ6toOxhqQDZqgNYHuw5x3WgfKtO4Z0w1NQM9BXrSzHkCDTgse9yuS3ci71
ix2zhkG90zYZGrFanxFVXMd9qCFFceituuBRzr4Pactg2fdoflY5gopN1SKhiRNtS15Oe5BJZmyH
weo+Ul20twEKt5WbdUeK0UNTu92jV6WsqIOJnrEb+mOMIf8waaO2wlgk2xB+j3uWSAxZLomNxiYc
Sc5g1BeYZa860SAIbbu6JqqnEF/NOG68UMcIdKMltXa/DHkw4UWfuzUssumUeMsDqpDitp1xJ6DA
rhj/Kk78DRBx+xtHHG77RnThxJoNgRA6GvdC1d5cRigCjEX98s6hzL6KjJmy31hV0VlPWdKKcDK0
9HZZ5NqeY/grQaEeZ12HoyYIhSGyytkWRVltGq9HDmq0Ltk/FrqkpQIDOFk4lLwl0EJ6JuRCPI73
9tJTZ8nEvedTl0cijFpIloV+SAwrOMAy9g8C8CM6xUovvja90T3W16ZbKsNDSjFozQPIoeVsMSE4
WaPufSaecDc27rt1KfntW5N9BXoVUojTunchYYz2hi34BIsyb8R7zmUfcrpPUc+VFi5dongWjeoc
MIk8Oqob1oWdBltbimLda4CM6GAtfqHeugieDVj+F+AobSq4pNvSizfUrqDUFmm7Xx3+kUibCi2M
/WBYO6j63s0kE2Ryz/N3kxbnRjL4X/nT1O7sxh4VgQWZ+9qZMCGimGfg3hzdjNmSsmYBkYSGczvW
QKgwWHcdpZAsPTNyAoaqoW4F86pICjA4cAK1R4dgIAbzWgHfYWqNY8AOyVlPfI770VtacI+EzZ2I
d6iQFio+PbyeC6lJ2TrrRkE6jOkgNfNj+6NUtnLDlKTDx0U11yzgIODjY+p1Q6hDvLHqII5MP73e
XQgi7DApSJXZjm5hFSsTUcK9x6Da2Xp57e7Z6j4FQi3fPGrvNZHd9j5wr+gsdw7KVWNo9ZmTUL2O
Ao48qzGXAqkEIGWscoA6QcS+Tc2QAlvvDcB+MKwclvXkMmOMGs9W2djEgC4K3BEeM2Kqxl6Up7n2
6H6CeRz3NTsAlhMcIoi5Ad7cslhzWdXAY7jtClvduy0jGAboYpzCGez6LeyxZotqCcmmIkhS27Sd
gTCgaRf37HIcHEsRFJBG4qJ8Rk0rL6w1eyRYhWndxFLJkyZh/a48S+qIbbL60atNCGPGkNorvea/
u1yj+KGMWRxGErRvKOjFXWqq/KkpjerRd3ojSlgFrcpG4Slpag5fp8vzjyzptSokn5eULM1q3bsu
nQvta4N0VUXUqMHFtEDlrT1Q1HwpKKPaDVHjwfd2QYZDVKV6TXxRRGCIxovRj3I31c0KBpeGNm6o
xY5uZAQoJYV9FMGYQR0a2wdkogsBPYYr7q9j4Jd6LNOLN0+lsevaLrmzbbuBL04HRoqpJ7q3etar
MrSNitOhveonY/ZM70IGkvUCtqqbHslYHSYwXsgisZjrkaHdi1s6RFii7G15uYK9FYKJObjQnakN
2LruDWMNL5EE+nKyOZs32QzCvc3NaS2VI9ecDdMe8nD8lX2MwR9cdJzz3OQ5mffs3dl5hcMitIg6
2qyizJHeyUgQJoTebLKx0WnADsGk0ng/9nKAzuS6P7+2neaLY6m3GkkqFr/kaHjrTrgfmUVUi/Ih
ROZysp5To2/2EKe9uwBrOK9afpiyA0EZOMSKTFpzYj/MkeMUp2T244+pQ4LAgjNksTtFiVGCwdMp
+BsIe+eZULmtXWtQnxbGqLcVN7qND8lXZzSlemSag7lC/GKys+UPXKHaW6ZyRllIK462I6H2dY2o
XhFnjx+jVZDHxnxpxYpg2l7rkm+F9jP5XTpkrgBS4OjIvNFfz7g8Tl09jiLkcdoeLV9OXehYwrMi
o2MWgwZXm+2VKtvA2sxXte1qWgb92c36vlpLV+bf7B5P7HoOKmsCD5Mggc3ICl9AlfVEF/oAv96r
zi+WLTMp4sCGUW9fUfPkz5RwfF3iXbMz2lOEc5dZdx/yKXa2WVYm5dpCN/sTa2fdELGG8x75uXkb
g9zZU2LVb3Md95t+0MpV3et8X7GeoU1AxFO9WY4s+TfT8dPE4s4sJLavD9G2vPFlZ5w6jjPuom5m
wQyAdUQXokNdKfw+5gLxzPyd3d1rpxkuvQwrhIg9W3PI/FjzEE/4mh1aSGpFNBSAc9BnyvKihN4T
l5rN98jk04cJYp6FPRMLE9Adk51e112S4LpQZzR8I2AhryBkm+YpxbburIKp67pI2amFFKO0kzVR
WuMqzmbvQ2WT/OYHEvBZu2jBAUubuhaYjtkSpEPU7mwsvc0Ur132fuZ6dRjg5Dj1zIPssCE0x7x2
9p4MvSwbT9JY6HMU50gWtezOHZC2WftiZmDL7kfWjIBQeejfc9fSkWEqtwlHqgv3MGZk40U2wiK5
yyWfJ5j8mKFE76H0gQ5r+Q+YU0m5l55G1GCG1sNvcw5aEVgNMxe3yG5aQi7Irwfjf87gNj23ZiAv
hqW8Nxn72bZ20RyGeZprHyxJtQN5aLLayq4lFkhLGOWEghkQPTU4bBhtjXFnpgShHPwmDRhIes2P
oNLtlKUn7DtseYV+RWsyPbNwtqymAeYkcDt/Nmv3nz3kvxf6Q1fHyudft3X7okgrBOV/aut++6E/
2jqPPgzjGZZi1mBk+PDv/d7YBcYXjOkuawUaNZzPV07OH4tIk//kkn5L7+bx77Ft/KWxu7rn8fQE
NGTs9cy/09iBofhr+wRohC6RvAsifyxazD/P41OXRLrC6MRhkoZHqm5TO6Fzvbybn1f6fL3o7SEL
HppcMk2/epXiSB99uoSk62u5aw0Ya5F/vYmWn/dT8fPeAhE3QWe83nHGz7svv96I8uc9iYqO+3Mm
2oCnrdmNp0IxFQ9Z6nE3Dz/vbEC/7onOgvu9u976y89ToLoeCISpWO16vNJXIuuKEe+6mNPD9jX5
LbgeKUzJR0bY0E6TRefEEU3Rd9HsIypfGYmyzVNg0qd1QeneKJtKsxyHS3c9xhgccqIxCuJ0c64H
XXM98phH9+cW6tWlzBBYrb2p1hCm+VPihJWjJ7D3s+ZSOM2IBFDJNWLLGXK4GxzMpk2PhvC3U2oy
/hZ1Wm+cis2AySOCD5MkUWM1OWiteM6YL0VARZ+y6HkwTPw0gbDfEoSRFHpzwGTWsu4GM4OCVfPQ
EoZ5J9ylW6ElJxNiTt1warTizgI1TE+hLo6uusgp4MqFzeSJD3SCzdYGjxO1KESO5GwiDGSseRlb
cqnBzaXJDeId+6xEZfHehmU46Wotzbo+x01b/shGN9iMYCY2nYMfPkGUf2E78uHEcb0yYuRyrsYs
1+34A7HUC1GJRkj3X0VN4RxGBcXcQ8n+kLWddbGmYDpa5ATfoaJHJp2LbxkYmnendhUhl9Ox0J2Z
CSEwTiIqOf/dhgO8nsqHos3LqMqL7gyMUEQ9n0gUBzkY6Kw/axPpbsAzu6d8WkiR68yJOWpHdY5N
aW04vFMNSeJKH+PkcfE9NDgFwY8DAZR1wD/LXHWtN41xtITUD7M+fBb8fU5fu7j3RsK/VzwZg4uH
W+OeMdpIYEqcxSFjuOVsa1YfZc2obXOEkdsFBPFFp7ZBhzr0J6bt9nGGRtm0lr0xuOxvakBJr2Pr
4f7T+itQNRPGCnV+IUPLGu2VZIa7HbI42WjUcCQ8dwdiC27GsZOIsVxqQAm0O/LB6O1odMecpy/l
/aQj4B9irY8AKj5rkKdFt1zwHuqb2DvaIxKkTlZfZzVkd8JqbzXog8YM8TAo7Ish9YJ0++ajo/rb
8wB+nq8echI130qvLTbIbmDclql5dGwY2tX1m5o/IRE39DFY0ymfXuyBnn6cg3jXqFG7UX5AkP1A
4ECm268cht2t2ZTTRuvaGvxW4uxn2dnPNkJnHDxetypjTPWaxSYw0w4eDBYiBsxXxLJUxl7ZbguM
C8jrDkufUgfAXGSGTMOTnqu4S0OC7kn6s+k5pqxcK9Wkm5wiAy5v1jF9sYr7xneSPY5yLCVLbu1h
eVAQTNRwVZ/j62qaFgrs5N7Y7YjQ0FL7drbjfAU2W90ru38ejFnbaXJ2zso2RMUNVne20lnqaHYR
rKTRmhncQmWVJ6RO55IKtZY0sK67BI+ZNTcbkE5kiPppfEfTkN46onuvaKL31HUsQ1Lj3W1Gxrii
1fu3ruVXxhzRrFqCTY9JUZUb7Oxc0npCA1SSqFDMoribOXZDMXHeAXBDcknD/bYMZDGOMefzOHAN
pvM0vwXzhDSWZEj5QPv5UOkuNgC/Km9r+nnG5EExNHeJExt7BAMCV7xpexSPDu0U7Uy9b/IRcXpa
9QBwmiq4kJPwg6wpFSUmsycl/AIptW+koFtd9mSNW5Vg6+0UTzRQ2MEBxN+krrYxFlYVvtmXG4Zt
hHqEBOkiG3sG/kcqyG4eq/5QVroYeLZo8iPX0BPDEM5wONL0m+4toSfYAthx+bt88LPlNNmtez/x
wH4ADcgtkisuvX3bj87Xzkjbg1iIjQCfaDnfeq7+NDKAmYiI3YFHP+I23oUQct9cxYbeHmoIbgc5
xxq5lFmV7GLZ72eslbeiGIoH7A2WF7YjJj+Rx1y4waLEKy7Ybs1St9wZVG7vKDL0IMSJBGEhmXv7
lDCTQp9nN1iGFgWoaWxIl1TWOI4hfjjtvuFo/1Hltg6qzTbVTT923d08EaSJpn+eaKBoRZMQxT3t
CICC4UVH9/ouWz195ZmckGNUDjedtZS38egEP/RJwKoXRWxdNFrJFy0vlnOpe3uPeKPvZWm5n04V
OGmYCksO6KXHYp1g49s79binvSqjzjfMmQTblkUpeSxpC+hC+M/DODsnViLFp5bpGfzW4Sq/cJtU
3ceMj555jgRrMqKTzTDPphbVHssdWFKGSPZtOk0feZoGNodREj/j5hyvOAKdq3IW2l2audfwUKts
X3GK5WeraJKEq7i3PfZC7CyCQeafdi/zS6PQiBJGZEbpUsX7nDjulZGzn17BK5W3i7SQJ3aqIy2T
aIKYSAtyFG+aQqhXR83qe+wL+ebbyJlTywyIMiHvBayShHHcogi4Y6eGSNHqWkp2fQYehiwZPATG
g93g4dLZeZpq3oJkqvxoXuKBZLTeIvM0zST5el6ZvcAQZefr11Z/IfiXUG9tsuSZ+JVizz2HkJEO
mBST2WaqxzsP1pbX6q9x0Mf2ukp15sjGqDnbgUneJWYBuUUx6kXVMFQQpkAobzmeM59hxFhG15CX
06x6eTAYWa/cxtbJ/Rig7ZpccB5J41eWCvk0uiMjnED9GgdrYLOube6NoeuZLTnBqdBGGnkvhpUw
eVmz7zyyR8KyqNpX0Ng98ajJ0BkRhIP6az6bTbXuEcQyVMvk8v3aEt7EumpWlul+sxMRPHmiKt/r
pKs3lmDHtuKIj0uW+HmtRfhrOREdluBIqnTvJlhs720kBHtHphzsADNxrvx1a7a+eaoVxz42rOeg
FyIN/dKa7FC2LK5hOdc7xJj835yBsr9DSD5f/DxmHTaZwngfA+Jmm8pp3gjJ6O8dwrIYmkym/jow
b4vXia4GriW9G0Kfce8n+2mZXSM8kmuXlsVfMThWT/PSu93GQj1xHDqWwGOmafgGWuKxS6yO+yzJ
7/RlSL/Kyjsn80j6FnEOmAbWiqF+VM19cG/3ASG53jW1NShhXCPtMJFcUBv6RuJtpUthEQKLtr+x
vTYBVdQNMQ0MNQDMMMvUQkOzDAi8XarjJkiSc8e6c61wxu/NDHrzYjv9ammsguGuPpwMTazdoS2/
i8wcMJIProczG6JZOHaAeXOXiWZC1PY3167jzYg6JA/5Npcualp7uBHmRNw7ZRZeydjRmzBtE8yS
CSEhnwD7xooAXf5oNFFwtFjqpsZd/lLEU/GYOrog4MaBQG7Ew6ltEI5wgbv+MW9LRqE6NWKpkoOP
o6ljIyGHnZ8GhPbCScu/dkC2EE/EitGNSJ0+ZpJkumsZL8sx10hZV4g7T/yGxcmkZ/+Il7TflGnf
o9SR4yYJrjnvRQJWOF9emnlS7FtNo31PLOndWVJq3w0Y5/8sP//NLtkzrP+1S/58F/WfW+SfP/F7
i0yWJuG3KGGJ0WSjwjf33y2yYXhfTIt8a7acrn+V4/7RIAfQYnUyb02XBT6IMtrqP5S6LFIDMA0Y
mDiuHPK5/06D7F9b7V+FrKDj4NHytlDRskr9TdD2i2AtN2I5cIu4Z/TkBIXE8KWPFd4kXK++MWMa
CyezzC1IgET4Fg9L2jiEB5jedwGr6IElIERko7YeydCeXnJPS4+04RO6cnSFdA6Ve32yLl1AZ2It
c3/B1pNwcyRKySe9krFGVFpaWOUR/H2HBqLIsrMHrlaGShb+hmFjtS/jGXBDNnASzUayqsrCXrFV
cDYQFkxznQXDPVEpPQ9vXcWnwmqaUzeY/XZ2R3ngwac+kRy+2SVxRXbQ6a+FYmRLuFvz1hJyGtlO
6WIW7N4RPCG+wKKNlZ/ADXFcyDndsQ2zN3xR2pkKOMZ+6I0bAWSxJa0oMJOxxcQ7GOW4IS7smkKV
quxWE8J8GefpCt1tVlAAm6hLhX5BvFVf+kFWK0gyL4WTBk8Tz4fbqZosStHgZZp8dz3qcxRbY3lv
Z5rc2UNrntuybPeDbzGcyNL0xIBP7R1XpDdkorwHvXQoO5lIO7hRj7KEnV3U2vity714P8eOBerc
oCK6hjwsmW98twzTl5FPi7ILzPT7MDCOxE00fXUMn7y0JEXOJYl8wi5Z+G+MsFlveBlbRr9+KdPy
RWq8dCUbuCRCjRCXNJQqVlWv4dZ5kdPQFoeeAvofFuXoGKGVBuWDt0yAoPBPNfvrFfmEKsvd4EPD
RUPpkO+gdskUxZQHaLceEWtp42htdbyHM3gPTrnQzY3kYlMH3SGDW25j5raRWGx5EpbJ3DLVJ4dX
seo14nR7y+QHbEWpWemDopY7OUAwTmJ2rRtgijD4OIDvWD23G+Idp4/et4sqhN7cR0OuMY0EUjHA
6UbXVXqZOrULbt/JqbpTH/tAICZXJZ8C22dUNPgBQcwSmD4PjXc0mgCnV9p7+llVTDzdNkCW3Fam
XkXSHQP6ESy41jSzxKfeMXGW55LsGJ0nppmIcTMKkxUqYTBsz0ozOI4lzV7YNzbmWQQ3ZKaxFUwl
b8qTbgN5f+6emFewyxlzU/yoB1LdfB/psJeSEd862qe7OIDchMgQYSPMw7yrKSbLC6plC0/5xsv0
4IVleh7SsB+bGEQFsjR2jeD/vo2uUWzM1HA/GB0vh2UqyfByR+FuVYuttjV69TWobetOy2NvhaQ5
3gw9fm3GGIRK1kqz+8j34/rAEpnSqYx5bM/gVe5AQNRrZJkYgF2Ic+QdQo3ANnVhOuJs0SUPz7jU
azgYFdybLM41NIBJetQa7I4Oe8Qy8gN+JbdmyBiaRYDswVO0mO04M6YaMzCn8bxOlb88jZOcwlFJ
YyNQW6xEQL4opur4RvhVe+e6aOliv31kfO1eUMvt2spabtVA41dP3oHJXYriojCnPXW2wtvp1ndg
crS1Qd/MpqTx54e8K5qbshvNR5MC6w2DKdkkbo6BSrVq78+piPcVwbwPhJaYUVB3kTU1+k1JIode
1eo+sWV7mjPkDhye+hkbaIUWt6K2Kllsj7oMVoml9P0ijU9Wcu65sWW1B9tj7stuYA+MQj3CIWmy
dIyTbQvfdRWnzaPmNTOkGNPqH5ZAzN9LRkDRonkzQrvSvvdmWbKON5gqWhYROkbq5FtvmJAFxhzk
urn0x5Rowaeq0O2NbKokcv3RvdFxO6HW5iAKICyuYqzGr1atix2C7uK6XGd1avezxkrJcV95CC47
oompTa6CzkkJK4LHO/zIYhbLRJPUl066BqbjMmTuqr8nS5mspVGwqGbHBXe4I6asoQJ7NZekP7Vl
cUF3MRxEgC4X9WhzRD7S3y2VU2/U5C93usFioRNtLpn2xcvaTtx2W9o1ISjWREBM7o+rwRP292Su
SC7zpo+ByWqUc2aSYJWzpmnZ952EZsuwbhz1QpGXRtckigtc4mCFAsV9BX3GvWG5bGcdH/t8mk83
lRg0DqwE77GT2m9EWWAz9WR6NuKq2i56bbwr9r6rqV+e4oEj3VSzuXNGtylDHVHPQ5oaE/OPxd+X
QXFZdGNP9aCTw2AZhILpM19wZTrBykvHe9XkyYs2OSzNh7ILZ7cSdxmRcVWoyUQ964nLqpS68MBC
uWGUm8fBjnOTpNFeP3WeZl2WZbgbEkIdZAHhA31OHjlce4/ZbJIGDOmZWyLdVoGByX9JxB5J8yVH
EgBlpq0JRLPiJALu4+/SyR02id8Xa3Y2ZaT78Qm1TM5mqBsIZ6aPqxbM4KrBYsINJTZDCU0g6Um5
NqcC3Ykfl6fEaTm+VazeRao3W23U3eMydt6H4RUFCplGOztde4++yHkARvSkzzZw4CCWJ4Uck3GI
tmz9wSNg1PHGp64UwwEP9nu2ZP1eZJDbZJ5e6dBzvhsYtTNW1pLukJrEIdppYl+6pKrvliv6g923
MzIPuMf4br6CKVDoDC1KdsuIxxcjTbVdsYwOau80O5ipg7Qxk5GOdgqe0POkKTvUofusUe6gXU7G
4jHwk2Y79L68xVhssMJswLzI+LtPRB+hUwJ1cxew3xNdsevAL58EWrNj4+TJ1zFg9ud1Y71qFlzm
rP6WHwChHgVS6sjMM+8hj3kLvZH3Ee8Pm29m3YycqutGGG9xR29V1jaYkKZmHaHNOOyn0xwb9lMh
8+ogoWmsba0dt3RPwSad8vitHeYJVmzavk1a5YYIZYN1zb517ynsCkxH3pTBucKO3tgkCt2mzdoX
98O7NjDbbmdQ1x5zq0MQzKFHoPxx6o9eDViYtq8kmLGATwijE/e07hVP1zCgB4qq/FhJn0e9Y0Du
SVXuZ7c4Qoxt4CXNmc36pnSvG8lJR45h4UitJkfbisxmaijM5EQiC8eOmQ27JM5SmA8Abu6kg+BA
2GQxTf7QrpAXO2xr1RtykYzZTesgI1HGctsoL4typzUIrW2rjeOr6X3w0aIwUYYOEued64R5kUhC
xWZpY4Rapo8qF82bi0FKp8x9Z8ASr3gjP8qhlJuM/JM6miuNgKZO91EX5RoJjm3uRiTjIfYy7Ly6
aSYzZ7phu6BbSvLDYAR8QkwwcfYuLDlKl70qDi7gBXl2S92L9UovNswIl40eNzxBVWwcFs6BiIdw
sxLM5Xaxpek/fASXYc++Jxx6eNy12ydr6GVtSOnRriGD3jswhayw0+cJ4VuHMbQy8ZTyVb9BDE12
COnjtVcNDYmKc5cfWjYoUSK0jlCcYmA+4cXeVyn0NtgYZC/Bn9LvPdLPzVDNSQZSqDc+psYrbsGf
cSCMZLlZcW5u4moBkfaAW4/5P9gJX9Qf6VCOcLjKqgjKR28i1tU+kOpI9Ew/+UH9qOaRTw0LNvFB
TJ8qKmVE2pCVWGkVhjeSy5I5TBzS3FvNmF9WWh8TwTUm8/S9AZHzqQLeITWC85Wfqd80iD2b2Ryb
fTzHzB6NEYYw4JD0MIy+vJENf7vu3PrV4s6z8rnd8Ipw5VBYYRsAkJVCNkcc00zVZxvrxg2JMP4e
GevCHUwzd/YG93EBpsMUx3E/7aIhQ3TxluYI21ytnSVoL22JKzJzy/aglU15ryuk2PiD5iSshRp2
dsGEmdNgXlH14SixKWFM1ZWAY1KcPG1hr3Hgm0e96mAA6C0lgKMD5C7ExH4PT1XoabweEbE1YPfR
fukwe7MeSZsSKQORRSHrkDzS+eQuCl5elBIE9Kqc+DbJgM+HehFMDxO8idWYJexFWZrpN3OTmFHW
dx3aa/T2V0mEe40iavxbn6cwis1JDuwvWBOGXVOVh6nMssfEL/pXBBouPVM3nvEDJg+ls3R4BPmw
41JkJGXhEAods4SfHo+qxckzjcx3Gn0/Z518iONS71dpzV8diAja511bXfqEuWaC/Pa5Fa3x1YC7
Quhq8hyXnn6yTTzuKMZ0FkhmAzqnCpjyDKN+9IKyecAl1VVEfTaVdzNMAgmpkO8I8HDSNMtEyh9m
gCXyYZORfrUkyH51nO+3eTEXLxk+nyc/U/HWR8FMyvNgmFtaof4pbwf1OULwilgtQIgrk2bFO6o2
WZtxE05tRRoeLqw5pPWg1pEpgapsgdS3haqPil/D29bW03wnPT8XqwoN26VNsIfocoGUBKuGOG5f
M9Ymkk28A8yzxbJkJyiw6b60Au8MlYEGdnK5mHTtW+HXC24w8rxDl7l4jvyFQ0N38vkl56jAfDQq
Mqczb8FnUi+kFjbxtjfH4oIqyF9ZC9dVu4CYY3kGIBo3WtRQ+ZLLHtS7CjMLEBPUtPSf10LWcNqT
Y1Fcp5V+ZRMsqGFmqTxICXAl5de6V355a7CtsljsuDRjkg0y2cR1J/xowAHIdoCRyPKpzZWuUOZq
2c4VpHWk1ajNL301NdPjorSM56vW0/D2d4PeseOFsY8rr8HrQtT7kY+k9QGaJVK4kdUZ9ZCH/6+0
x07YvTad2cFuEQTJR1Sx0/Mv45//QbRtMJ3500zF1xEcoAQiGgoiuHOVtP9qAmzkpLLCMtSZRA5n
pQX4gAx0St5U7jXgk3HyZpYWA1bzYOXORrPbjSOMte/FN82wrDsiQvlViSsncAyX6f/+5v5i+ERI
zntz0buDaMagaP7FuFwao6z02FRn9oBnr6FWjHfEJP/9F0HTDyxXt/Gw/vUDcLJ+oulFq5ua5F3w
P5c1beXVm58v848f4//wY1i2a3JN/WvhzlP/Ln6dSP7+A39MJHXGizS53Nyo00yC/36ZSNpfdGaL
+Cr45n5T5vwxkzShB4D1/Tmn/H0YaXnXOSUDRMfwrgof8+9FV/3F8oweCAOGjgkZIgYT0b/mLLFF
Ruc/+/NNUC3aQmCxIuqQgk8Fz2UJHQuiZb5EY5I0x86BL2bMM7woVB53swRb0UqFobWppztwXsG6
pIu6CGhqd4jNuqsztJhIq+P8U/owLjsMnXasLvTBUyUj4mJIpX0S8cSjYTeUKLldqlpG9hz6Gr4B
eywPdYu6g6BHw6j9H8g75nTYkXepT+M+8QYDPWrsTVp2wOkix4dm5EN+0Kqas6mxhUlQaobY58hn
aVu3LHCmSOdlAac0OvV1eR2Mwi5hSNqWdhkNqkjheZUCMqhJKIyq3PixKk3xuPS1xSqAMIliGbRv
SpQpjDa7JVaGB+k90sRzP7VyvzgQUEQdD++YbGjxuzLOQjC1EGB1oj4DqK+FR2bvQk7sIUvG9Dru
JboFGIBS+iiPPGGAx6Ee8aezSPJR24OqUfMqz7VkftBmg4JgpSd5lmxiu3HgkZkpO1lMpjoLyp2h
J+xUwU7lo8yni1uwlaDa7eqKb6FEP1mO/ywp/s0lhe8DCPjXJ8K++kzfK4DUv/1z+8///A8YINef
+UPJZ3/xAgeEHAh5lhXeLw4t/wtJjshEyLj4qcj7ZU9hfPGcwMPU72HEcn9i2v//0QAiC9Qzwp3f
9H9/Z0/Bo+PPz1SitCyDd3GFnTBrh0rw52fqgKQsXcSkXYFl0wqyYvGOwwHF7/BT/St+KoHn/2Lv
zJbkNrJs+yv9A5DBMePatX6IOSIjI0cmmXyBpZgk5tEx+tff5SHqlkh1SV3vqoeS0aRkRAIOh59z
9l5bi4LlYKAPzmNLnD0tGlZX/bDQUmIYUOM7D2p5p6K5+hxeNcdxmIMW46dKRL2IkstKVZ9LN7KP
bJ/WXXdVL2fIyG6ZIgQE0V71zZIopX3qBU8+8J3Hbh7GO3N8K7UsOtECaRzL3Wt9VU2rsagUqqlm
fmNCgK46vWqsDVvrreer9tq+6rAbD0l2wqgxpkFbgoBaMDdq81TK1qfF3aSJD7cUNJHNADRSVKAd
merbog7QfHd2mEFLDjJ738LhoFmvBeL2VSvOVB3dOIZ2z6axjJy8Afj3ivJaXQa5mDiNkJ3HoZy+
0PVAik5uCuKbgEwnSvD2YWmy+M1KLOR7maUDq8EVDGWDsR+B+6yl7gog3D3nvjpEjD4jnl/KyScv
L80vgV3ODwQ0qV2z9BuCqo++P4Hza9GyjdUAQNFZsHGk/r24ivAz5PizJLjdnsvg3nMFFVqf9U/2
MkmAiVJunWmxD5FqBAQBTGYnt4/9Tbao4QYgH5uw0v6AURXaKnC1DaTaQRBczQSdsRQvuFGGJ7K5
mBgNAvMBXG7xKdWOBMJz8fhpl4KOmz9PivdAX6E+rNWCknyO1FnFYvhY5EvT4u8pu/MUde0NRff4
LaTRDz580e4ILCvJ3ehUxbahwZ1tqimkbcALdrxFc9eJVai9Fq12XcTw79x9nJYcci2M55+zDPSZ
Bli1zSpv7fi+CsgHPcChSB+TJrc/WnGZPoTK5dNs0++eBP77HQpp50ZcjSGJ9oig14tpCGIcsXoc
JJP2kiC4BrIOt+/VqOLuZGvPCc1pv9t5VyuKuNpSJu1QQZ2KWUWChzQ+ZbHt3SdXOwv5XVhbQqny
L87V8DLgtEdioMpNqP0wrXbGcB/zDzTGk3t/zuSt1A4a/2qmEdpXk0SVQ2d8icsNy5XMG+3AQT2O
GcfQvhxRx85tO5LATjp02SA399E8Iv7hKf80VyJztO8kDB0uz0zR1JzCMTX5R12JuO9XwGeWzKM9
HM5mca6Q6lY9Chmj56U/MXSJRnCIj8s02sspISLj0E7evQgydDUOpgXbRkG2OF2IEYCnZyvnoXiN
ItpYooiQePgDU8R13lg1nXnpPoFrHBoY0qJf987SrhOULRcHDeC5Z0SHQS1zYUDIgtYyJPYwGvNt
YNPb73heHiPJ3GeVMvj8MF81dagpzezeT6VCbAddYzCfHCUxcRQoLSv3YonWOExD9+Kg83kwYBAB
cdcyPhs93xhX3m2tJX6lFvsVWvbXDOXygJTSOg5aFAiXKWYYIYuHqbMZtXwXD6a7yA6Lrd9wIwkr
XQFpTKn4kkuZ8XxoGSL+1vOYnSip+Ztso90PWrIYol30tIjRRc2YZShtAe2uRCAkf42WPGrxY8J0
HGQ/gkihpZGkjMm7FLVkqGWTk7JpLGopZaZERN8Ot8cymB8rLbiMtPQyX947Od70imsY9SbB5hYq
TYEVdmfK5MN8lXCi5Qz8BVEn6k6XO7ZFlPxoauEnTNcXtGl33pRl9z3aUEphGinLja9Fo6VZP40p
dtVy9vv1pNWlcF1HIpu15JQxSHDA7pczrNCupN/EqchUW6Ytp86WN71WsC4Ele0trWoVcmHg4Fg+
mrYwT05d7Dspv16jXmk3yFtsS87Om8TKYhndeFo7a8YdfImrnhby9t5wK2PvIMcBAVWry3KV4Mpa
jKtA63LbBa8VRTmtAZr2xUOuFbxe2L37dWKe8jQWN6oM260hKbTXDY5Zvc22SIEDlt+zD9N8gw2b
eD6tGVZaPRx78XKBks6QaBTdB4XZf21wwL5YYfrgdkbLI4EWuUOai9wTfTLDl/JpLKLowdXqZSbU
QDZx6G5sblOIQGqTa7VzMUdvidY/W1oJbWlNdKrV0Z7WScPJK9e97Z2k1lDPA0uHyKmPrtZXE8mA
RiCbiQr0+KZWjpEG/dNjYIQ+cTPzsrMXFe6GyS++YamsLmraSq3onnoHcXendd7sMcY561PE321S
to9ukRSbVmvDba0Sd7VeHONO8sW5isgZx8m1nw+PLMLiEtZmcQ93lJaJ1p+nWokuhKkTqZyN1mQf
S61XLwI73BiD1rBP4rM7doh4hJE/lVrp7mrNe0/TbievQni2Qy2KZ6CxFg5o++Uqmnc1WVfr6I0R
Rb0rp+VQBel89HpekZQ73tEosE5t/qmcqz7tl7+rnNG4/CXJ4Kke+uS/1kBPsb78cFzW8hh+9Ptx
2Q9+cfmzT94NLS2Pwvd330tg/6IDoXQNSzTj9d98r6Bt9xeLStmFs0WkobbE/H9Vj01xzYza9WkW
fS/J//v/fpn/T/y1/t5wkj/9+Y9BMriVfzot08qmwne0ucazBQKfn07LqZVXXZbWh3n0xYTVAvna
ugIas09QbezAtjkD6vYseAjB4I6IVtCXT95cb0hUoUXV2YN4zqLU/ojfYbmvYWE/odaIPocOjLtG
2QQp+JNyD8j9YVsS1uPegFchkS+v6plzUu6VG/ps2OMTXDn2OSiM5JKL2sghTkJnHeCTt9s2TDFF
d8syCSzjHm1rhvbVN1kOEE19kFe73JDO3TW0AN0rlu16HmkytoZ96qIFwQO3gMOVYScwb0YGavQR
F+/WMrqowTvBGX4gzuM0KTDbQKTNCvdvO76aJV9q05ZR/5VPYWftHOabgMkraTPLb1Gk+F6x0Ll0
7SP5FMQUIyas821qTO4hpVzyt1jly2/0tggY5HUCCc+dmK6oNHpXnguGJheT/NgwZufv5Zt9pD6W
H6sJOiDvrfk+muHEIJKunhsZ1He9RLNwwyE/pmnKqZppU+JD4SnKAucJSgJeqooB7sNM+xnvZsOF
hIyG1NS0GdNj2ZvJQEoVGQBxQLIHAY5IVFRnik0U+szJAAIAmQ0YEcOPPc5N2eikkPCe/TZNzpkT
ugfJ9UMl2SKS9dJ2z+xiOidDaBGlggJlnbpIz4VogwcD8u0ly5NyHWI7OpQCGQmuBvEc1Tn0wIW7
YxQpfu8BpG9OGKvxpJxy2Xp+Jk4YICcCe/PB2aSu5cqDMohhcAYiL+wqbX+dVNm+dkNtfWyY7dKl
YBjr/ZZXJYySRJEe9e8qmJbwYW5o0oPRDp+sLo0f8JvMnK/mDuAuxPLPVsQLF6iY4VqbPjGmt0Dl
wTqXIjw3jc0oeFhoaDtzVqUH0De9OsIStGDIRYNxtiJdRU6Wj5XVnIOK/jX1FTNkN3cnZEHNAOge
vzDSozm8R+gu7JXoUDVVYnFuEzitEzTbwoHXGmQZWrm1J3B372PUwGG0MrKM5hYz+iLvDgvqh+C1
HeuRjnY4cYJsPDvi/oDbgqRsD+1Ed5hudgw30hoOUd0Z/an3msE8Fm27pB+thlCJk8v/QOqzfD75
ADCelqmTDIejW78sx5t07OXHpC0vUWjH52Io0/BLxqSAaZ1lMxw2Trg0/WrjW4X5wQU9sSNThmOf
6tWW/J98Z3r8sbfBFLQKaUHaWynN7aS+Bb/cbmWDBnwQRMsUiFnxq1rEYuSsoRfPY+5z4PE2nqvY
jvbUyCD5SDWigkRHh84kAyzk5fCejN6SMaJ9vsNhMdN5WI0DcSdLP8+gvszsWA9MFfArP5IBfe4z
GR0zqADrMCCxZEqzAfdaWmwdNNS4h+Y92iPj3YWK0RZRt0a9tJ8DsEW8egVw3t6/yGV+4lwZb/x4
2gd95r6IDtEYDUQiGZahvpsCE5Mrbp0RAdjKkCHHLqdFsF9wMA0aj85XRUpQ5laM4Rr5FYfeBfBE
9Np2+XSYETE+Vd4Y3GUMONYL+KeVU8jxXgzU8C2pJjjFk2XPvAO4QgCZyjH7dYIAYLdgJ0CcwE+J
nByCtOuo5PJAvdYRgA0ad3eq6W7Jr4VQbGndil13+zaqwHR4hnnbdRHHQlkEdBvA2LPb7iuCSrYp
085d3fUZTl5XrkHAtzr1Et/tOHKAp2mKjWthYuzHn+vUkptYJCm5QUu1scKB7KO+7j7CaJkOFIz9
h2zoehbGZOzjbv42dF6xX5Js2YIME8+jsKLPjDg4e2K4do4eY3oEaIFlHiECTvnBBrrOvD9tdmGI
Px2jGYKQZmDyS5VJCpRh+A9Do+O5oERvshIAVu86JavCU/5lwedFRFWu0mwbEPr6GMoWv0Xr8sgS
J8YgZUguKgwA/NV5na8U3YhPTKNLhtUjboiUwJtS9uG+VmPz2kyR+THsYmNLpAzCq6lSF1hS9Q3T
q+5Q2mXwAOm8upXebMBpjV/8uC1NqhCaIbEEOYHeShDfRdSMOLlzFp8JmgoQ+1XYEYo+JamDQzFy
GlTwwHSmEglb79TETgj7YoOdWakyYQ5tNEBS/ToK9n7j5yejA7vWkZuxao2B/OzGlB9ZcVW7SYeJ
2S4lHBH29cMMXu1CoDhxJz1XeihYBs60M2cLTL5InINFLwldPCJfQlCzr7Z0yq9D2ZUbL7FLuup9
NKHlc7zlVPm8sSFtte7Ggw/+oU6G8TEJ8+Ad+US8bcI2OLeR9dkIh29I8+JPTCtmogcrcy0d90Pl
EL/GM5Wjs8o1oJN9Ti1thETRIek4+wxl4ktg0fJQNVNFFSloNunyacFTtwFBaKGw7d4QniJGtM1j
nsz5thNW8zUmaWxFFi4FQWBnMOWHqoZqvThbWnzivpBwjHI55Q+V8C4EY1TnUgEbKnvLxCBDe5vy
LukmqLqiVFgYtO6+lO9DljwTdKF9ymsjVWA7sSwVB19kpNJFMM/odrC5QsHRh5kW+YXTQejhLbcF
Opm+WXn+bFhevbGn1vycWISE1Gngf+1E9ziM4luE6S3oSDwPDf+1KoS5ad2euUVu+qdwoaHUmEgp
oJC81rFqdiocTlOFahBdSUMGWYsSKR7tQzYv5dFGruAuzGwzT3xIpyU/F6z5FQ0qsROMJvZWBr+q
MbM9QEj6If1M8yCR2o2GcW50GbBm6r1nJETpBTkqwlay1q2GnBQ1G0qNlsK5Xt1rwkq5mwdaUgSR
fIli6xMwoOjVhEJxx4y5WJPG99CKnnXlfimtUhxTNUjURmlz01RjfTO01le/nNacC95lkLdg7flK
a1FJ5JMNgwiJJXBLiAuKgYA2yTVyWhhLjKFrynYmp8c7q/IjqHD1qeOm10W3R0N9gabkrF2/YYmK
IEbrQcwZdiZxsRnJz3njPUZ6BkGfwh2QcSO4HuiHrQFbrPzR47djVu3wSgf/Ir2N9NRLD4hZHzZb
Ud0BpEHONoV6kPSN+cmhtcpilZDNARHnTsGTAVIq1530V1lTfu4K4jeUnJ/hEd1jj7oD/HLLaS1d
8xcvPPcMeZZlyDkDDqgEMh5zdIJILV07daPV7DvuucqC4OyVBKolAG+sBYIQ7KxS3VtEG978U/j9
bwo/C2kkxot/PyC5fJ3+67Xu8j9OSL7/0O8ln/glgJLNQcu5og7+MCLxw198pqaMZUlI0IYNKG6/
j02v0PVAD91xhQSezrz8PiJxTOAJoQ05wQaYGOqZy09F3l8WfT+VfIGrK04XdIgJnZqy9MeST4xe
O5pmXB+xZCHRyKvYvbPZ7S6qmILf2gc/FJx/LDC1gOEHyjGfRQCwybWg4BM/s7BHaRqqDUR19Ane
uigwRRc4P+ELuBVeDe1/miwNxRKyg2PRNPMZDP/JpNLhlvZJYeDzSkFUyGQ2FJ3ZrARzTp2a1Eee
vUWsIp4nj+SOP6yD/0HO8afJk67mfc2Z5+4FTM1+vLCtYYLLRWt0VF3fv9P5kh6CszE4g26ZH5kI
hC+RZf5dmPb/cIldrhaTe5CEgf9zVCpZEVk3BX557EoqbuBy/fuIDlytwpTEpdhc/uMPpPFgmnwc
q9fEW6S/0B+MQJlpzI0lu/CQGFF946NoZ2vtGaMHtvHZjkbv9a8vq/jTdaVHYTPKg8CsCec/Rzxj
gzZVHM3jYajnlk6rF0lLE+xMGp2TQ2AFjDxxCQqIQf6Si8d2dKuXqqGVyD5Jnucq9qX/2C+4U1bd
6A7jqgGddxa0GT8t1t/xy4kf+nnRM+MUMBhZglizLK2a+OMFqvAbxBnA44Pr27HzbJSWG93IuCDI
Nq4JvinbWEwnQUQvGEPZu+KZZ3B5NMKiO1DQe97pmvZVLo2LU0923ooUAdaSJOHqplSBuNASKEGN
mVZRbqtuFJcSy0i5bnOXlMmByojDc5dqcaWlgp1u7V6Mzje67eCb9U1jLPOj6FFDRGmIhB0XRO3+
Gox2QwRJp9DS8Ra2spvO1u0KdglvkwZjHh4yczSIak9CMuA6q2PJRVmL0d6XCxRDAmsSgWMIjABj
EWTP2XyLiXJ0HuZqmZiuJAV6Ajcjo49ceE4meiPolpLnlJYtwN2pJ78ob7uACKi2eaXR27zSmLCP
3pj3ZJWOHL6xu473ppS0hMMWhK6mJYfbTHTuW9ChfCVzkbSgcoyaVzvp50ejNcSz2+sENZW6bxjl
rOpYLeH8ytkF3oXnCDDHksbM4+B0/KZNjnyvLCQfGJI++mIRvNVthmBy34qB6xgo2MBR54jnIeSm
qaANX6ZWuW8Et86PaSzDbWtPGKmWOu0DNBMGwk4JTPvxt7WaMCIb1omdTsMtHgD5Th4LBY3j8sta
y0iQuZxG4owMCukEfUiUlse8NdqyBwASBgMuYyv5mIxIXQLQt2LT54M/b0vGUN5qrDznjZSF5jVB
bnpP3RGeQyYbLw3k+HhFN4aVwcnHWDvxXN90JuyZla2FMDQ0oOuP3lW0Z0lC6KBGlOu4zlXLCLfj
JoUJLGSOhXTcpkb/rpMTFiTy1N3hev2duXfX9sCYOcl9f4P6P5HohDH6Xv+bPooqbHlmxr6hGDry
uz6QhD5uJgZ0zCQlCzjRj4fXY/45YKqKohshR7NZj3ICAN2i7n1kiik6e9UHtjkAH6PSv5BfKRsX
I3RuzU9gFphbEGk6R+OuyDjPI3DmB6oiFeZxEr0PqyoujSo5SUnC1x62STZt2thYoscGbzRHuNrF
fIw3o4/OlgqXVy+0EGqSWTxCCJMqvZ8Ww5o+yit5mPCFcS+tpJpWROgCJgvAnwH3JoPM5RjtxPK5
0STjOaUnAraY0ESbzOoE1vF0pR4zhr+4EBzW4zgdmB3ON0xS52ev5CiaNBEZBpax4HtBCi6ZL32S
Gq7c4E5DsD2LO0Ojl6eklcCgYR187p08hGduy8kGrJfON6NvkPEX1KC/B9Oqi5XJrCjohvi9lWyb
Xpn6J/KpMAmZFf0mCPLkY1b4TlasXVmvFIrevc42fw9TaLAbaeAB2bC4wxMmctxYIVrJcEX2SfRi
k8ZUbYThfOiTGOFn175Vws8uMLpch+GpzZYtfJtF15kjS2rJQWkngj+s2JfnR15zrGUrqpL04BkR
b2kyIfeL7JtXV/SIu5YED4gfByVjxHGcHxXShZc54WxBkFzzivR8Lij0p7e5pvDOKFBuSvjjzwyM
so9Zp3iwrq3ayKRDkPogtYMmpIcahlG14TVaP3s0BegTVBtkzw55CJTz7sktFLY3JRvxuewMAwxT
4gzBETQDDW5GlXLegbTo8pNHR/9XFY8uoP0qPxVhE50no4nvYdgnxzgIn/0kaV+Kvntbylnv/ql4
kSUMzGzgOmEOZ58nATk9wbu1PsP5B2LP+BZYQzj5TwheEK0TvXt0bcQrupAUa55LcDa0+oIdKbnV
3TwQDbtTjvVSJkGzqWdJL2kscV45iwUOxKCvPq5Km2kYQlzn10LY/PcNb6zug5uEVvRrGEwALhAV
RPVOBTXCLMzog0NHNDfOeEPBsvklXS3Vu/EnwpvrA6lhAYGwtomHi5LVZ1DFINSK5Gs9B5xFmp6Y
DntKjXUuRm5rSxtnmxbSYbNwiri7dIFcjtAfA9BFC6+FsiZSQMPG382C9Cs652xvucfEcdUS8In7
Bm9ePOscBJYyHv44qSnsrJC9tPUs9vQs5O8ZLb6N1yfhmdGaba8LMHjgNQjUUXhOlmmVQmaMV0le
sQRnOw7PXtGkDDqtnP2+G2m5XlvaoxtLuQ+hmJ3DBidnFtR8csbLBF+kTzxcY/PxnksXb+9DCTnQ
OEv3NsqbN7VkbPjXLRCgXdRtfUOn2C2TWST3/VQF1WpoJuc8DYO5R6XPkAVvknyvmKQ2K2F3rAiL
1vabX/B+lEx2p01JWjj2lLYGxFT0rs+JYaGu2f/2tUQFOWJPvcxJIjIMXl8+MYE3bdF1h3EZ5vt+
5OxbYk1jDEEWyokAAq+Sq2EpnflWeJAO1jg16tfJaiHoW+7It05LJPrrSYtlNlWXLv6j0zaFROLt
0ZwCH5XELVNLuqCj7xPo53inIZf4nNLWXZ6w7rmvXiLYWOFLZuep6Wb8YsVANiMTpPh58oGFsW8W
3tlRdiB3TeCLJ7zJREYMifGt78iNTIYJaBPfmVNOavjhizVPLAuA9rzJW1wBz3ZHjxCW71zlu853
EIHGc6qvKIW2At5DGs96gHvEC7Njq3qK9B0F/M9tGkpWXMH4/GIIBj4rgBIm3HhXNka6LQIaPC80
HSD0c504Wj55NnGiTzinoLetScqMk+CRzBDUOhs85sqm6RvTcd8teWrE4kMWcFqO9/PUuytfcNwo
TFBIaBsiSv6iTDf9hA1+8vCLlEbIGQRvO1N6p0tA4sL7T42EjPBkaTcz/M9TkanmltvfPoK+So75
mBifZiMkOrGHzIJ4nVfPEpSH2PJoYM++sSsG4PlAvrwNsm669X544ywyQodjP8QBW7rdxcMOJabY
dErQzZnn9gi4PF7FfSEeK4ctZsUxBCnU2KH4yDmR9F6ZfzNSx8WdUUcHIu8xiPbMJ7BiymnNrvAN
pMU3o1juwtmZjqxrDgYDIh6Src07l7iozWiWa08u5WEeEFNxNo6esAcuu4yX6CZrk2k7O0Qkm71z
O9PIe+Bu814mT+PEm6/cO6U2+2rkWFB6QHuKW7rCEjZNstyZWFA+NIY3vBJCYV/A3Gb12o5NDpBz
uy/CgpzC8d4uxSMnv2prGZP5zSWT+mQj0EjTFZbqzKxWlT85UXAwMvXVbT1uiDPwCO9c156SDcF5
kJs5EYzNGiMRRvZlGPUOQlQqGS0JcRp+n127XMbRs5e2uZV5wSItE3abFMtWS05GxL0HF5LI+wVI
V7oeOXb/TSmuq44fSvEAQbbPxNm3BC2In8t+ZI9ZyBuvOTTu9dA/znQHieyZH/+6XPtT9YNcnGAj
BrmU/Q6F24/VTxgl+DTrvjkUlU5gGnziOFrIQcXKmUV94zm6dLluh3/9ubq6/un3w0UBSBIriONQ
Kf74uZTkhQ0EqznMWeG99UZJL17OxbzDUsL+VZfV8ujRwmanGPUp968/nb7Nnz49tKiKecD5EuKn
33qRxLVOwqsPmKIoQFTQWc+B3nUBubHb9zGuu5XZdJQl+uRtOZhsV9ev8I/J4W+kGoKGC4vw33fs
jvX0g0Dj+w9879aF5i+CGp52zQ9i5tD7BekFPicyEAGXItD4V6fO1lRS/A0OvS2tZWap/atTZ3ta
Hk1uKggV/VP/QafOsX9aViY2ByT+nBpxx8AnteHL/LGVsJR9P1Z+ShR2WzLYzCSp9bmVP85kybyX
1aiO05UHxrkBNlh+xYRdgWEZNdEq8qVxD08JohgYqfHesfvoJWfm6Ny0Gj6W9OA7jvWVDhZVSPXW
5Mwy7RYRoMK58F/IUJkehq6xMZotZUEmfRYU7+MI9Gxsh+AlmesMGNuVitZfCWmIOrRYazomGp82
apBaxiwEIseVr1Zp1FqAuexrBX0tJrf3Qg7USNZy6zwCkIPSNoxN9K3X6LbYGG85IjCQAGqYvSqN
eHOiePw4U9iurUUm3wzbhgNHEDk6im727xtvBEE/L7ZElBXPt8onAW0Vdg6p6KVhPNRVxqTcH8v4
MhpWdPSuDLoYuhvI19p2zlaS5RnoFCXgn014lFUTV4eCltOWY1DyKhae37UdlMFe0mP1VyF5i0+L
SJI7xJ3w4gYCs9KpiPcxA8WTaznj3mRXsjcKG8kTmz5JdqDpCx89AlwpaJHWAK8Q7Aq8GqcO3xed
nwiltfNBlhQjwMuw69dWlJP8GOUa7S88tYJGSqRuO4c3nUJ9qEm11coMm+BCFnuIRnP0h8fRL9tD
vCSkqdGbRDAeBf06TMuiXjvKI3ehmPqT8AMKVmvm4oRF0euxYnEn8OuiR4hVdgfVn+I0dv3xUzFQ
T3uD0wfAXGuceola5hnpJbEnEI2inhDvKdsWsuruqJ8Bbc0pADigBxjRpxnWiZlK9AhZaScrRDzx
fdA33yR/y3Awe9WiEggIvSPluYC9PbGjgsZX/ZeqQyF6iPBXv5Bxnh1Hu2q3VOaZfYQbNL415JXe
e1MHaowKfhdC0mfoYrf2TtQhGvk5FdOd6mmLvbQmbprxQRlBWhccfwGOUq2M6eO0+Mk9L/xFFO/c
XWuiiC67lGs7OxVG5rOpOlo6F7r3ZXSJJYyNUtR4Ip1+xAk7eUhlhfUhDviMSLabrFBPjkRmMlU4
/9a9EGN1iCrR7IwaMQ6EVXKOyLo5AUTMd6QxlzzedrdeauAVcc75rwL95YSATyRd7HXbi2iXJTlS
EJ+0rJTUllUX2xxZc3Fj9SG2YlP4q7l2HjFsHYrJdM+qcaL1wimWpI5qOXhzy3UfSE2H/0L6x6bi
LYUiqGrNiwFblxmXHGwQGRHG/kz1J4up7zZFqHBEujKdB1sBZQAatG/dYehBzqj2xpPtcLJASjwu
onLIMqg9d+9lFQCnUD6oRAucSPtAV/VBGGwDRZC/B13tbKhOEiLmM/lsDFZxKabZXzOtTlbp7Iqn
zsnZtQJM3gxVwXGaHuhSHOHJKpvigFk4A+FxyO9x9r+ETkeIgOLBNrA7ZX3Me75KtmUtsnXE5H+d
peborrAKkF6pPHgUiM642vX0bNp2sjGZJx/JZVNbq/AAiFiZ9YhkBl5goWDeO517xIhVbj26h5p+
L4dbF2nWtp0z0AiYkz8i33E++aWbbZIc+fXcJMjYh95/xg4z3DSTV8xsUuiJVihK4Vwx0TO+mEgV
iIjJY3VnEuGxYkCe3SsiN74SyRYcauU4h8EIKZaEEc6I/+N5F1lqWPeksq0nSZw07u72UnLe3Ptd
qZFy1pvpIT+nQzPu5qhU4ADafgtqhrQ5m4vyQGo47hYFJheORMHVtmyUGWv0suGXNF14iQT2mLbc
hH4m4NAgBw4q610mA1pgpmswZ84VmnHL3JpBQzie4w+7TgblJ4TjwX3CQWdZx9z+TxnYLcsdoHDk
c3UnxiHd0O82n0EqFd/k4vSvvoidJ7+dq4e2TWIA9625Kxp4e6PqgyOQXIkGEBPKFqFkwaabpMNT
6tjggRJpv9mSJW3b7XSGC1rdIg+Sh9lwxZ2Ubr6eiXvgqZqWp1iUXgDcSaSXnuy8M6Kq8Ux6SHQw
Ezdbj5nMMcwHbJlFfCdCmR3SyEhBFA0+sqQxoJhlz9/YWY+rhUQCdTKLJtmVuHtwrRbRhwT4QrIq
Ue19Ri6UIh8xxvRsjbk8SCtCC6DE/CvjgHxNUaie7dEGwhhlPpFBRUp55bfyAwQW66zgTJ0BMY5w
CvDdsd7a5NH1BvGEJsHaqTprNsvUomj3CNf42LSNvLcVbfxE1vib2JjaA2/0+S3J2+LZTghXYlgi
5i3AE8z7FkFBGavyRPb3Qz9wZMVKYYu+/2S2ntYhL6jNc/MTvfyiOgAz6tKPtKWjCn157Q28iXIT
yIaqE4RgFeCW7SCgIS32OJfbxpzVe9AzNo/yBcdCl7IFJ6DuqL27KVrFyTLsJ7N8nigr9yn5S1sW
aXTkVhYbctSLB6YP/QZB12mIjWZDnfX9iP7P+fjvzseYz/5yon1DNMfbj+z+337k9xOy84uLUJUp
XOBSWVmCU+p3dr8w0SNDJeS4i/HOQZD7r1Myc+Xvp2LbA0WIQA9GAHM8wUzlPzkV4xf8sdjiVBzS
5w/oaLlkEf9pgt1GfVBk8ezdlFYTEJLIQH3aeGLi4VgP0mj6lu4JGNpplZd2HV3qauEV3LmmgclD
IWrRnaXWNEpmAB4QgC2RmJ0THYKIFY3FTYcG+22hmkueUPH5u7KDLz1detr6CZlCFg2BtSMNMCk7
EiFL7zw6rfySx9ND76Q+gF/L8ElN8/xdwWAfUHwbbxoESE9GoJQ4E3qZNjSsRAX+UyPm1N5ClGOe
q1kULgIUgmlWfidTeSgIQmvvwQnmT10bha+yUDYGC166hPl2Y9bceFWX4P1bwk8GYvKaj1g8tZ0J
SUMhh/OyAuNQIXRDanSXt5X32vr+hByznj5D+uCNg/1gR5gnUA/IGD3dHQuYV20nRgBfi4jRXJXF
MQN59dmTbvvJkjbOPlEjCiVx9ksxL5fAREJO271cjvxfdDsOnn2XuqSdEv4utn1mh+sZCxn/jR22
D8SwJ9PaXBaTphdqqxWH8JD82aFmS3Qib1lNwh0PlaHK+wEgLw3+Eq5rt0x7khWWh1Bay4kXozYP
phxcgbIa6SEpsvSd9eA+ZPk4gkEjo+kO6hGhA67XgUmaBQ68vnpOlM8RPBgQ1CtQyiMAD87DQW/d
0he3Pho1bemVR2T8Xe3Ew4Z+bw0tDgr8mAp1Q7uVplU6OMNWWNVAS47dcAL3uLMnAqYL9NWAfKJW
fTaWstkFaWHsIXeoI75u9QVnoX9MpGieFLO3y2C09bk24oE+ljIWWvfKGwX0odHpLY+j5/d/YtFy
xuQWfTJwknVqgsxtVy1j1Ko7ZQ2BZ9UJG9ZUIKvvozYLd1Zn4IEB0QgvYyrkpLZmAs77yz8dh/+N
RohywmF3+/cdh9u3tPr6R4HQ95/4vqF67Ie2h/rHtnTuiRvSQPi+ofowYAPEK3AVfkco/K4PIkHF
DXxkRbQCAtuC5/r7/urYbMJ6f/ZN8f/YO5PluJUs2/5LzfEMfTOoSbSIYC9SpKQJjJIo9A4H4Gi/
vhZ486VJwUjS9N60Bplm96ZSHgAcDvdz9l47QP5CeMlfVB1wpPxZylpUmwgXKKssIZenhbQpwPUN
jW8OIUIjHnGmK776v92N23+qcr/Lgt4OwVfAgX7P+78UCk9qddHQFVpsBnPYRxasan/RhK58l1v6
73v+/zDK8it+E6pwjBlHGlpz6IlvrfatGl9oUP//DXFS9vPSyiZ7iCG6+c7T76Z0U8/f3x/C+Kdk
+mdpE+mUjbTHZGYs0pI/L6QtNGzVfd2EjiaaHxUKs4HOAenJ3sDQToSvnNU1YmNK0q/V6t1ubK1x
y5HJ2E9jP+xT2TSPZoJkFT5Rm20a5d2ZDti6DRl50OoaN91VpE1sLDX2O4OkhPtUNzvMLbTKHqbc
H5Hpe9lF6/YeMQTyG95JHLl+i6PcQJdD9AgHjYS0CvIeN7nmJVewTic8yQjB3bSh7Nt02SHRC+9C
92f3q1ZyvF0lRAhf4dFxLwg9JHBR19ptQtucDnjZkdg+kq0wd3l32YG7/5wq/jGRJL1nXv3DNUvv
iDgCihWN+U0LgGJvm+2lnZvqM4IT+27ga77XOq/YVvB6D3bJGajoDHsH0JENwiiNK1/Pyy3dnxF2
8dh/sryloZD76tKbkabjHDCnVY/+6CoCJhBWGajSGK34HWnXw49AYZftZwvSmRtxePV6AkTRBb8s
/I0vicTruAHLOH92B/YxuFeNl6YZUas7ra1+aTX57uR8FOoRsC4E1ZE+2l3f6/xFyw3GVHZVTY6p
VqVaDPST45IeGCksN5GlqIvA0IvYLlMqAta1xlLtEVSWaddZbL+olvCyYVLdz2wm7Hs2XwLKb19H
kzOj3WnpF5VTRtEnqiGrJqmNvRjsF2AhTbBKELOEWU0gaFZIHoITEZ7S6fx95cjvwD2UH8vAaR9T
DQA/XC/vogTrfiXLIUJN35ChSnAZ50wzO8TC6jdBI5vdgPl6T+rlTKnKdeN1gLlg6+NwydZz4cdH
Z7LNkJxXBjBnd13XmdqThZSHmZP193k1d/eKM9N6bgIgqjn+1rsiJgYO5Ep+JFkKa6lWddseq/eN
H3A74eUa0aZspLnBeeVdqwH+6yEz3XInC77HhBuk+KW6JjI+kZoZ301xqt8vIefjahEE35gF9o8k
jvW9YTfRd6wUFhVBU4uuzSEgyCMHP9ytiEQkeiOK7JspgcM3xZO7poRqHwlFqC9rPF2fkJD3BzeQ
7m2kWdqeBD/r1jPK+HKwHehj9XyniFjE/+z0etgltWse6kbhIO5oXqzZcEbfFS5l4l4H1NYW2v59
NSX+LzvL/V8Ezqh1i4P3oqGM/T3BX7eNu9qGGgDUB2uvCtDCBMv9iCgybBAi/izqljvZ9mOxRSWk
h0ZrTCEGBPMSkL79oOMl3UaTz8nN4ji99z3R7B0oiF98M+pJ7HSSO72s9ZAmcuHixxqBngEYtVal
bfg/jJwKXw3U8LqzxuG5AfZ8Jbo4uBmB6T0UgQId3EIl25Kz5VwMZjzdWjgzdrFs/FuQ/OJ5AnF2
h9VvvB2zRF2P0F7R6nnTFTU35yKXltgbtdOvOS+693Ky/I2apxl1CdKbtaObDFBTVE0gixNy0MxY
lVbY+HNvJVzXQcpmVUQD0+qzU1eVq6SoEhJg+gz7j9uGRs8iBFK53TM1nM0IZ2QnJ2RZqhrAELQy
bUmqSshM1O36ohhc0ArIlmDtmCWHcOid/J1OlLibDPEW8ZliPvJr4wfTqObjlE/1hZOZCL6dCKV/
hlwJR3SZBQefHcOOaEF3QyxCcHDaoNqh0as4Wi8RxUmeUjV0Iemt8TTMO3YJaotrvTlojV5wGZiC
diT1aVsvWlQGJky+NWEh3IcR+uTKBM1zK4oG31ytFMtYn98V1D1AYgIRV6wC3+C0zYA7PS/EuNy/
cHSYd2ZMgrspDLEf0IH4KwJf5HObV8Z3kmzbCUxiGv1qg654nFrs5UiB8+PrHzeF61DutgFajhCL
yMj0hpthzkYsMZPa9n5eTVvm8Cvsw9/YWAOb1euQeBNzNuCt3a9x2QX0cgulf89z1T7Bi283vUNh
dmU3lrZNKU5fkQSTrdE8mp9sMUZfMzupHunAlnsVdGLvOHO0TWdDX0zjlM1qPVjrY4dUp+qeCQ5X
Bx+pdk5aKlBIP8r1kMzNnMWz6a8DpXP7RELZqzGC9ArnWX9l0GEPVpNRjWGlBQR1+hJdXIOnnwaf
D/uJAv2YU+hzVbexs3kOlZD8YH105xDopHtvjK3+RbX9fJfanB5XsvRTUOi+2HvD0jKdZcew1Eii
4zhj7TSaroc+WmsPBAYNA9EpPHrf4iBZeVZz6Aor+RkY/Om8yGgxNK5zEVH43scu7EWzjgFHgc/3
9+xGm4OFIfRxCDD4ClG790HtalsHhMXaJ+tzHwPXXzfLx64NyNDVMm+8HVxP21pGH6yrANdrElFx
soiCejbKmowsyQQHnJMfZ2b02tNt6o22Ll4yvuEHs9XbhxbdziMTKb7F2RffqKwLyIgiE8S1MaKk
jRR7nwr/F8WGVIHpMUHzDyhi1y1U1D3+ShQrKp8p2uv9Sy8i7XO5pOjMSmXGBnXqv55Trsbo16Tz
Y5F6Y2iypXGNTkZ7iClJ3QImmI5wuTmxOWP6VXQtluaqJ36LFO4nq5vsp77R7KfMkdM1Xyp3l9SJ
tpmg9240oFyhR7zb1RxrzSfyTBALNByqIfCM1693XTllskF56d+YC2xCiIoPX5tdACk2MBhywhQd
lJSKibgbISBceHUitmIxipaTsrYSHMp6bHRS5YhEno6dORU3EWEoB6MkTnP9OpeR/s53gWYjIeaE
cjFj/7/2WhFty8KLYQWoHiKCI/Ibvc7KA0FJ7pcgIsZZRbqNQDLlY0haKI9/ruervK1mDChQyuIh
sICuojdlCTSMT4mWfm/yabxmUZgOJpD3G6+ZZ4iaDqiBqZXTI8FuDqF/M92emUrizjNyzMB0ZCDk
eNkN0iWyUC0zP9pd6Vxkw0xyujdo2EPleFOjF65W5OHQesHZaGE/Lr18QwkEtaNvEP7Dt6k/YLEj
mzSyW3k1KCiwa+GJ6gENuNh1LDjsgYRHPLttqpuafNd107k9zNlivsIlLo915A47y0SzA0BIaA+t
rtNagVrEjtmmoVn0LBt63PJqAofM8Oak1O/9vrZWtezFXhmieNQ7plMpZ7bVQWp812N7urJLAuTt
YdC/A/NAUj6mlbXS7JbuaMuLmWLbP87jMN81yGCP7mBPW19NDf0hGLIUY3pZE23tokNVPTboFVby
+U53R955zSpQQUX8w4MNlVsRNZX0l53SaGTwR28zCzgVhKE6ClvgNvtUt+YDgbUA9uE/LleECG80
11BPk2ss5lj6urS8J74GAYSfie0sEw1nZIWKx3Im89skJh+otqjvKUvD4kSrdBFH/W0nJ28FkSJB
8aq9+DUlIsMWX6wO2lJBGtUll5FvkDCxciKNa3a+3wzbqojNfRSl/Yp4KIUm0Wk6mpS6t2WHmBzl
DHxcQQkwZVohJnTLH57QfrSzc4P50Nqh5iqXfVtNVRgYhzenD0OVzOvG1+KQ1WrPjejXoPLEJo7I
bcdo+EUT9MwoMFXkKGBw2/jD0ge3GrXRfaUdyDqCeuVJrldIx2ZXZbrEUElxNUogmiKJ1zkonK2b
FhguK3yblJiy5Fvc9U6YU40jUK9DEA8mvrqX2HoQkcU6NX3oehcI7OStELn8ghxIrPiql1+pPnY/
ZO+59+iUSc8tfJkfSAmbAX8H+R4UTxdqSU5qKMBR+9b2m/k2i93mXtLL2fZl55HvMC5my9l1t9Tg
I3xx8L4LgFE74HgcyfUiPcaZMXUrQ5H02czlBexTK5zzwgmazVDF1kDhqRvz/KIV39neG19HV/hX
RgAxaN2YBCX0dUaJ0ay64Taap+qgJryzGYLtnfI7XsUS9P8qJ6ibXOOGp7ghr/m7ndj1sO5p197Y
hsruhKOqXZdOzVe3YX+1wj1qXk9+oL7iQvHQrqXiKZo8PVrViAse9eUL6RqlJArET8JRiO4iSX08
8Hhrn4SynJCuzXBEytBfDNqU/1D2YoNLDB4uNI7otvdk+bNsaYyTNGE/IxGviOKOpHc0KJBdYvgH
w6JxwAZPI2zOui1VuklT9mdLYM/PI8fIF4JScl1p00vee/4Xs/LEFiA3OZ5xMS/JLNk667Hcsseb
+RQiViIPDnLOxp0aVrKsyMJM9mSJup7O4+Vre5w4VRByZc3ULRGltnLetGn5ANkABhW16JhVfkXh
xt8g/+ZQbMinxsosYqcKqMO67dXdxmFnvK8Ct3yo8rK6VHNhHnBms5XaxuUUxSR659Lv4BO3g1aG
HJdc7WVSIHhXA/1Jo3P9R6UBDuPc6e85xQwrU0ujz4WlqUs+isUtW8XseTSs6nNW5/UX2cnR20uN
5OtVGtVpvscEAsYG9BTcdU2JOxswrVi30Kq/5Y0LlrZrhuyImfYlHvwBW75vXI6BLy4sdrY/hARX
M6E42bhafj1XPaq41tKKvcq9mm5lVl3mPUGKq6CW6to2/fg6YzO0yuwiawkhceqrJnZJqWvovvL+
/6TLSbOab1qAhowgAytSIOKrtrvNdYoMdlwkj2PTIlWdqDEboozuWlS43y1NfrOzdvhm49ifMcPY
O8/FR6mJwdhn9czKLjWLwMiO+MLAGxYXfd18cvSCUIyIZDM36fTd3Peg5ZnxoeZX9j6hlk90KSSy
FdhmSriAe0IgVvF3Z6JZQOBFtXIsLd758eg9cNThe0Ky2beFLr2RcfBkI3+80CXsZ/4WE6RSre7t
1P7pFX5z01dq+h7POBaQrvsgBq0puwqIUtwTssIdo7O6r+Ns8XwvYnUr8p68PrEf0p6Il6xLeWGb
gHB3wZ5qSkindYjKU6BObjmDPLIg5zejnN1jjVNipQblbmUhoucqQB9boHoPtdrKrl0casSSkwiy
MsFKhyPV/nXcD+KTgHvADle7K8tSHZQ/lXdRqrm3Xq3HGzdzzWsyQaxfRkyvvQJXsW26FAA0EpAb
4YzJZQEK496WWUAiCPGAWvc1IxEkSvJ2X7LcbnsJjX5Wo34XRZ2LdoEid6Xyaj/1VnGvWHFRLRBa
FAS9vm+K7iHuQCyMnu4erbia9mpoviWB8MIsTvhisREkiNHT8OIH/SVbOe842Ch+WhTK7H8r8atT
WZ+inJbfrTqTX1tfEaUIHTzJv1d6lukXhuyiC3+Isg3VEoTzcWs+dCbS9DWQZie4Rn4N3LwSNaB1
C96Cs6vFOHM0S5rgWkxNAX8Vv2/pTKiWU6gRkhLWg2u2L+NI9JNOmX/d1FZz1Ofhh+dwanAKs1yz
qeKQVPf44AFfHwBvGIveJ9RMMzvy/juIDNzHMmZvjBo3DtkVFhvKHT9aM+02FS0FpEt8X6dhCLvR
ffY4gowkgjqNfsceyqVyRplI63zjB96d4cKuHGvr1haFFDBAN0BYwz7Qol+Jazm3tMvMu3YMftWj
rT3GvHqfMV42CZLoiviloBmjDcKphRbpVHs9GLutmRJYRVcMY56gAvB+IfSk67dASIMFER3YOEp9
0zuptSK0NqFd+0042NTveo1iXCor5mS95zxe7t8f7U2J+nW0V8ctKj731MTnjQ52JiIfwqmKnZXe
8l9piTmliGWx+fuhDBOQkO+YeIJPiaV66xLsMBpcWOLHD2Nm88kAVnKlK9RH7w/1VpwLZN700BMu
hmJy2P+sJEP11yeA400oGtFd5oVa0gEytpxM3lUdj+Ue9cH0t0VybiVsCuAnPnoBTJx/DkpQOv1Q
uIzhRMjxCtY9X+mGkh1nUvuD6zvRS77OEV5obLAecGh6s38OlbP4z1JqSH+nhDAVgMwZi5ufHXKT
iib8tvpWTsA3yH9NrroC8dr793epxP9ZqedSLdi4WHGXHs1JpX6KbZnoedyGfqlRgBdcoFsPn98f
5K3SGWuzuVjB9aVXdOr4RUWtJhWYTagUpVtvSNhFxLiqrgtTn8N5QtPVdyiGqoZN8vtDn5s/FmJY
jK00b4ylC/Z7SyVw0HBjD8HxN+TTVloAVamrUAj2NH2J647ZgWEGjrbvD7vMkNPbCu2bvflicHYN
Wl+/D2u1gVt5KcN6dVYcidD7jMppDmOXWRt4zN/3hzv37lusMbqNuNc3LPPP4eKm1g3a6AyHO/eh
Nus9h/+R2E1P/2CVMZYb9ubKMJ3iWif+ggf651DBPP/rWbpzN/xoX+fmFHU/kV9BSgFuC8XX1feu
P+vPCbGfoRooxb9/uecmLexlF+u6hfD8zUvjWWoeYr0JQV3Zdw5I2CsZs8S+P8q5m8ojXNpXOo3P
U1+ATbR1Z5csPa+rQA8Mc01eLnYeO5MfPL9zF2TrJKjbFlV5EHd/3tR87ATAcmA8A36sjTlU31y/
+vb+5Xw0xsmiljo06PlQN6FhKsjRzd72y7v3hzg7OZh/Bg+H6YG54c/rCILMHxpTNaFk73oVY988
mmhZ8IsM6ZdEY4WpRb8AcWmzSHwtB2LdP1rR3r56QAEdWii8fwGli5MVzXYkuvAqQEdsoGxUlXLX
qMRq4pGz+oDRSWzev+i395XxoEWQOOGYeEFP3r2aY5U/SasOS0E4h+1Od5hevQ+2Em/nokUPHcIi
pV3TQph+cmNjQ8FFLeoQ/V23biUUlkr2ZELRy3j/cs6MxEWQ8GFDTQC7cTJNCOOCjTbhkGRpA0Gl
tRcQth9kkz2+P86Zx/TKGzB4Vqxcr1T033rdJMLlVtB4VTin+rYpnjW/IG1F4L6Lju+PZL79xlp/
DHXyjaVG5RIJzVBdH1C4FzaGysH7h6ZMmlov5s8Tctk9PPio2dSoxTc62qWvwJ+0rZqJ287o/u7N
ljJaSTQQQF17zo+On8mjsgC3x0MyX0UF50BiCy3ErHSLOFepbWGC9z56fTFeD1VHBXvq3GJNmS3D
OJfOH1woqrTTtZkvOH09gisgbDinHzvUv5oViI572ibqKSiFfg3N4xNZNOlzOXcoFQtwSE0RfW3G
PN55kL7pWbsH10U1DXdobdQStlX3uSTOb61c8hmrknxt/2qOKCyVVQ4MLx+oN6YYCaImAx4XI/8E
UoEuXMu0bj3alR3S2x42SvnmmnEyvN+ad5nbaBky4uwA4lbJJoiH9ezFIxzoijhFPzY1zo1zq3/3
okF88NE6M9fMheaCggXlrfnKv/htrkVlX7P7mLgvGbr43gisA099DGOCi2BJRtYQvj/l3m544OZ5
qAsRH+owo05e17qy8cbLkgjaBVlGvbXc1nGjLl1Lqn3kE/KYUHp9sNMg/oeC9B/5NWdeX3Zzuksa
FwibN2eOJp56LelcEVLmmr70CGS/1fR7HjCAZS9/fZEIPFiNqHXwn9OtI31RzptTJ8Kyb+iK9AZN
PDpBkM4z0RzcNk/9dUuDHXWcSdH+/cHPXCf7KoxGiDm5yebJl4bUvY6ykxBhS47jvh7EQzzGSD2y
qfnrbYCts0gZHgojjFKLrer3rRw1oDZGmF+Epu8/TZMYNqYPvbEpLOuvpynbDQRTCKM4fRBW8+dI
cgn9jPuuQFfQDZvZpfBqZTfD4Lg7Ck8///YG2jqeR/Y3tkEX+fSzFcOyFHZRc1lOaYWanMRiCqWn
0xYWsfHvD/b2BWQwtjZsDRwa2qefrxptSOJ2JVem2Q+JpT3Vs/8zG62HeHA/2IO83fAzFMdSl0tD
5uucvHoYdVJSCRFiWLLYWtRKgwpEhlf0M3Fp/ZEy5Ue70fMjBmxF0Yby0p1+XhCD+tUyYm30xzyQ
z9W0+LphpZP5BZ2jMy/fv5tv576ts/FeFMUBn87TT7QDUMNVkZeHWtcdyUAMbTvH9aR/MMzbjc0y
DEdDi4wNbubyv/+2ava+PqYpf3WI8UwjahdakRz5Ir5/MW+XSkYxcCeyMmP18E8m/aiZI9YiIw8b
i4oWlZ51kXW/POHeZTUu8o5YErI3PlglFzn5ySmGUVk4oFKTL/lGkI3RRAUc+/IwcCaq4EVAGU7I
fL4aA7r0s6CJ3U4okjHo2PDhiaMDsNLq3l6NdXwo6CPv8F89zJNTfwq6PN/EUrI5WLYFdWU6F8ji
3M+BObhhrFrng19/9sEsRk6agVDKTh8MkoSkoLNRhFSnxTabguyojdQ5338wZ2fZIlsPjMCEDnb6
Itk1n5G4KkKhvII05D7Uc+PB99RHu5ZzjwLYPapK18WkejIBHFzQQtaChQjTIUKWKDmMrj7u3r+a
cysQMn7KcOjv35qt50w3x7jTcsRDLVhGj8/U6HRq27bF9z6z/34XzZkRmSifDOiamA3+fHd8lYKA
SnhFpzz6udy7JnXvyiZ6ev+qzr08eBRcXPLUb95Y5McWF+Zc8fIUqePf5qRWrYzI+Umzpdo1seP/
GAqZHagWth98qs6tea++CApHZw49lE51vDJ9HsaxeaOE9gx0ByLLo8zme17ED0Y7N+E59phMdk6W
b4pkBdfoubLNQ4krfV+6jnc3mJm2ef9mvlre/yxtcAbnZpp8jrB9nB74gw4MjUPJPfS7QX8EyFnt
sHeiR8ugptKb84bPcDmrdVep/qaeRH7tFJ61T0B8bedJwsGJMTwZNYHLgAnRY3Rd9tHp9i1bDiU3
JJFXQwlshNONT0OWrTOUJV+b0aZNoOpnQy1JvCBIDqnnP2E3lWsPP99lIaz0MR/69hAF1bcERQcW
WkXKCSHVVJGClTtpZEomXMf7N/LMu0ZPmy2o51kUF08/iIXHb0hHttuAhn/K2QCjLBFTRgX6len5
/bHOTESyCnixnaVQy677zxfNNCbIf75iax8ZP3UKDqBm9Od2whDmEU6EJc1VH+wwzrx0BGKApGA0
8iZPP799U0xjE1dcXuZ8SVKwUSaqHfoYzbyyzKn+XDdDvUGN0Yd/f62GQRWTihQbxNOV0sZBkoId
Al6EPrTGPkxVurijGr/wgOJHgPXx3+/bGHApA5gGp99TQCTvyqBau65CTY/rNXECqBKEpe7AIZUh
IYMfjXfmm8N47KGWRDQ2i8vM+m3LAWnfTtKKWzv2MZ0Luxk2el3VGwtF7AeXdnaoAGeWD4CTOv/J
7kaSXaNKwRHNCCpx6xQ1aQ2eci/SzjA+WL7OzVGLF2rxISyV/pM52iOJEzOVgZD0h4cuqV4ch3TW
lueXxvWd3+FXfH+inLs2C9OFCdSV9snpC2iM9NrMdhbhbM5o/LzhU0M4uKQO8MFAZxZmSuo6aFYq
z9g4lh/y2/OS84ACjGyJsIidp3gc9/5cP3xwLRZ/x8mq/McYJ3OCkNw8s23GQNBvrKDcyGPrtM4n
E6wmsXFDy13UCdYdGgnyOIs/V0PjIRaiV9v5QL0Go0MNKVI6vTa+T80yjO3gT0WYWqo54llO7swA
RIKY+uhrBFNuX7aIszjdTmQtxBG5CD5NCn0cbx0DxuEKe7nxaQ5KxFbCaPNdVbbNXu8xu3GAGuMb
2HHsDitwPCJPm5tk9JI9ZrnpUDhINHsrKa968uhDPw8e0ipv19zhfFdSKyJgD6FgiDgRc9kwy23U
JQ5i4Xy4JP88XS8xALv3b++5uWmDujOYJxZ9ipO56dYt9lyXuYlM+Lke1TOYlxvb0nbkJmwjjaiN
98c7NzXZc7PZo3xPQ+hkPCeZBLFvkwhVnSw1p+vBzA+DEh9sXt+W/GxqpTS2qGVSpntNkfltYtpj
nmCTDAAY6PmdlGmDZtD/UeefaUJfIUhZd475LW7EB0emU/wJ7bxlXKq03FEO16dH+ECWdUnGHjWR
apq/JFAMAKTb2h1GF73YopnhjFMvBH+V9/WmEIgEScdiIa/N/uCg8oc2qh0svdN2hrLFOkIYyoST
e/qddLCD7Ltj9BzUR6SAuTfHGxhihDX23kyaQXRv5na79mcHhIHK7HylgIFsM34P9Hn5gufDuIWH
QnAa6Q07HF38+5L8jgQk79bTPPOxtpyPHsW5Jw7gCLA0bTgeyPKofnsUqd46pchhSejqeaJlvoDk
9rmh+g9m1rm16LdxTjdGvezBhASDCH2n0NeCesO6TJLt+9P33NbGtTxOqyb9NjzEf16MXsNOr+1G
hDSd/PXkiBWH8acqB/WetNMHprOzg1Gv5MyCG/nNttdtWIwE3Hr0d27JSXTe97bcoQBFS63SD27f
uYUAwjcVjMWy92bzW0yT5WaoqMIma+7M1iPKK5qeINO/qBTNQuJ+cCeNc/Ni6XlzgEVC4J32aeZW
Ftxf9mkZGDFcXqZx9OdmOJjU4jeVpSWhLWu1HmVgfUoBwIVTjKmBGA3QCbGf74LKnj57WIKwZ0SE
C39wP87+PBZEykjUb2lf//mkycNstTxhmzPU8sUK4sfE7O8LCx3J+zPq7DiA1zG6INp4szloSX5P
JHo8+LHEGkyFehaTNmyqrvngQ3pu20pxCtEG5wcAVCfvoTUEODjQXoYKz0jSInEdxF1TOcfMN25w
lz+URfBBoeLcBP5tyNMNazbbBRo9vQy1YdzHXfUS2AXidvfYVB/lslvn5i8nUppkbB85C5+UEdTg
kyg5eiXLjDl9U4n8NaQBxJrC8ImCyeK1BhZxXbIik8yweA00Y1FmNoj+gr59wgWdPEW134adiWMB
Vxs+o0Q191CRqo0vSC3FsOzvRm/wH32HVRNAVItgSmuJ9sqX0mZl/tIHEztL5W9GqX/Lqu4aKY7c
KrZ88KihNE9Wuu3KybyXiK752JvOB7Pp3F0IFqcuJQ7m7WkDtihkC8tIsvOTMF/VbKyUbj850rmg
Zgq0CoDo+9P33CNenFkIZTyKrae3XWZGPEHFL8O0DmCtyK4h52PB8lvxgghsF036+yO+aidONoQo
ZkhRN3ldOGaePGnAxwVd0qIM3XIO1snQufd2YvRrYU3ORVIVxaM0Sx/QC8rJV7uAnxCTWXaz2iok
fXttAJP1wW04c9/ZbCwWaHDvHCeWl++3j1zggq5UplWEeRBDiG1IahMJ28Ypq1owvsYcoov8/sGN
OFPERJVA1WdZtWGtmX8OGo/OLAl8ZemYI6SsoNt3CFKtXRs1oF8911oxU1BOOsU2iJuEnM82x3lh
/yty8T/2nKwza9jiC0eOAZSORtvJD9GRRrilSkt8y6BjV6++htQq5ju01cK54M54B6D/BCK5aE/j
giIygWf0UQE49LeDNei7aYr0L4nNxttUs/6FbbHYJwNTCscUtKkxcPZI8l8gFKxYsvut7WbJFq2w
vWk0ocLErb0t2SgeiTIXZpVb97klxhteW0xoBI7OT4nfASHVva96N+UfHMzPXT8dMDzogFC5r8tL
8tvTp9yWwV+3uP4iH+8TZGnhCFP+KTW0ZPf+Qz83FMJrtAa40flsnGxAaDrVdbl8lgKAFxtZ+4ub
b5T5MUiK+On9sV6f2+mbtlR/LU6vfAZPj/9Cc2GwlimHg96JgGvQMMbsNdvGPpJVvxFeYVwYlR7d
qtEcrk1Ti+9MRUQdSaVyL+Ga/7Or/18gzgdAHLaAS+7Kv1ECm2f1/K+4++vn8uW//+v65XuDiZHa
2csrDuLw87//61//p/+LxHH+DzGfrx1phwWDJIx/Exyo1S00hqVKTRl5yWr5d8ILmAYd5RNHNS/w
kJ8wsf/NjfwbYgNbWF6J36bW8r2g7UM514MewOfqzTzuNMS/eIVI6AoghcygwBaAiEWm9CQuey+1
J1keUhCGL0mnIe7K8Rc+OH7jHtpZRfdF6UfzSvDzr4hIcm/MpnUvxyygvafAD+CvJItohfJP24k5
7b7YbVkC7UaPt+mJe9sFyk+vzdEnNd5pMC7Jfja3ko3RGoG8dY2h31kjn6t3eu+Xt3mui1vFh+NT
IFyC0wGP5URBDMPR1hofS1XjCqhUQ4TzPNHI5fWr4BN5o+Un5FCP2DXnA8rjEXKfF9+6tTN/0o2i
+TQSGrgjfNG9mSHTb7XBIo0LFvN6XABYeEbGLYp+qFhg04qHbkFleQs0i+A7RO8gEcdboOftLUq5
5AnOXTet9QW6ZS34rSABSO29IrlGF826bmNn0XQxXjYLvMuv28+g0dFDUm+E7WUvmC99AX6JBf2l
wwDLMfbgZl3AYPqCCKtTkeWLL6n9lr4yxGqe4ediAYv5Q5+QcQhsrMFVba6SBUFW9MDIMpH7PpZz
EGV4Y1G3Qi0b8izbIV7KN/OCNGvdIAj1oYKMlqDyFQv6LHmloKkFiAYDu9vlY4Cp0M3NGyi1KHMX
hBpy/uHSXrBq7Ayt52xBrWWBoe7ZH2I7BrScb4Up1cIMMP1DuaDaZgNoW2142kZEhbjTlG7dqwXu
Rim7+DWZyDLMBf2GdVbckIGuXVupt4sdXX3hXsGKA/8W3NYLQM6CtrgzFqicUODliDab98OCnAPn
OP6sh7a9MZSsLrMFTRe8UuqyV2JdsMDrrFeOXd2QRL7SXvl2nINyPmxA78Qr/85dUHjTAsUjybvf
+XAnV3x+n3uz9y/EAtFDTiiv7caI192C2NNMYHvJgt0bXwl8SM6zS7lg+RCB+6G+oPqyBdqnI4Nj
TgHyy51MSrjw4P38V9Jf9Er9q18JgPCZuwsS2DzWL+xwaY6gjlDcbJNphfMlNUr9qVmQgu4CF0wW
zGDqSYiDlaz7u0aL5681iZkOAH85Xkgixx4CO3du/NpeNb6M933viVsKBOqT2SfmNnfAuKy6nu00
c1J4BG/XC2pUjcT1tXx9Vu0gNBCbvhsdrCwDsRQYDalxWUusR21wBozGGm2G20TlI8uIvJ1EMYci
rvVtj6+TkFupXyHPE8O+6yV9kjoldhVG+U0Zl/FNk9jmxq1d61uRFkGOq6gZn1riaiFy+t1077q5
Fa/BjdIizowkBL1dkvfbk9VYat4QrXsN5/xOyEm/ySIKjWSNi7y8Jso+fvQM8olXnluR32vXdcRK
kmK8msvqJ8l5ug/5rhyvrNnDy5XmDh6ZDC3PY9y3JLRklOejNQyacWOlBlDwORM18bVjPWPH9uV4
Zxa68dSQGA76VJqNrHeFy9lrvKLx7o8kIlgLosTcNb2My8VCO7l+vB31rtXvo3YyJ/dz7JVSfcKG
0/VhVZe87cdZmq02r5WflaPc2HCoh/smG2P/hx3nUUKum1fog/O57LOBHZgvHS3fIUtQ2c/Jk9LI
94j/muafps//7gM+2gfQyuLk8Z/3AVfP/8PemSzHjWRZ9ItQhnnYBmIODiIlUSQ3MGogZsAxuju+
vg+YldZKqizVWeveVFlVphQRGNyfv3fvub2uXprvf6kD/vhD/64DAkLbODatkgfaygwJ2NL/JDlF
hLbRy0fjhLLEsv+3DnAIgaOcCFlc1hbezyQnJ/gXPQXarAxdXULMgDz9A5LTWij/VBXw8RQhq0eA
wQztwvdVQWMC5qmzEgBSanm8zbPbXKHr0p9rizTHNPV+h0Nay4x3HxgQd8HJlW/+62R5RPgxGouv
j6QH9Xdscnj8fZkffroJH/74+36mR62tlXefgjFv9bB4HJF+OSSPKHbmzsvUkZ0sP0hbdXdl2xOR
ELhiZxqy2lgDoy5KH+N+kIH6/PcfT+zeL1+AcSVhS9TxNhf5fTt8mnSYzzoYj23lA5hX6FX3VZCB
REEwCY4068+s45wa8UPW1kYkTgJAW+R0TAbUVh9basN0Q3IrTBMJCnCTWliTw0WWe00KM970VhO+
5FQG0RVKAAmBKDJA6MN6p1+ZMJT3JKWw22NLPmZQ6yit/O7MJL97hCqiD8lcw5EQqaWZfHSccTYM
Xpej2SnrE9p8cdNLxCcgjyArODCjJLTwl7Cuc4JZ21m/ZuyN+7mp5odqavRhKFRzlVigi3DoA1yU
rd1cZYnJGDzX4slKTf6gVDkpK52yd3TmWI7ngLTueRBme+JSkR2SWiAi44RDmHMAaMrPNIMBhhU2
dWJVdbgNVJvdejg0Gc9E7I24yfHZBnl/11YzGOd5NWsWI1jWwUchvDiKOG6zllsnyftzOdnd3VCP
yRlprjr4nUX8NHLjneWM80Nh1vNDVyz+R+6OvUMZa1PLeFU8QUX+plvJ+xDQ9chloz9jYGmfJnPh
znScu47+itkKZA8FYGyIiLHADYKs1a8Sn/xns+ePQFkevvgYNa8SlbonvPvWp6la6FYQ8XKl2ja6
qmuaGluwhW6xcWtcvKC0FxMrUkXQrEiqWDazvWs78O7Cz3C9WimGPbvtv7kJ/zMtMQqA1mUGeTQU
iqrGnbpvauB1Do1RH/x8qk5tyM1lq5BbNRHUth0cjF47k3jnkwBOwQTDK+HLGOpgWEl5nyLl3/th
1t24CKHjKkrnH6WpzU0DcIMZmmmyaFjtc666+QHZw3IddTN/lZPpA8mK4cZS/OKIhKObpFxfdjbs
WyM1Z6wd/BbfLaLNGBH/PmMrBjqdNfMPq8z1mqvt3qYudyJBRA6Cmui52nBccNZi4rpCQCbvJvKo
3JOi2I7KyBss1kly75tJ9w0R2nLdyEx/tjlQHxowBFu8XeyVZTN+Nwvf+pS7+Daz1dNtERIUDyn3
EYgll3p9RKtGzT90z69f8DuTKbRwJ1wfLynEWv3aI1N9qtIgOVdD+SSNYTpneQ+RPnw1p4iooNyo
oVcPSW1Dc/SegQ51jzbm1YfU5tnEel3mBxs6wtZ1q2eXOOIfoxuIG1F4PJTKnmOVcaP8wBj3SeeK
W1E7Lpko0rudNLFXTT6Qf0d61TPmdZ7WAEwOqdHts4Oj9FLAZfqoQh0KAC0h5JZGti9pCAkkzh1t
4MyMyu3bjwszXoKhHYx7pUUzbhVY72umtcMXQTv+Xrcj0esMZavYAi9+VlVBFos08+PYEotADJ/K
D9BS+m8MFyipyFohnBr4VPdo5QA/IAcF+Edtp7sZfQAv9heGsFbpP81tI8dveT+5TznO7DI9zs7S
uNgtFqPZIbiX0zVp2SStyNSZ3HvYLFA6XKU/W8CBYmjDQP8JycE+0C3+nufQMwnksSmzWzWyNE3N
zdRG9gZCADFkRvlhNAcA9mZ1b3jTjVuLeo+H3LtbemZKXqCcm95LSftJbmq8zluTWR/ROEt2qu3y
84CAaTdV6IwmV3/Nw3raufP0vczs+mQ06Tc9udkpW9CFNNYkrtp6lrvKm1XMoGT8bsGd2KX5cFFj
l+xxHVlQe8poa+kePlrgpYgZ0/zGJVft2ojErGPy4c9+EZ6NEi5+XnUN+VhR0p3Q3+JWMpQb46v2
NnVeMpusq+o1JX0tZAbfBMDVXB3D/bzXxELsbKKCLgUUr2tG9RLnOi8s6Bfrkmv8ahM5lKeF8Xps
W7N5MhuC4OoAwIgYnXDXSgMOtQONfG5W1JmJYcE2avMivTw6Tqn1kbNJtGfIMpAHR2jdzubafxuE
lH7s0Z7mHLVwD2lAjvMRpEew9y353MARvJoGu4ob25zwckREFFYRvQgvWWnRyfDNaeV0SL2UPY8N
PNxDlJg3GdTZXdH43T0yLWtjjeWwR72dKcQ4RgHOTD2H3ozRwynVpVGrxbgqyyfcym0Q+8rXhyif
cxmjbAu3BHSgMp1dhwrRQRNiEeDuTsQ1nJg32uZWs4gARSopxzeC9+rarQZxkSSM71rbtE9oJ4et
k2W8VcMuTdEeNxT/Gz1a3ln4vfq8SKeI+5VhhBjlKKutMxvt2er95UWQdXcCBbJ8EoVowfIM0VEt
XnSqp0R/yEtn2c7J1J1Lzs+xT4Injzvp5xWpB7vBddy7YGDU3Car+jDtIaKYItx3xozWApjgRnqk
b7uRUzwGfgoux9Ry7yYaOkM0G/sOmhmGmfqusgz2ciCRpzx3lEM7Yt6mRho9QNuzDlXOE+87bXYK
Z5XsIpm41y0TQCK5pHFfjyq8sbpFn0mhAHVB3hS8M4jc9Q837W6wIQZXkcL/Rvy1JGyxQj+OWDcr
r8WwWCeB6oLYr8zvLxWZHeR4BprYck9i07GB0V4yuj0hmdyF+UNAFKi2LvpktTULcz4tXRfFojb6
wwQK+UlWU54zEMqLK3dMh2+1U/jmtTW4M0oci8wM7wkmgIlzuhxAabQNalRjDf8KMm/+2hZWG4+V
XOsC0d1hva84j85NuwvnOr8YavXvQCgpQJXbdXbCR9dfRd3QujFNEU7BsvVyQCVhMpAh0Hq3JNrl
RxLSxVdbhAbh3kKX670xN28lEkFi7EPoK8EWDs0VUXoei7MYv4d5IgWHRFrpe7Mc2HBwAelX+unh
VmgjuReoD3gHSsqEIDFFsk09IkuDLCf4IRPe7QKG6t5oheDn5k62n2jfgRpBERLXFHnZ1vWV+KrE
hMolQ3QJ/IfdGXtUd/6j+Opy2/oENGb4LgB5hlsbqj91cr1OlZTW9o4y1P+oSrIrQPB0HYCr2eXM
nNnViQF+c1VBgDq65kD4XAtVeOwLokRrYcPcyTziuwhCaY37Jo2mh9x20lsafuW28Xxxky5v3yLq
Hh1jxZslXbcuykutX0cYops8CihPoq6zPrAMNt8d4dMNN1IQCQNl4tkn5SLZ1D1fZ2VPHTJyJB6y
3OTeWZ0RNrFZ9/qQ1r6+mACxd5y35TZduRAtxdYTfpM6HvRa/uIifgpGVYEl4ycw4EGAXSv9iuEw
P6glaXdNkRNlmUvIdprEN5vei1NhHoda/feHCOs/nSEsxLGcl9DnsQJxxvhpyNHbUdmmqTEeU8Pu
zgmj3LUcDpq4g2sNmW8t7x3SUGduzPOge+AxsuFiT6P3uwON9X6WvQ7L129Cs9ri67w36E+t09YC
f8DRzan8Y6zI3m3gkzKSjlDltEtBmEVc2TE11YcgxX5VDB7AobF9TpOGB7NxuvPgzPrSSNE9ThOB
bdAh1WdJxf2bic0v88r1y66ebLR/qLR/oQkwxSmD2XCGo5E70K2Hxv+oBS+aaRXZrTHx1LEV8YBZ
M0880EDch+xT57JR7UshqJsDoHzXf3833+ayfz2SOh6aC3QeaD7cX7QlKfgQOyL891jXxM7EaBdX
NsbUEedgzIe+n7ItS/Oy0wyciIGdqKAKweGVaDJeU5Tf94V0uzPWSlDCidd+F3kV3IV+CvRkBMia
GH0L8Xv0fqfSZqb6y2EWk21I84IxGNlV5rtZqzcZWHs0ZmnSYYpYB7koduQG632rFatTjkMrypzg
dSad+Ag8M90blv2CWfMLjD4H0RnlkuHJdDvh0Luee9t9ohfYXOeLU15Ms3aebTwfCku5aOYLLKvw
lPhWuTXdfNnniheaaOLiSFatd2taGfAYVVOvVkQXU0Au+0Y5+oKOVW77Dh9Xu64wNhDb+znt/Y+G
F+jXOkxNwBJEFBobZ2CNhQxB3Svb6jSRLXPKknaN9yS6mTzekn8J7jtPSA+XEtbNWqurZunuGvxb
rCngdrYunM7HqGa86po5A3GnFDtbJQQCILW9KqaOGtSi5QBbcX5IFyPFbenZ1XPvTKV/HqslmK+6
RKZcpJwwbEMNzCO8tMzMeCIOuILjRL8adBmAX2Nwt/ygxn5oE8CtQ+eADAv8pUpPJSXNlrQW/o+E
gj7Zmow9/DjJMX7M6OND+4LSaYAi5JAZ5Upq+t7MCK9NkoxfnDZRu1MswrBQFaV8oMBgGpoin+O0
Cd2Ag8gQusMXEwRZDGvKi+nQQ8mrI4F3p+fgFmau+KqLiTjNnERT2ry8T6XkiVxGDhRZ408PY149
Bz3nx0VZ4imUlZNve53PHCq5dtGKNDovyzqL9jLjHr6Tc7LYOO5KeviHBF9HE4feWJ1GYpBflDba
F5cUJur9isQVXtty74xh/4GTaHilOxOIm+TQ71fN8KWpOcsoqFYnU7EajevZrsmiiuymcZakXFVq
3oACINhySckrH8iSLZrA2VA7BXe1008PpjXZO7ux2xdvIGwYI76+CIvT87ZvFnaAsbWGL3ZBQ6mj
/X4zBjlIpsRlNRmTBmFGOHIySlwXsE7rLbwjgznBtlYW/3A0l+5b2yiuSr1UGxilw8Yj0uqInq47
d4LJFSURW46K1i00q1kuPc2Aqqrt7hFLVHhlSdosQIOjq5RQ3TPBq82VT2jCAe2RPjSm7cVt2MwP
SKI43kudH8K1A4RiSdzUJf2hIOeYjDhpeQ15S5ddHi7iiQCkD7MKxNdxGjlumx7RN40L1k5mKNVc
/tLGWAvn9VsrN6KJRV4WD0aL/udKO7I6Weurqtb13SxLuRU0S549pgV74HUFWC+0OztmKnRG1sNr
rkwO8JlyuzuTwHpAmAWlyNteLJq0gdSS2vpSMjrN1qKXvo4DqorGKr+uCvRlSQG9qpnu2ttjCC2H
QiIluOqoJgMkY0rHwxl0d/fW8SFxq1o96WQcQZMktJRTMADJnHQGCqoKvdPVlPgINdf2gEHczNcR
exaJHS4v/Fsjb8mh6ZaChpDMstc+XPT1wuvWxEqnFCNyxXiHKd0rU6jyvhNIoTcUwNGKXfZwtIBN
7Zi8HGFccotTsn5PCrrwBv0e4brEqlH1R5IWXOKTA5mWpheLyWh3UcEjCNDWkrsGbnQMkQcUdQlK
l4LH7Gl8Ia5C+0FHEJBn97g4ZF9tvFF230AG2TsAlPozAz/6NnZfnYy1uYKznWWNE31yfuvUQDYh
2o1So48Z5fI31TbNnm5hiXMsPv6tf/O2SaqS3m3TZu7JMI0fprms5XJgcPuqmmKpGxBa//Fo5rQu
hUtrqGmtZB3GNleC3O0tVtXwKhyH7rG16KFZQ0pPDRtPcyWxlt7OLietODVHFnfDHr7jXW+fVUqx
05tddCUD1tlWZlzCzOv6byY8cfBe5WThm69p5fiU52PBO70+zx0jsrUn0w6XaqjoSEZ5QM1b9vxx
NlF9yZHVfsrWrjd1yboLcEB7tkIeCXeZhu9Tl7QvmZWkt8EkaBv16/MDxBAqIX3IyufnJGv36628
DSM6pFAfy/taznSRXLZJH1n4p7e9wRppAU9hmt0GLPn0nWiizobn3gap4bFVyCi86iLKkE6X9ifZ
6zmOanjHfksl7HIcjjO/sD4JH05pPnEjQfFUJ12ZzRW8+ebKsyli6/UeZJSHTwPmB7Hvl5biXFqs
Zm46P2hJmSwYFl+ZbWV/MuqGxZZ17BFKrXjCSpuc6V/48VtLcB5pWoagXs9kacttoSg/B1YTEXPM
KfdpqHhCWkVxMnLYqddh6eg4dEHbipdCm3P7XNkGDWpJz9jJE44KI4WzA/xoa9Nc3rHZ8/C8LbMq
4GrQOdKXnoCVL5zqNanQdr2eJwZFF6p31Ieeps1nEVC1GyRi6XgeZi6myfKWzbxHZeSwa/mz4Izn
8KwZZnKvJP0yBtV1fmpcrztLUdFEXJdKjNv2ri+d8haiPyEAfu7R9YLz7XSET4LO5nVMl57uNOZM
fY2FE8dxF0w/giZRh5Gvvmko8Jw4Z+C6JQ9GfAUbS8nRDQvROA0vWS5ykrIJmphnj6u2kEh8ssOM
V2UuuQZjRZhxM8vukaqkIEJaodbYQA2MqFsmL7+RwKmtjewoJ9o2oYLUs97OEzdco3a4Lm1a6m//
8+3F1HXBFmNYU//Nk+ypDIPdU7OM6gOEer2vsyI/tLLlhc6pKtPAY5FBc5TeYq5Garl4+XIt/IUT
mQw0YRHl6+Qurb8jV43ftzaKgwGKIrT7e7lWAVp1HMlIMJoONBL4xfIUVAWMudB9Wvo02y7rJGak
obKbvIAPK9spPI/J+G+/w/+PKn87qvRcnDx/N6ochpdv2TT8GMfhr/PKtz/5Z/JM9C8UlT7CStKp
8VT8nDzzlmrrYPwLGau5nsNB4c/oGfttKgmKiIyZlbHGGeFP4ZL1L5sUXIy5nH1WINg/Crz9VY63
ciGw31rsC3y7d4fiyNHAQ4UhjmFevWaU+gfomwkKBRxJP12dD7/OEP/TJ9l4GTFkM/D6xahTEVXp
ruXqMbSBTEO7fRZE125kkk2/MXX9p0/iM7B+Y/sDKLb+858O+uloJEsvSgG5q5ziZDJvB3LIsags
D//4J9FIgK61aiZNPuuvHzQjH4zafhFHzftcVuUrGqHXgv/+bz7Gw5mDF+jX4ScYG3A4Hjnb2Jmi
XRQyXBzYTeJS5f/FpeNZRSgJKIQR+nv/YirM2gUALYgJqvsrxBWUH61NDdgUv/lR/rtDcEg4nc/8
ABsKqXJQ3/567QgEZoYWSXHMpCyZy+l7naoH2OEPYv5tEvv7dsvbhzm48yHK0MB4j0AxLK/l3WzF
kVYjTT62kmMRdsmmNfIXM6RblRNusLE00R7//Nb5b0y0N6X3+9fL71tOw3Qvj7Qe2o8TAFLyQYkD
AOXl/Ob9eq8EePuNtERYFZBC8lb/9YIuUzFpOD0CqAa5RTVz0l1hm8nH/+IH/fQpa2/jp3drVVjM
BkO9IwGpxFT06mGuyUJr+v/u0v30Se9WJlnWWctAnAekmvTWV8XL0nIG+D+8XuavCwam/BCJahRE
Lnil9Vn96UeRDuyFdStqZMJ2uxXmbJQbLdjbF7fWu4ix+9aKemtPGop3NMmYJ2vYiahl3OaMLgJX
quT8QboOaLOeQdy3tzZygILqtKZx7aegfNWg807pYs3XIhgStAnL4G/siB5TK/hXdJbUO475NuNx
sNyB6uo73Uf2lzKw25OXFMnzXFOgyFp5xyQg1afVRDXIgue5DBQBP4OeGHDTdKOD2VFbjiNsjams
mh3q9eYjRHv3DHZbfusSVnlr9PnusMHvdOG2FxkOc4EWKsxa4ncr82tRZgbEAL6Pga76pU740eU8
in0bpeKWQV67HYFV4U9xkqTYWFMVgTN1xujgkziw70ymYQWB5VujF0Zcm/y6pWbhquHhxogTbAQU
LC5ZmoOCh/9M1ICy9rhe2jGecXqe3ZoyEkd6e7HMEQMLai6kWLURo9eyv6TZ7F1UahXPadhWD76k
o9QNjnjq/Nr+kvDbUapJeiOidqeF7zQngGwCEY2x42jedeW7nGcNznIPgyRwhaK7vjOMfHxOuDSA
5jtx60/Fq2lxTyeAy1+IDHlVg0w+jv7SnuS6NGbD0F50tc4YesrNlHc7qjIydXx1D9jOPbGijzHS
kPwwp5WzoQzI15CcqTnnKfy/jUsi603qiOi28NPm1SfM68Yi9OrgTxWeR9uQFIZvj301EHFEpk54
lflcsjLnImCuJZ/JzXRcdyL9FC7wx8GS5uVzRBrCpu5kuyU7qGDET+7BQhRG71eHnCmhuLboK0Vb
P0vmxywRRrRjYDmE4NLKfNn4dAyu4McuX0JIw5+Y7tSvdpC1Z36j3gFYTzZooLqjW1jRQws99JND
JlsRAz32ILgjjynBMmQzrHpFU7GHi4L10+YWjIkqyYW2RdpuQPgbQAf86GHoel4711yMeHbZ4hZi
HjjtiBUIDpo6ewDQkc6HKWyKlwiH0j5qeI8A4qHpyaO5Ogxzoqibo/lx6ZfyAEFxxMFs9Ha+L4Tj
LagdQ0aK/ZBKxJWqtL7Cwxm+2wvvlmsw+NtW0hs+z8EontLC9S6BrlhDaYR5mEEM54wYLWcIKHMj
tkruhJel5XOX2s1ZJYQZMLuy47IvXjmAROh2fOfMF7H2ROzoraEHziMZ8oUbwl4YEqfVSv7nDk0O
W98Esj3OQk7gJOclH4u5Jw4gEyr70YjIOzalTz/Nz/zlyrWmRzHo+YC1mQyNaOJBWGTYwNrOXwdk
SJsONXA8WNWBJI8f49QH22xQHxFaIi+Yv06Zzs818u/dlAj/wlYY3GUTLyXDZrWjhTBfz2Mf7dKS
9xwmRbKxRVB+CS2xXIBN7+uF83m6KDHGtSyJimZImG+cseKhZlUkFblCVNJMRXTrUFQypuOtL6eK
Y9UsEvrEJLwtPatbLcf5YK37rnD53XZdvOSDEd6GACleKkVOjDOPFt4zSTfBTZyzmniigA4mz1OE
dMKsdLudccTvvIGY800ddhEQlwmcq9FX/SYdWHMyYuXuLL/vaChXL57HQtn3rB8k4gR3S05gkN33
epsEHc0wz5nCOwI/erp/gHwBJfMYTlHfHSqznhCyFixi9tRufclH9zTmkLCHI2N+S37LsByjqW2I
HRgISoCRtuvz6tYRhDVk0gm5CbW4Hbq1rm7t9lJZgoeJk+eUb2rLxQfN1cmTiF4C0dO7t1UXkdrT
WIbWD1OyWs3rM+KZi3VTJmN+U3gq3c8azy4JL0W3MYzRI4XO2w8MWmIQ9XbskRx/6MZWxfPit5+R
E0W3S5A0W2UGfeySXwaZamTlrsy+h/HkN5/Q1SZx6DfNOVmm+m6YWHuMlNVDRrz05VxzzaN22jsF
9uy0mfMbJ7HNr5E1jRdaLdSj7XQblkN1HHxzPhQZJsU6So3rsc9vndyZH42iGG61ysbrpFi+EKUi
ka8gQws1CDx3sbzjEuUL7eSuvgUpnXyoyqegI5qDAexrm6782jH/zPv80M9merShlhGoVncxGnhM
/xoNBNtiemBx/2p47bSxAza91dF2MvKseiAUozn3DSuOWYcIlkxLrEwZmi5/LLKkI2H+4x7sOXsR
ZeyTMci+3cSwbdV0xO3o9gea3RubVqzcjENUNPS6KxazgkNexyNSRHWMOq88NbIzI3JPgpWiABZ6
q+duIW1XOHnNILQbTeQZsluzqOzPQ23XZ9k59bkNRlPQX0au4FTDtJ0s3JYVbTAFQeiipa3qhc2n
6ln/ahTb9x3dbCAjZUHMjJvPdXaWBVJ94sfqZA7PyGraZpP4kxM4MbU41rbNAraUPPgiI1yM9OAf
wkNoY+VpcFL0sBEb6qhfOzWeScNRsa7rcDVOEVk2jh8aHzF5X7gEAjHJSAssiVnvMjmdrJmprzU8
h6VZoihS1UdZOAo9oeXTaKK4RuwgAj2fm6oot7kwv7rhdBRFgYBAO3RzPcxmts/7xcIx33leYVxb
TmMgRgtq0MyurQ+8p7azaQumxVMVjke7A4GluuSlzLyScE673L2JwMjush6x7ambiT2a2UBK1Gbj
2pMRR5Wz3PC6pt/SKkDxUVqDQQtaRZSWhnHKlWeG+yCtWd9cn+XbTalOOC25ciNB+HtbwQ8+lkxE
mNVob/6N1PZXzxoaYhTJphl5jFyBG/61GB0WwgynwayOdKZYb2w5X4PMNQM4DNQJJBfmNxpzOZK3
hbqijIj65IX3Ltj3UKdY0e8Oauizxc+D1nD9PnQIINCu2d/vJc1BSmAgSKfq2NcW5iB6iCVrqgzy
l6aa7hPNNvf3R4xfTobRCp6w+SSLehyv4LsL4M5endJKPM5Yg24bsvXYoNiOmyZrL4ZLds7ff96v
Rv71AwNvdQEDYPoFS9T0FDiuXwJwC4k03LBKtNt8aGYCV/v6ZYTFvCsHqCK+F8oPb9uOJFXMP2S2
tPbo/YyYPFjvhZCo+aAG9vW//36/ulP5foBwUGGtuvdfDuUC/Crc/qk8ZnXtnqd5qF9bh3SSjRzl
YNab1KXYrqqKFykrrPEGlwyH2ZJvLCwKbWSUL5QyzTm0UTdom5PnkAvkwZWevItLStJV0xc9HX18
GuPcMS8YmYgf0xVM6pDa2e7coE4+gqt2Xxwfi+sm4j8OpF0Hd2gn2YATrYDJ5Hnx/LYrNg0w+1gu
pf07m7K1nmLfPY2gK2BjYgDwEJW9ezjSCXUqu1d5HCHlEJ0ytJtRYY6XjvvY5SSQMFtHqIaKZu/1
qFmB1v5T3F9ERnNoI3jllvCYvvsGwGakj/s9P0actw+ekbYX4crfLQO/dCz4FBoVEGID2BLB+0bM
lE9z4jdtfvRdimcf8h94R3+MO1QsZDqVBKDpgsMDE7D58e+fN/vXa0yJgroiXEldvxK0tVW6c19J
+BWDTBNGeGikjCSJnuuJ0nhopadvI8OLHhpXP5SR7l4N4cndqGfCbse2yfJ1vSXYvqum0EHSIign
3bI/Un8zDEYy9r1LrGQ8GQnorz86Lv/fr/5dvxp6lfPTjf7FYntbVi9ZW7/8pVX9xx/602Lr/ouE
KTrObDsshD+HpJPghZOW/hkNGfC3b+26f7eqMdDwT9bHxPNtOiv/blM7zr+AzHhELNgumDWepn/i
qwGw9NcXn9Y04SkQ8lYqkoXk491r189l2Cjf6s7uaOAhcyuaBfO4d+oxvPMytoaTR63ZUJRli7cr
e38ycBV4xXdYC3Y7bBSNiKWJ65r4VDKqDaf/NOmuuoTIYIoP1L/989znwRORtM05s9LqMsrC3tKs
QxLN0lafUaOgc+F9245z0VyhJjLap4aOxfWsGV8eam0dUrmOkJfMFns0y330xDzeCY+huca6MRH1
H2eppvCDtr1gG7R5doXdYHR3jo8HL6a1EuYv82hkj4wgh/rY9i2YczEgcbkaPTMbkQJVtenGk0lM
sWLijjxI3gBTBW6wD7tqETctBc+ApX5ADM3cj/MTwBQfQ+eubjvTqM8NfZuw2nR2gkl/i768Tm7o
yScT0Y8V17PDHFxPsosT1kC5nTA5WrGVJZb5TSImlcuuzHIPOV/ZDB4lbVO0SRnXU78Q/OhPjdNs
mhBdc6zGyF3bLjDVQDbg03SXmNNs2oi4x+IHXZSFemqX4vuSaD142GPrVHvbGUYO8lUbuy/ZXSrp
bzC2GCdTNv0Hk+xFCljD2cjZ7TfFkDUnchlm1M3C/lgaPmcq8tiXzYxH8s7iWL/3I6FfAlGUO7St
FVw0nRGsOXR7fNHlVY+o7dAObn1q23E6lM3csXA1rU9cZTWtat04mDKsGTUBo46fpbceongy+Sq1
hR9Ybt3Rcza0b1ooFlFy19ey/oJEb2QklxDfuxizuCUl9nPZ1ukdhf/wQWZzcFeJcn7K6lBt0wgj
QC8ydcfz0O713OYPFWPZDzSW9Be2cVTjcppWy5GdbKWVBzdRVCYP9Aico8p849bANjBuht6I9nPQ
O1eJn1QHaPb5srWCvqSl3oXeJkgq/3PnW83HQdMC2dRJBjXOoxOt4rzuAxWD/FpOTW/7PuP7od5N
kP1OUi39QVbwGQnyci7Rsk4bLRb8T25kUYeHol9Du7DWvloSFdjGYeCpNils811pt8Q54tT70OdL
cOql96nogu1QTC7NL0cFV5YWxEcWDHw5pfTTfDsBZL1YSrVAoaNpMxaaez1VQ3+XVX7z0A+qOcwJ
OhppZ18sUqSRG4fhmTtd75Ceu4SzC3D/HNjuEn/Izo2r+k+p5SyPk7PU9T6Syv5WtL15MZYmKDZd
50AhrVS0JxXlxxwR9Gl5ZrfLVLlwB4MCOVU4PZp+UX3R5ZJ/ceSYe8jxw/JLZzTRVpa8Yb4xgtBD
jbCLsEztUfZemDr7MU3Dii6mo28bQCJnqYZIbhpdFhhJmsi4tUjkYzhMACYp7Wb+oUkKdVaGUAh/
0pKDv0WZl3khx6gc2dqWjFKNj2ASsUwkYX1QOzZBAH4qRXyOrV2eW5OAEEAy9oPLRPx2NPrP+dJ/
LIQRfCcGt7Q3JvptvAESbWpsi6X4FHCcu9Q44a/M0RUbvxiSbZCnp8gdApJd+45XYxo+EhtfbWnx
td/8CQGWkEv7wUmi5St9Rk4EmNWIBqqluKRF6n5OccnFfrfSymXd6e2yROk1VNDpaURS2RBcStVc
m/GCyWqJ8e6dp1ykLwP48x+VtDlczt2VPSVy5/lSbbN5ch7tDDG4A+Yt3Cgp9RVSllU46INQHEcb
FmzpZiY6emXsCQFe8xjMsL0ri2HoYjFa0a6alHUzD/kqf0py9HpZLQt1tHFo37fSpQFaptL5OI9J
+LWUtYHwLefAGYcV7SAUfvqebmF4xVzCe5kIGr5EdLv91aXAOjeZqChSq0nQ24TZgMzMxau9Khu0
ZQw3ATJKTei1I7dEX9ClGvLs1NbhzKlYo/FC49neDDnaj0h6iOhNBe4vbO4t6etT+j/sndly40a6
dV/lvAAcmUiMtwBnidRckuoGIatKmOcZT38WVHa3Xef/7fC9I2x3h10UKRJEZu5v77XZKuEMbEPi
aEF7NNPKZfhvTNdap8e+61TkmcvG/Cg141tc1fq1tIe28+eaLHbmYi9tELDiXEvP4xQ5Z1el6TV4
YCvxkuU9EjrSoSDHYEzTUymaB1LZwnckyJ0iwHwV91a0i+Gs7kW8uHe1bMqtZukRFZnt2OKnji4Z
pa4EPuIAD18jn2NsSHsUKbHj+/6ewCNHqEBziuqsfCT2xx0kaiqkijTfUrppZmcTMdfHwz+cywJt
B+AWqBYrtzryYbK848rNNxwrxtt4Lptv9dRqAnlSZmx7DOcL2CDjxCucN/pYAco0K7PystTMb/NA
M3eZzqlRAjnwRSsmTO0ivtaa0AaBVZT7rp/oDe+n7hVFMKJAFsVksNOvXSt/ZQ6Q+nhYluthzEPE
Y+Kjt7Th0QyP7XUz5ZEOuGhqPySUiW1PR+xDIoAWoWNTAByCeTMc3K1QPIKHeJDtxRJ2t6f+mWBO
C1yTAmFF4yCSDDgMqE++1kTaceyvmtiIfLMYf20EgbZ6wlAZjk76LXfo3pwXwefqOF8jJ/vepHF7
VBrLvbABudcm/y8wbRrTTdM6DHFHECnJjM0QS32nd7G8XioteafqCPdQ9tlOTDckbcrZXdJl6qS3
SbyrOsqGejYk277O3IMySiqnJ3ZeEDXNPQe74SrOS6IM2USkqpOathFgiqDdlcNWEYx778wx9nnt
jzHJJr+nJfMwDoqYinleDOa+Bdk2kjauviul+V6L6q5H4PdQdRMfGXPPLVrzUDoIvhmzRx1oTInE
wg4jE9Y2FeXFrpo7WwCKauv9MuZ0PObYIkVU3DNZTk9JuYQ7UGKOV7uYSpma0LIKBAIDUbgLjOys
ck27dzmv7zOrdw8G5ylkLKZAaUF1axztulxACyq1wrey+c4derkhBMK0ASYGUFOwGUZYOp4Z9XJf
ELfjJmyrGw2WkMe93X4kSEh2JQlK5CP5nXZset+xAtNq2OeeHlcmC1kasR6oHhy4dN/jfK7BWHL5
ESA8WNNQ3Fna4LAYLxFuol76wq3645Q37gEMhuaF8eKc8m6+A5/+ldDj0+cB4d+z1N+dpVjhGTf/
hfcnbrkTo5JU8Z+OUz8e99txynF+gUyEgMdZevXXWPzI30gFrvzlh+FnPTD9fo76w9lJ/AKHzZbM
xKDTc3j6R2cny/lZUWMszcEJIcZSysWt8tMoPba5Hafg5485X4qzHWIPxvvJGrvkLKBmh2Gyq9eA
vC67VarFI2l4wxo5L41yfuJowJCoxHxLhD61sL+6kpuwnwY6tsEYg549a9XrUqXNopPLivvlKojt
ud8WbaVjce1IMdvY39fxaEBbIXTby2cymVyU6v2axq5dEym39SDgWPf1Wm/YJBgBnXFkCL/amT8D
0OQLg1NpEk3mxo2jlZdJqIC6peqN2qhlh76H54+z3XHu50R6VmRoeC8y9ph98yAZa2gnZ4pG6c0a
jMlvQ6hCaze6tqZ/EUMQxtu8D6cm8Rh+m6+RcJlLrNbRLroqO5UidLGVqcbbWudI4Nkh1ecXziKR
syupLgjvqfSzdqSkcvgwcZijI+vt0ImNFglFY7Sx/skQf7T9MjVpVZCYF5YXkoaAxThHoJ4D2drh
Ro7OohwGjZak5cbLrQBLFWeS8Nd8mcObwZ7LbYk1mNpiewbJIsPaeVlYv7RtIccJjk9NbNVauC2P
sGzEgGcxqYeL7SSi9VMRqkNmKckQDLfDGDAChsLuOm62z5t8zfo5GaP2XdUMTgJ/0qqvONTsaqOu
bunr1blgKps8Wk+lvDZz5BmseXpKKzN9ERF4aTsrIl/Bl/U7MDDftWJK7h3SGNyHp5pCbk4pEdZw
Wo1d9UpsL/VwfKO42k1xjN2iO3FoPDBYy+4jBgV3w9SBp7E1ypGYqZCiH61TWxbHyZ0fcVRDdAdG
1P7K/iG4z4k2bCZssscUoN9WjF1+ZVMzTdrfyH3qxbOncsB/XWsy2odT6b5bRE0zr6EK7HbQrPot
HJBiWcVmcXFnh9tul0jtRHiAR82iEHfNGogbCUl/UXr2mGiV/moRGgp9MjfvMcolsKx1V4oguSPq
ZxzDNB/wnk1kIdT4PYDB+bZw/Nq6Fe3BBPTD7q1ZWrYAMc2G0Wh4aTVeDUZk3mTM0nZqYE1CAAzK
QxMa6bGE6nsmgUvDvN4TGrULAsH62B3dJMUMbsyu37NYP7Z9Gd4odpKHVOXqiuT+dGEDvxzysDIh
SkfyggUgeamLKHnlE83209SrK47j2aEvCnI3wE/fKyaDgR+wVTrFjVpua7MbrpEInE0e49X3gsqx
7+ekyzOGkIrbCoSIMz2e6s5dODJ5I1+JQzY1geYhbcSngmjhTe/0lJg1Kn6e2I0NnppHceY4HJ+7
KK0fe2YrD1ATq5NKma1rUC5eS1Znhn5Wd0VFMFDFqbcTmpztRd/JPMpvTeEGR/Cp4x74YrgRievs
mnowP8yBGS7a1fw8JdjJQ1c7Filcts4MzpiBye30kfBG15y2sgjhMVVXsymo53WVV6VG/60vRt1T
KfUuIqQgtDBZ+6VsiZjFhb3TI7aTy2TVvxKI668AqMW7zGBWZhXGeJeUJuFdOOwIOb26C+Zxfumx
VbybgRzueEOCm6ms+ufFnuXqfMg3fE+6TZlPCQlnI9lXRmLhmenL9AkEeLbnY+fboq3sazutvpHu
7PaLk0/IW4FQW5iNBtmLprsFrIHyP+TzyrMYIsIHpv6x6JGrEYgIei5lxmwUozwSphjOeI9uq6Fz
L3qphy9wdLI98el6Rw5MGzws4OJsxak4u13qXrQy1+/maehZKKgYui7L1W+QTTdZ3VcEXPminvo+
ZCRIioV+97GbjnEqw1NVEpMKHQuHSK+Kc4/OwtiJWw2j8yvNMpOTjk70YM25yT4dE6ff1tb8HiUj
NewjNdSx17dJcmjxU/yaWuAyRZKeWEs4mtWl/jXBI3/MWjPb10D2H2WTtPch7dsXvaP0VCNBxhlt
Tuuntujdy2Tay3nAKPBWlb1gRZPjfRaXNdvwsrWvC86X3whG0XSbhjU2jMIcT1qYD/uglcMFnwQb
Zeqxd2R/6i8j9oLbyZyDDcnCZa/iKbpjZateLbcvf3W6wv6Y47TLPKtrQ6ww4bcxnZLVok85C2aL
kYHv1Uz9+wYHcedrJa/Td7VWOzq0ko+eaLPhrWJmnfmDPipSEouWnNYOpS+UF3Tb0q7KI1DfOPBN
K0k/CkPWO7DA9bMTFpa1Ncow/1WFobMv6ik49zJwrgaHXX+GuHOMXIdhRsrwnEwA60lmdNmlMwSu
JCdvz6mcu21PbQfNUBqj+06zYNOm5mXM7MHThqJ/BpaIma2CQ+y3oE7Axaixv6vC1rleNHf+LlSf
9athheUay1t4lY2d9hhFpvXKeIlbT0pN1brpTUCnjB1NNMsSwJjn+E6eo1AX+Nk0AtIxu0mdbJbQ
+Exnb3fl5zUxxoy2XY3xu6QjhkG585aKBdB4rN4YpZZnLSzMBycMW0+KSV2P6JLcBmf9FvKv8AnU
ntcP8FTT071fup5xfxGv2Bj9jEciOYY605YmKsrbMtTVk+10w3aytWxX15yFNCspaKGx1NYB7rfJ
OI1ttFJVRw5p7Z0NdOGdbErWAViAltaPg/sg0UJ3Rd3qOxE18hF3X2T4uVYZt2lQk1LQh8m9y0Lg
E9hASn8U6toJmpGPPUdSoCr53JE+P7md7mxlrNUAJmO9Y4o+uoegq+2DrdGh02btzPl9bm+rJaso
V6rqA3Mx/TDBtfBJJGj+OC7usg8I3jyzF9AfJ1COTNYxsn9Qp92/5nCTdkFavZh1Zm+1xL1TOok+
fj+Bvsk+pWUCPxK3TLoE40HVaEer0NvYB3vcBCza9fIeV02OYZk8/knvp41ZsrzRTUEMJTTaXZ6k
5m3A3nQnqTO56on/JLvRaexko+jYS/yJm/BFEffd4BL7ApI1vxmQfis/WISxZ70rdgOzUSxuxDC0
WNoHnYTMDZzKiVXBjl/ZoFmtD7aFDcgcHPoqCfyQsZnu2RIczdHMOJ5yZWe3xDeGyG+MKUEsFSXb
16GdKfRKx3sLYcAbFzUeLTEXNx0JE74nymq4OFz7GxvfaMuIS9+ngE7OAOrZTE/sVJlH6GJ8GEQW
Pom0zJ4MnT2gEbaL4ZvE8m+qtHOvlnQtMA3N4CjsirNhKBKFvI6qxihzCI4MA5tlA2szOSWd6yLQ
DzLu2WK65SGv9bD9rvBVtgD/0g4pCcJwDRVpIJg9EeM8mVlUc5Bs1dkwmvni1o3cuGnMrC6sp1NU
oOiHbPxfFsu5SgzrMbRwlPR6fCliU/JbGqc8teVXYF+6B74t8znKwoWxc+tFLoN+nKnW84YxUpu6
J+JTqeUNJOGvTGPvHDR/rICDtckWSVSsJiRWdtALBeRjwKWZP3FEuIozmW8zqk/4WNQO2Jfhu63b
b1TG5kbLYmJrsTpDjXkFRAE+YeggdaRptklTpwFekfHG5KNLiBMrj6NU5ZU23twwqtWu6J1dFBbz
CYLYTTQb+hfVFFnqO1OZ+4K5z07CjvMXbVpQJHu1Wcq580rqdG2HWf4SJ+p1puRvj0hdkdN19i7q
ys1kRalfWUV6hgqVvmnw6HXbDB5zhi2HCk/hydRbcY4glDLQGA1EpIZlro3iY1zZzm5uu8WvWmL0
s8HkBd9reCm0jJU9TeYbU/DL0XSxjZcu55xQNZ1vVcRU/3Bq/X9kMn6eMuOE1+HhMc5TEMc5H/7Z
ahEFxpzFvRMfEypg2MJN8JeaxeEubTJyejBEUb9DHCdw1jBx2vz1k3O+/dMof31yoG7A+ByT5hb3
pydf4qKx5qWKj3KCuLUklJmQwY+wkLnp/V8/1c/eeJ6KkSF/r6dfoJ8/PVVcx4k1RcTU1hR0seU7
MhMwm8Py+18/z/8x76xPZNjGihAHrWb9XJuXlvNs0I4cHvsqmHe4Oo2j1X/Sr+KOuGQKwmlwIxHz
oedv1eqt4a5CaJHSwPVwHUS8ur9+Sf/3I7YZDGM0BrHOmdb+6ezfi86JOk4ZR7Cvy/kT3KGSkRO0
kbn4XkUYNe/YK/mcJbS1z+f+Vz/6O/2IK/svZ/G334uipdj0rYj/PI//8cDfBCTb+IVwsgOakjjO
mgFjJv6bgOSIX8zVnYE6RKCF5Bgf63+jY/wryxF4OH6M8f87kweDubpnuBQkJpZ1iv8PWJd8WX/6
BjuAN0CYrEW1NraknzM8Wa5aFCQxH0y7SGe8imXMnDcb1UUnL0BUSU8A6AE5bPLd2Fk1xsm2aY4o
4lLslroZiRxkAt563XYY6yK+XZrX0oy8adx3DiTBzWjBmGGwLjZGzOzGW3JAjmtnBQdmOXPGsDKd
UZpqJbUVVBh2HjOiNXqaRAtSgV4yMJyb05zU0YUOd4G6uixPga6p9QtgR9vGFdA38E3UD2GKEewg
apfTrcQmSyWksgo/lSVG2xJoPvvwCoEp7yegMFFxiAEpftekDN/HRYvPE495Mecy6XENuMY1t/41
GWFDJ/DoGQT+05shuEFtNG/hhGVXA7utm7jEDjuMrbaXmGL9QCBNe2U3ECcZ8RskNilz5iJp6E/M
ADytIYub4WJg1lYF0FgyUz05DW+z1OyUp+BEup6y2bzQdnDQ9TrcwtJxPQMA1YntXn7bacraEWLI
79CQytukd+j4AhKpUxqSFif8F5WfOEvgp2PECZeC8M5vnPxc2Bhbt7NtMXhEvloSvzDFMzee7rov
jZfWDLsHykkLZ+80gbty1ZKw4vDqpPuCE9+XKUv1HQgOZ59XYbIak4PgbBA42MxKYCAouT+Z5tDe
gxh2KD60gNUpbRQfrWYVWyOX9/Zwm7tZsWkht+yNUNwa/SpCtaWuLozY+td1mvzU5Gq6GdrEJOFt
bbXVpm1C0vbsiKWUUoXs5GZNcO1WSXEHFds4p4b+HDO63qQli9xMFo3NeRg8YI+rt5ZmUqEDm1qU
svNTuN/3yKHihp2OvQkmYzyGVrlPE/huOXAuP+pJCwVLmaMcDmVwSNgt7CAjpx/uOL7LwNV2pUG9
nUenh7znIg+9dppqmPAy95bMVVsJNWKTKt3YWIV5V3K1+ajFV9QURKvT3UJObF/wfpIq5hSyi9Cc
PJP6jsNIStAP+xC/ZC/jUzZE2gso3fBYsQG8N7OqOs+G6Z5sp603iRbN22al0tJSGF3UUHPdcNmO
RGNmfV8RSPJ6rFybRBjYOyqrN7cOgMD7eezWLHfMmXJvkY8K5ZMTZFPMeVOO7LxMuRgWlvkxCiPn
frSmzKr8WXOd/kHXU3N8MLGHm4Zn1mkkv0iDa2ErzCS+shph37FaBdHzZCx5B46TmNUOogqrFQny
mefHdO46s/7s4kUQXpasRJgmUFGzNWSpmS+0HxfJEVoqHoUMZwm/TSJABeybksa6h4E+6PGhS+Oe
8SAsqESBlwFh9ZqmXbMUm2VIC3tFHxDnoA/VBRzX6hN3tj4Ow9ccjzQBtAha1YYDa87lSVBebCc8
sHAQZDzx6zswRADHJ4XjAPVRHSTGuXOMV2zYABrtH7RG3iO3h0DXd+Up7gqFX6II0k7xP1aQHhNR
mliZItF3wWOR9hZU/FpBf6NhDwuIroHV/3el/iyS+LuVWtoOsOO/mPSUBYVVf16kfzzmt0X6s3wC
IyiNJmvskrX4P4s0SyKsauzTyloNxiQL/7tIu5jmgEQLHXyViTuLbdvv+W7jF0y0lJWCqWZAa2EA
/weLNAa+Py/SAt8ILWD8pSgoJ+b4U9C2WvB8BMEMy6GqXAmCPQfuOEYAZ8zaSueDTdlMAd4uBGHg
xao6wwDW/CwOo29t4Cwlc46cFQELWz3B5KzzdTppW+8LQLUtiAvHgFJazddljQXoOV6M+rpsF/Et
UeEE2a1P4dnTpGGvuNlhUPtYI49id52tH9vaHYbTpOJmPDecpbZRR2kBKlQ2e+lspeeKDb0v+6Dj
Bqddix5qHMlJB8RjUiz6pp4x7fV6s9X1CIrHMCHczrSBfbdM0ZsMjykUch221ltmRGbkG1YUn2n0
Go/IUfZBo1T0OJQ5ZhzE3OluqLW9nvT6ptRdUFsTzcha1uV+Hpbrq5qX5Hky28pXvao2/TxdR65E
tE8WdASJDwhL66YvswQ51laNieJTsKlHjmhajpdBSpkVnzzvslh6eRvrsXli0N3eAvhM8AthzHzn
HQHK07pJ0DwuFhVYXWO0mnFlN+GUbpMGtLXBLbXaUz8QwQed9PEM3QK6ZEZ3zyylKHYWivBAioNh
d6cOFBlHZQ05Na2G3r5iTFQ09HPIltIMRkVR2icRhu6wgZF7lHkq3QF1jqJeq4OoRN99egwdzbYr
YBScvwely/sWA9ltBpB0+uYWOOs+3ES2HxQgoU1edFyBuXzAVSh3VhfbmBErO7BfKtx3qzrtDteA
N9OTVfQVb1QDhd+fsz45xoZbqG2TpXcYPpqtwJPmBVE63qw7aW91l3NZTmm5mSt2QxoTopOTpCW0
ULHswDWm+xSatYyr6b6zegOMl5bpm9hFufOzugtPjtPZhm8o3m1fx0d4YJ4zdJQwzeaRXrVmhxjW
vpV6lb3rXS0VR3F4N15Tr2MgJ8AzGQICUjg/XHlqVTdiYQszlIc4kQej6L9GiTF0/lIa5u1adWyi
IlQhLZ2GwBNl5Duyu9p+UEaxsXm6M0O4ai8XOd0VYIFpi0qd5MaQge3ltcNeL9VFeoWSVJM8YZC4
cVKrOA6jMC8xyS3dA65pXFtOspwKxDCPinjk0T564zUmzEJzgsdZeLEi7KOb3rCuhW23L/jagq9R
E7nUvmLirxJlbNOafV8v7eopaZeLWYDxXa/sG8aRYmMLRUS3luclsfFhxKT/HFWZCN+VTumKqsRH
SYn1TWmm4UtYxctVUxv0vQ4EKlrWfm+OrXCfJEO6D2KSz0G9Ji/JD+7huroPoaEx/SR4cg1l8Mui
i5tCJbVva4F1nS6DiSZQaweCY+OzWUMm8pJ0omYlVvorZGYmMv28lJyiM6HusSL3jHFa9aGRZM79
jndjly5JdyQP+s75xfWbmAHcRsP663rpYBkPlcIR5ev2UL4bzhw+mgkbS8bcjflrlxOAKNy25WdU
2pHpme6jLZEQ6YESjcIqT+lUkwIiwgRVO5l2qgidw2TS64sLCeMGqPNk15mh5ELvu/hKulH/iBqc
+hnvz2M71Xdc1uW9o88wvUlcm2ngHjQclkSz4OGcHOypIK6MzPk20aty62ZODJuhLL7ZsXA3mYBe
T4IMg/Z2Lg14uULC+kvuu7xxjjMxMDaSs/kgAZlSSTLOOkK/CvyxW54ckcjNPJm4oGxqRC5JNnBn
x8T2FW8e6WFKizbTKI1kM2FoeiX74m4UUdD7cnJj37CbEW8qBYKmSsqzjp21xTQ1vcOCHbaDrrqP
MKWmNoUuvy2zqN1Pho6Dr1jym0XG7s0AHPB2LsxyJ7Owu9WbproidSkeUGWXlNFPk9a7smzDbYtt
+c2hmG9jTH15T/yDjPiM3OhHSY9xCenyY1qYMxZDYb8q6tc0zoXkWBduOX5ELMHyAEONmA658ztj
w1HAGayzXi8cqkxNocdK/Smsmf05oxmdSrepbmsZYfSuxcA760bz93huugfqlOuEDEYA513MWe1F
smXENdWWJ6FfHpdmnnvf0OvvHHrZyXMI9pSpl2c67RNfU3VzvRTleJfZ2pYRj3uuB6rXPXuOIwph
ILGcIyHrjdTr5GvWDrCt6NQ825UzP4hRtkyxwNTfG6CAD4PDXK2cApzSQAyBHoEru6EbJX3OmbA8
hw5m6QLENkCqIL7qpxqsM76CJ9kY8xbrX7Kfm2HeBjN+b1TQNsLIXAvGJwjW3ZHWmYEdst0/GbRw
0OdCSdFGY3zj04UFh0xE4rbGq6C2thOUp2LUDELB6Thfmcmcp2SOOIQ7paF4H7vxxZhs0zOHyNrP
U47GntTBcpKxtN51fr7ml0ER34ZdNPpWItzneTEpbDIWFnqHSo0V49fGO0aQ1rWNJ+cRunsD4tFs
YFyHgRMbG2ecrvu6bHYM+vvi30jJj5a1v9scr2GQv9ocX76P/3P63rTf5z+5oH487HcRS/2Cvc4C
rIFU9Fs7228iFlUuGJMU0xDBIvLHvhZDsgdGOVhjVqSf6B35z/ZYOfCUVsIJ/wV3lSAZ9Q+2x6hV
f94er4UxZP+IOiGw2QYaKf/9D+wPvW6KXOHlPQDzZo5YNIrKqrBs0ivYCDAmBEOYh9BsMR6JOOqP
Q1x0d3jyh5xDv2RM2wDsBiSZclO0g54sXI+BSK8mrLohkVd8g63Yr0NM4uHcPJZJG+EASKYlRGKD
x0kvzBerGN4yOQM3zfJHithNzqjlctc27mPJ+djPCrwIaFBZAKIRRcljhV/O/bjanxw2vPetxYiy
qzrx4qYSGCQkC/2+KMb01DZscbAZY0lY5wcjDQhbqlCnC5HAdiORr+4DwBHbvNXcj1ZvOFZj82fw
MeSMhsMhYRfGjB2H1SA7cAOtC3IC5vfnG5UuaGVrMSiff+xrpPHwUsiBSismYuhAEsCJn+T9cUkT
w7cV83uvNcdW3+j0T4Bkyt3cfR6SpQ79InPEC0GP5WxVg+uTssCrIgDgEXJkm64R9F0khjDyJkz6
2rhzqZMvVY+Q4jYm+lbMUji2iqbSxOnzDYwJ7bXvKX9hhpuv1R9KXjdO64r9aMrsy5xmNqiUsJcv
DSwiQOwTY2q0tWi6capM+1ii0fUnVQcnYLrRN41MxqUikbj/fH0Yn5sjV3Yze2B2mqOedXwYnwhJ
28KUsxNNX+wprhlIcwM3JPmvbVu6FrbFAmTfs7tYvw4dibXa6zuAntcWy0p0CDJJfZDVYjDYRaYN
10QtqiRgHiyaV2hlelqM8jg0RgcoNRn6XReH+gs4PsfayWp2xJ5LZaUG5lwLDr2aCQlo8i6rTbxt
zZgsp0kfDpjRL42msoeoauaXuoraa6dQ7mOyDIzLmPJaGwq0FGGhPrwKaiN6psRd4SWnolar+LAd
fAYW80aAH0PJL5ks9MaZi07tKWYcXExmzQbZcjsLCaZaXpdinPeO0br7LNPVx2gp+OxBk+elRzhj
ijahThZi5yaiiy5pVvKzXDhDO6skAq2za2cEGHtDU9pEzsO0vQ8gJoM8HlNfrRri0ongnFt5jLCI
UXovO1dCZYkUhTookARttJJEP6RahqJx7uxTKdqHDuESEG5/nSNlFs40E3Yf6nWX2S/asmUPe85D
wLsE2y1rB8g1YOfDaZhpGOPFT9GU+Vlzs6xKartqqu2qro7zjCdpVVx7iMAe63m4zVc9dgHyjR5r
LCe8G8i1KScmf1w1XM5aEAHymTE1kQK+qKvaa6y6b6EX8eCT9U93xaoLr4Ex0OWrWtyvunFdqfbc
r1oyZZDpFQVz5i17Tn0LKRnLifgUoMNPMdpZdenMreN+M65q9bDq1sGqYM9NkrBolMdm5qNfVp27
+JS8k0/5e/6UwsWnKv4pkGvJKpYDJq8fsFcjoY+DjLZ9NCCsY6BennDDCLAr6O6DgqK7iKr8gsln
3uu1DSADZ1HZwYOuBKZF9DNoiVkHlTkqIA/0BSL/yI1CknAZxWZYpwAjla130bS0zy6/vzoawTIl
RwjYdruxlpD8CDYKDIlU/HgpTvnOywsT+6Soe4yuEbAY4nBV4zeZHj0CMRCUVGbsxHXouVdDl6Qg
L3F9eyLRLTJkVkXZgDtM1HSEBUiEnHw3saAmnvVjGdT2pYS39MgMmps/ovuyBosSxVNkHTBKZ2lu
G4dTrs0xYAMYcrnTLRr8Nq3VB6+fd5Y67YIPd8rTU0Zkb6NzEBQ/vkUVBKiHaeEe1Yz0QFua4LYK
mQofF6ZarCilVewn8JkrdUQ3+DqM+r001yfibDFtcGDwSrIBiuUoRvZx0ai5xYVle760DTPKTVnS
Jd32CO4gOM0fpen/Tv3+frukUPj+/1riul06f5/i9/Kn7dL6sP/IiWvQdm2pA1+I+PeHejsisNTc
oiUyXEYeJG77HznxM4PL3sZ1dHZNf94vsZXS8YQ6DAP5YhHd/Sf7JfOnSTqtdjy96RARNRF/TOOn
7RIU32wZwyK5bvQ+nt8MtI61F8smwypwF3KzUyNzvfkQq7LNteOqxJvNys8oDuUYiz0+lPlbg6GH
tk9RUTdFSeRyNYEV+V43mb2hrNNqlvpQdKGF/EJZ1zgbD/gmFqenkKzXdeSDDOMv3+w5ZNa/TRfi
c+6NiLXOvhvKfpBqS1SeppAHurjg0lkjJuzXDIZ2PANx1jC+N1EpivwUO9roAz3RsFyhJkBVC6nr
mqJr4rh15TxEdLiVTCmFo7hnydzoyLti98rx1+KmkFsHw3omnuPa7iC1FtXg6EBQRF6IKxABab/l
nvEeaW2zs+tqvgVYX9j+Mo8JD7VmbflK2Zkd/+hG+PcL+LdfQOAYf/kFLJsu+h//rSmz+CdNnw+L
h/5+ZjF/MdYxueFQCklr8/pN+33wjjqvS76XQhoWYrpCuP89wGH9wu5P4mZxKG3mYTzqv2F4/qhk
RkA55Y8hwT84tNj/B1gI9lUnyoGRBVOAUDYzhz8eWuxVdiIgngDKdtY0rrv63pcWpXCjDw0wr26g
BZCqIjuyjoE+A0BiFwGTw1q46/v6aK1i1cLisy3NMqzpNC7l2HjVUOTCE5FqvzFfhDsfQCLHmgSL
y8xAChq91JHn6XjJWKQ4C625xxFuDjuZjDMDVdiU01H+8FqsyOtKLEGzHRKCNN5YSND6kW684dmX
Fzb+5KrKIiRr3EMYrfY64/gGyri2PkQFWIdTyoZv9bpzv7B154lHNgux17XOdB9O4CfyWE4/yg1I
khJTVNVkN7AJi7QkJdKUzsly7fZb6wj5mK2daIQOCwBuRZjFfmWgYZMSJn+SrlAxr3INopy6HjYH
AYDgcb0Pvtk6WLOy1PqDGiL1BG1tui0U9K9WCYRtK2/lJdRrfn/MPMGXxMr40TUIFQQ/l9zpni7s
9huIed6BwsBhGSPovKoAXcmbVMMfMyZZXuWlab7N4YpeIf/cHExJHx+aJs8mVIgMFOBQ8Hvi58D5
3Inf2kh5TidVlOZRtBh4gIngsvSjUBfLiPOrIrIZ6tLjdY2BUHrNGE/nJIiHoypd4FQx8jz2zPX9
tKYAkko+5dh6ua75Nz8+0ExgiNiEcMm+6P36CUM5mG75SNv2BUgT448Rj5PcTKkOIwyHchrfaTmx
NhBcCT8FLyX/dNosW3yT4H3sj8narhlB8kcfndF9UXntcMWU5eZwqAB+ime2vobaZfnCbn0Yl48o
YDLliaFwv1Aqcd8trbmbiWMYPgHeAL24Te6IBXHgyKZa8yuZ648F4/XXNebDVZtzoaeT0Qc7rAH8
pCXQ+ef/snduy3EbWdZ+lYm5hwNAJk5/xNwUUGeySBYpitINgpIsnM/HxNPPB8r+R5I98vR9d0Tb
brXJqkIBmTv3XutbhMDw3uL1JupX125sr4oopx+5GxC48s16oidoj9OOOMLlHeRtjs4BF3HUcfNp
MF2DcFyHzM5E2BSCsCnaIok1LjHWkClwvJkvuKpdjIeuF63bWFojQSxTdJd+5lE0bkduUdqGPJY3
VY1Y5/DGC9XIFBB0NwXvO1kGYIxFBttQUISGm3IquGNCA3T+jPIg4iiJxoLKmftEeTMBhutX5Ipe
HAsL9blrdPwy2nrJHtSMt0UTmezVOHrbWsLGbJHCPr/dwonmcH0zaJZAEIzL2nX8ENrjfJ2YdQ3+
BALqfsb+cF9ATCQahkj0Hem3Hh4YjwvXk9kk/Dp3uWEGlLPnvLT547dHgjNcsmd4z8VTyJT3WJ7E
kb2x+bA4kOcaqyZLyx5s40lOVQgYF/rqpu6gx23SBkJg3sIt2JATST/XdJN9HlvTuJmSgo+jg9hM
upkvtMG9zvOg69xgGswwxl0j1ydsyR8Y8bzuFfA8/J+mLo6ALAk6IPjgZmnWLIg+UfyGqjbSZZNj
M3D9welicZ82Y+QEGgIi1tNo8QI9r52DjQMejxcJCBY+80DQtW+R+mZ8XjGTS79bALHGq/SJJ4yz
BW9oEaxYhcnw4qq6mQFrOnjbRAE0FQwwrm98OrfMgHASm8HvATsmj1lGPZ+SIfGk6+RT9jAtuYKF
nK81N3qCzilrPmSk6h2gMET7sI/NJ0dwzwOymkKyGNN2eexADMnDjIX9KNCW3MzZivfUPJMvivQA
4ynUl6U+RZWD/0WURR6fSEeHu0oS636QZgZNcOJbypNQvnaJydJshIp7ipMvN7iyF77WtgN+pU8e
T/hc4nZvBgW20cLsEgC+gwZC+Dv3i9H13vYtmWWiJWZja2uMS4Kd6akoDN5Piioo3I7eeuc4Bnm8
DEdbfr0Zhd2XKGMUk8QWdzequCfGqN5zizo5PUsGAwdmV3qze7vnpUkf29f71bZvIrEXfJs2Xqdk
9J6pacH0EobJS4yT0fSMfCn3MAp0rG9t17sBDYP1fvQULACoGd4zria+yG9LWtoZSRHUzsStZIVu
OxxTpDTMg97c3jXNtHtp83QRcuelHM65vIK04rcnrhhd+TyV/Yy7DIt2vHtbWasqBiQ2ke/5bCSi
LJ+nKFLZe+AMrBO5XFcpYyQSRIKyefVWCgFpF8WDEQ8maSjllzKevWNb1+tm0Ojr5oyLETcCauvL
tFgsZDn1w+DjQa+h4MUY7+I7U8XqwPIjyPQBb0sJsdI6OB/b1eKdi7LrsSA4pOpySRIvf1jS/PdU
Jx7L9VHZR89spdDYepoVJ1nqPDUZ0rwL1T2Uw5glBrTrZFqpz7jD/lKVxXMVGe3JC+cBqLyiVU8d
An7HlC5utnUj6uwSm7iK6jN7jHtvlI4e8uyOAg8X/YTGMPqLpYvq3DHQ9EeGOe8Sp7Hwq5Thx4bU
NM2smpsOop7fEgqkO1jhoKsWRqFNh75Xxy4e6rOTem0R3uuxxJDt9e/LZtjVNRwYje7lfS3HTVo4
19CUtIKUndca+0SF+fLIOLpgVV1Zp9KmOSJ0NAK1XtNjtE2YQk5HuwWLn0x9IliKg2E0yIESWePm
l5nYZaU5ehsHk6s+zNPJSuMs8zVnIkKSNmisdspWuXPwuC1bP+oG1ECmE3sQ/eRy5869cyJEiW0u
mZtDMmuIHIvJeCeNEWcLo5u7ZMncE2wY7l6DRCE7dhmKExdGL6PGi55mDjiBeQRGQQYV8DfNml+B
eqUEBRXvZOo0+U3edPIBQRZ2ux4eMvEsrbdzRzF+RT7pfYpdGkndhGdi4SbbNpaTBC6dop3CE3LQ
x2ZkktgX28KFW0uoT7pibbv01m3jVN1yvewvae+WuwV8G/t4ohPfOr3zSLjbZfg+9044fQTh61tJ
6nzClKCusaXKwMgbcycyKC1mb7UPHWJlyp/S3lpzMX9GqfGkpQ5qt6nrbt0kXh7wxxJf5AwFUWqa
3IdEYt/QrJRbsDtPjTegfGltKqNtVzTVbQ92CAdBQX0yEa0UUTechoI0WVSqGmblqjtm3iBvKoFL
iItW0g9s6MzYtGPnpnG3mseJMWXF2nCHZPfEn8N0ck8aTJM7NgFFyTeWRLlo9jFvhXqIKuEL+EgH
kxPh3l13CKHqEWeHNxxwaGOQSJT2oWOgGKR16zFytx6GpDADLLD6FcAw7BGV9+/QfWg3qqiZQGog
O7GmULt+6kfS4IPQNJdTP5cNhoW+eiERFYkhxAE4IynZu09mG7oHZxLaRbcbwtGYw2CqkkDKLbVL
wWww2XacVy0rXmZt7VEaDompY9t2O83httkoZ2LQvABL0sEX+JabNUA1E+AJWGn2YRT3R/goX+o4
klsTC7Jv1Pqa3VQaR4U04TVsdZARhAbNL1TEW6rrlkow0ctAQQ7dgjWxn0Jy0y+s/G2xTSqDlmJi
Oge9Q5JTxPCEO1MpvrTcmG4YUzuoYgTU4YGFxG25dqCyruOU5QaemrxV1OINvcJrEhpokYy0WMUy
SzdGX1j8o12cmk2wQDlGMDLCpoqIW22xu4twT/SCxsLUJvbBxZX6rJEkSnqgHZo2UBQjDtq65wQS
Q20A9X+bdDwXCcKQ59p28+OCqZtoaAJLl6VfaI7q/M/UYZJp5vq7KZpdbnFYzlI7JdZa+LGQFon3
mSzD6CZqigv92+69FnvDmXH+rQ1vy2fzCh+LwaS5P3V2uxk4u/SnrGlU8r6z60E/FhlN95PWGIs5
HFi1vB2tpqGZEExrVE4RB7fwLiR6gWp2rDiGWEnlfggJ4msPJH9PtWL5VvhpmTS1i9g7KdAASEG5
hLgSgV2ZmGyhrxIfkFiw65pDisvUfcsppEltFedGb/lzxLQL/gILQBt3j+m1W2ugBkV6QrVVTt3K
GR8le1PSkIZ40o1lviqImk/UojlEc5z/NJSoz7478f9fLC8G0y0Jx9QUpsMxevVLfDfvG+IwR8KS
pIewQgZMtCrDrvfLGkf1IsFfNTtZeFQjVWnlzDemNY/r12/grx4RenBwXTnDQxHmXfwkyCPvzagW
s48O1owMfBOWRHQFAxAwcxUxxxHFZljvE5HE0bmvw6Wkm9WFl6jsjSdXH4wLmmmqyl+/q7/YRHhD
EOfhXpDUiCiYjuT3lwUESYjMXUaHUlvB0QDFou3KHfWoyCBuM6yi8hmKheJIG6P6w69f/Q1n+T3W
k4vBy9vrfynBCbX56eWJrMPdSUS4pXKOQikICrzEXeMWKV9IrCyyw8TkiqfMCbWjsZbfpcQhjVG+
qc07aSu63Ru4w1F86NcTdN3QpASKjmB5Ktc02394w+v1+PENWzhqLHT7pg7X6+frNXpRognNzQ9l
OK4sdjUPHRFiWU3RBLe0gdZZIJuau+a1INry2vT0KpqYs3xSze21KJtvIoXP8/+LfsdYmjNzLv+j
HIr7igFz91//aaw9nx/fEapGIWF8SEcwF//pG9SsRlsG6gbGn0x/N7ZGCEFPS+q5o8XTbVxw+7QU
TDLfMAuJYz1yviDGHle5gakv8buuXs9gXNlfXyrxd29sFbTihmKGRdv4x+/WGXUcoG0TH2obnQ2l
JmcvzMAEWTszVZHoyke0jK48qoqyNZhpHGcncurG6yBHmCDxOAHs1plLbaAqUBcbPcdYLeEQFcmF
8p0UWGruEAvnpl17PaUHHzvQ4NtRmjrtPNxCK+m/fDuUJsU0X4dl7QKUCqkgSDGQJ4yg5/u1jntN
Sjxa5dIxvNlYTs0J6NeXw/yL4MBYk3+ljd2EFiJROz9eDrKUm0SNjrYXMaFgyEOXMj65w3rUKWfe
PQu/d6NMd9QeS3OheQJjireloKo8zp7N1YoEiA7fWt7SUCT/yMXirzMC0Gj71h4SJhLJzdSmdGmG
iZCJQxXRAfMTpx6jbTQSELOogle3zIzmDTLgkTuEA8GXtw/77070P3ei12X9F6Ogt0508JpV/Y/a
cojC/OAffWiPjjLN5/WZAccLHA+p+h996DfZObpxtDUYGvnb/wyD5Ju2nKAoibtyVbdwh/2pLbd+
I22JhjE/xt7DSvuvDIOkw+t/t+ZIsOCrcZSN1GQmJI11jvX9rkEAat0ByTdvFhwd0bJPukj1YVCZ
JBaq7lbrJa2mwsH8ProgaDY0yZcPdM9swzcT49CNtXYT8t63qtGKXaSayneqpbutovIQt2I4AeR2
ApyK9rkaSu2xASi0No21c5+4qxa6sB9HzhzvUtfrSxrJKTaquqmINURDaqNT5ggHoNykJQt5YAzF
Pm28cAXmIYezogMU1VtbFO2JmTxz0iZ8mJbmbu6qYF1jV2G7cWg6hA+u7WZEz9gnQ4YwQzIviKPm
y0CjNhjSuvOLsU39VpTqFlhKtJ2g/nDiYvTDLLnJO21LaUXKD+2WvbVCJsrI3JOtUr4ndjDddvWq
YMjlFlTKHcBOuWW1hgtj9vRCHahwtVW3B1HYvH6BmJQrJTkTuB7JY0NydSL4OQUcRZqoJrKYSq0C
1Hok1yG9a5WnY7DLli0ROgzUTY91VK8FIkBL0N9Ffgs8bYb3lHcnTmO3sUHtR1169fQCqnPo7L0C
Tr8kqySEeLFRHuwnlM96YIY663Bq+FasniHDMEFHkrxFC9oHPTrTAMJ45LeWZm9zd/hUdChI57k4
1eB/zjWjdF+gQa8WZ6clSD2spSkDfMfaJmHz3TTQ67zQO/WqAkaY4fNLllB7VoIGA0dKC2EoMlkx
zPOO+E0PEkWhjiZVzJOD4OTYEdgcOA6slG42LEhMGueGWZcQiIBVWC4xEYONIJ1e0tYjSKiea3km
3f5IU6HwsU03wdC100ZwqInF4Gy8hmNLnmvbLG2eqs5+ducFfO/kbCKExDut5Fhr6Eu8d+ridbHS
j+S7A0GswpbO9wTYwku1U2N6v0u6tjCEPSvgnnhCVrSxJ24Jt40evColNCdCi8Dhh0SNiDQkFz6m
7HIdgIR1bLBUflRkZRA3051nLfu0KDlvgTrW2zRh7mqVNE0XgIv45rkXoOk1gRPV8hAviKMJC5qJ
T+HPMqN90bq+WNOjQpxmHcHUlWr2hss3WIER29lIv3ahSN+1ph3dlnpc7IT7ac04Oc2R0/hWbWtP
uTSKjkNkLAMnT5JrAafZL3F40XaI1b5Gfv+kr5lUWNiy6+K4Mui65RZ5U75DvT9tET3Zu4WDT2Ah
E9yWM+QEWJ76fcIYeKsvACLZ7WKfmHkzwNCAFdNJ7aPBMdZPInc8MLGB5jOaZ44mQ6DRlH8HwIKr
6IYiMGlv+HZEtIoFumujWxWFjpXq70ijAGGlEe1dkMuxBk85vjfg0EB8XD5mmlBQKQb9ZNAOsaB7
4BzxCfuOt3btTiiICtsf8jJDxwK6grc63DgaEj96ATdQ2yH1ZPaF5s+nZLSRu5acBseG4IyBbT1w
Fq5nzSTj4EC4wnOjf53D2EVtXVmneoShltr9o44tn5rYPrkLGSKyta52mDZbJjxk0ELS2ixTbgdS
Qv41G+8zCvdrwkiL6cB9DhMGHUti7FWi/V7IRe3yFl1+79wk00oKdso9VNG1P1GWZF1o5I/DtQpU
SBkQO8LdGDJ5bcjf2UQuXeTKnA/OSEWRZ4zKJ3fofUN31dZEVgbvs+GWiuz2VpnObijMV488ddKr
0aCMRWc9hmYc+YVDno6CPsSjhhS8+X3saNFh2Q0vVpuKvZ5j58BigeM1N8ctsJIOrGpWB5NXuIdY
4C/IzY+23d0Al02PnTU/u1OHdB2fCkEGwj4O5F0/ed74PgeVQkiH87sd48ccw6T3pyh/Mo3h7Mi+
vdSueUqqtthYVZUz17E3UEXu85hwHJyErg+W42vbDjrWEVgT1jJUewnZlCgtBUh16vMbJlHtHq4w
7EcAuAfMfgBv4o8Aw7wnJaE9EX19Xux02I2mana9m9PjcXnFclmeaBYn9x1S5tRgE5q1cEauhDEL
RFK+awfLgmNpPa7TsMAm4/Wsmu4YtWB5ME9BfKSxvcljtpe4aOwPeTa/TOEwHBzlfCFrkPFalMe7
weyn/VzCwWVsRHOlGEkOycd7PXLiTSPl+san27rpQr+3kLMV4bVKl2o7Adkk8AHxpy0JHI+19wM2
WXBp8xeB3YO1cFiR2EvLWpO0W/Sr9oH1NznFdMD3kcYqN7nM9Qb8whvsEri9FmHtItpNOywCwp9l
DSTdSd9PY2IdF819Un137rKG2bMWfRVa7ZzyMg/XVtOykbVt7KzKgXIjC/3k1ozTKslOvrCq7lpa
LsHkqkWUn3Lq4v6dxBcDTo6GW+OVh5mZHpyYuW/canruOac5q/Lc7lLg59x9hXsXWi0RlIwDmXTw
kFVpYXXi0JgVgBXfqVFkvhMD50d05kq1nRttra5i9c42DeYC0M2lGVpXIdH2tR+qEcIC+UJi7BzC
ZCpCXizEqnmixcAm6nZp238LPf5PwnQaBAZF7f9eXj9WA0KPv5bXf/zg/5TX3OoGsS0eIbwU0/zO
78tr9B2CcyuCzu+1VpIaWjLXBCPjUa86YE3+rK7N3wibRTdiCwRXuoFs5F9QeZjiJ7wC9lBgDQhN
DOAoFPKrFv/76trTuafDsNHOJOWMD2iyyFBkHzgW+ULWUT10AeNO8ypye9zjtVi2xqg8iGEuYtqs
mp4UGe1n0aFIYtTlUuvqo7WhDi2J+TNS38FQtKVjco1qcZBZD82POES690yhhux+YpDGyhQxxFhz
XAwkI37YSdxIRUlrRsKRZCnJzce+bOJNXZsIm0RUXOQ0dk9IiWlmowoL1NDmX3QN5Jwr3qVV+lXU
OE5Qyj8oT/XXtLKtfTNZstyIdCiuSboMJ+q65qwc2p/02YsMy9yCDz0v5xuFfv1YRHOxTdMFUiSg
gV3fDcLHCLjYaIh1/dLamkmusITGNs4zvifCNEWMNapUh4XW5FavZUhF3Vg3eusekCNfa91wNgLF
8C0GyDMR5AWB7PSTI5fhUhZnakO7P9z1zHx8bphq65ZGu2lwOG0S+qiQ2lufL6s4L73Mdo6lOaci
xWUYEi26GaRT72YzQi87l8LAd9vRXMvy5bGxyiaYVPwMicV8NxWWfZylM34ojcokXLJh5KxEFV6Q
aJv6Nq/ipIWVocWGfh7LUCyPiPAzRGYJ/DjtMwocA/M6zRVtgTjQpXSHS6y4PlUPwy0cOhD3SMSg
GSVK9+JFDJxYrhtc5+0qet4XzD0OQIzmvVOUMDcTOph3c1H2V83p9R4jn1bE/cZdOjFu+iixbpys
RbNqzEm21bKF1FSq2iJHPC2zi6YwE2u0YWakqvvq2/pX/bEcZt9WR37RulbW31ZO4un6dR1d11RS
ldf11euqZF1uW1Bv6fQQ9lkBwq5yneiOmIFxnHZeiE1+IT2ubntozspU9rtJHzr9URuVzYqNEzMv
POppDjkA15BwzaiCM7uy9Pl2SmgCNTs2wnLwjVw33jMonR8mAOgFATskJ+44qKaVn2nRHCSGxeFR
Q1C/zu9H7TnOrCQLzMUBs97bxQwrjzAt6M/NF2uJmiWo8IpdSyDbuIYdi008ZcrzHFokal60VJmG
j3Vav1vGyR53OTPB0B+aGAA0Pa4SbIkRH6qSIwfpCYKQI3dQj20YU0gKrZ3fZ0kO8wsbt/jYxBL2
XFREd02smju7SdxVBFYTd0gQBkbmWr+FR2dti6iBWIC/65Cosr63u7Z8pppkMEJkGrAuQJuQSmDP
YGlI0/AYu0xAibHTpo3V9UR2RP1srb6Rnn4rk1q+cmp08u9Er5hV47WO9a6/DqNT3jduHe0dYLix
MVp3XjpGT2Fez+c6x0tMVREt3/rI/+43/VO/SVr2L5WPd+3v9I9/kB1/+5E/ZcegCmhGejSyAQ/Q
0fluKzQlXSjhumwwnktTiSbQn6gh+zcm3N6am/z/HVx/7oXGb+RXMUigow8Qy9a9f2UvhGXxQ6fJ
on20xp9ZJgMKOAb0tX7cC7NuWLJp8JL7NPOYafl0ZzgCtVFm33lhLeWDtJu221c50bU7sqoANZAQ
k9hAqvH7zxeO+XgMHJzOmw4scS+uoPNJrHhvcSLLdN9GqrLKH7NDtJT6dN/njf6l0GsE9Bto9onr
t0bsEjkA5IgpdEXF6I77ypMYO+ImZbkvja8iIoeINatxP2kmjeqZ9efkZLLZVFVEI7d38is+2nAf
LdUSCC/X7xDkVKNPhTkMmwa5EGkgeY2daRFSe+fo2icX0FxQMB4EE+85uLmBnCYontHyyOTojNbw
cWISvqWlQ2OnLe342jpuhkG1mtX9OCyhh3N/KtqtqPnEG3dYenfbNXkdeHocnxtsJdH4BgOc7E8J
Uul3HWfW9GKZyJtQbjp3SauDhVGABNCk2EzYCSEkfzD0Zm/cdDr6qUfH6vsy4JtQL6Fi+dIIGWHL
Jxz3kRZi6G3oLUCRIcd2PCZ2GJ+XaWb8m7CiApGZ9WNUinHrofgufZ0JLQmczF4RYLCHvFctcSgR
zlsiMMiNP2ldibhVs/AEc3JZXIhxkzNwOJHcEnCUTXJR57hbgtTqujawc0d96HF82/d8ElP3TbJM
54CkZlZ0fRDbTme0ABUj/uq0ND/IpM4OXSKH3RQJO7BWt8xQxc5Ds0g0MSXzy8BUPcEiNo1DbNek
IReN8UAi2gQysrBPoQSIvmlby/4ywdwI6CcOF3qoCy1GVRUxiygJx+SJl1p9g90cjYReDrpTn8xM
Tm6NXB79LKceRtUczkCl1/cyY184LiWb8kYXiGXgw7g0HpC5dPIGcxA9tQ3yHtfFEG5IIQPiehPx
MHQR3xW5485jUZeQaxxt9upnAkSdhhMwBn8Vk2KyafVVYkp7brXTgJSsCFAIW+/GrgGBFI2jgELl
TuYQO6EK7Wa0mLogA5vJLNHc5GYsgaTbYTm9mkVsk8TSTXR165KW3BwpuEQ0EUpQ3bmtxwfFGb9C
7yJzY9NDlwVWsURafwDu6ezKKEnuk1nR9YqbcUVvtWHBkx26SD1ErZI+aNNqmPw6ZIZ1sywJbFBT
k8KvqAREUJOTTlBCqbXLJsWQEN3bJQIvv0UD4dzOS0FeVmfpezB9A01cEQHXMaSGgw2fdcAenIA4
rvJxN4ZhTiyPoduMiXN3ejGTjrAQNsvoJPXuusx9ujwgKvmsLV7JMwXYZPbpcyvr0leg0XZ9Exf9
LhpU9TKHlS43LqqQp4U4EVoKYd2We/4QASe+ib4/sBKpR9l4c3U0LY7+fkJpau9zPTan45s4VFBF
fcVq/c4abPdGJKQfP46ZOdaHCZYS3i1yGAO31gyqftiTC5CIB8mMD0a+9FJq5ojVzBr0ErpKk+6X
WbinVHNVhn9am+eb2Ziqs8NAjsKlbrO964bdNjeikOwYvqtqF0H9otyR4kGjbBl3YojzwPZS84wl
ydsKN2VgrCWrpFPGs/FUL2A40MCZfM+ZjNJPbeOkr1j8tHeizccPK/673bYAsXjW5DwGWroIVJC2
1h9poyPyRdfRbUFYRO2Zf0Ei39BWsRunsFqhuXIZSJ8kiiYOOQpnY03fUeWSdgstSd+kD0lIpN1G
QDtG+uFa09I9C/tiikB8WuQZkjZTD8AWyjB/MlQknhEdv2fiDP3km7LUK3XzYLuT82Bb0O2iHs1Q
b8bN0fGQqaHA5YSQaxbZxNXMZLHkiHTJiYoeN0RqFcbtRFj0LfIPO927TSVemn5+QUmLIKy3E8ad
RkJKmD+Oet9tBhgSw21RF8ZlUUZ3Ja4hJQiK/St6gNQVtnQGZa4WdSgEYGskdsQRReEJ8dbkXqSb
/RHF+u966p/qKQfr1a8aDNe4+vL7fxy7/LVkJPqtaXH88l//aX77wT99JMZvcECxiwiAjOa3Id0f
DQbH+M3FEk+704HVuDYR/qypzN/4CSQi67RckoP7XX+BX4f4cGVMrWb5f6G3gCrox3pKUs7hWZL0
8ZniMRD8aXLXtNHQFh78YI3qhmcmrsg5QyiNcNBDc2VaL1Mxjre5BnEpHeqXPLLWBD5g6tUAPLdY
4iyoSc3D3l6UNJz1ZyvUyR9GkpYCuJvcYFlzOFrEY74EELxjFD3hBnAuNcbEjTkb9+k8ta+eKG7t
iTAebULDXIdBj3wC6WxhbfKRBxNL5tdBH5ILDWTbb5yaKV9ZNRtdcxekSyYHcH05V55+bxsd/fd2
el2fww0G9C2t2PXkmHzt1sDpgpV+izzv4oh5PzEJR8xffvUy4N/GeA1nK8ZDPuwQPd+ClLmXqTrT
LiWqMNUQziavwCUrznPA+wkXykfjM4HcL43qdqQg5ewusXiPT/qQtC6yIZ0TYtWFC45tMhp68ZKN
+auDIGqnR9NVb7Pb9Qr0wBHJL8u/Yg5Ass60bifWaHuEuQgo117tOI1PkZiua/al7zKHOba595nd
3tsbsTwgFj5ng0ldsPpOtKnjwui6L63kZK4S4Tmbn+xYXadavsQiO0Vz/to2KVZW6+LEgrKHyPOt
5ANNMvla9epesgHulOh30FAQF8rVbk4A89zHdK9NlBJmxYUyY+jeNE8h+Jt6vE0yr/cHbazQK4Hp
i7T1WsbF62AomJmrra5nJumvr1VL/gWw4PdTp9/35rQf4uVsuMystFE/106l+WMWfxVY9baWkdxm
2XwGJmod3IryNk34hJVUz0vYEz3V2zlNeqEFWccLjYmbwhCVy01LlgBZhs+tbELGvPNToVvBrMrJ
L+O2R3pIdjWikm1uzp/dajmPZpTA9WuTS9Y4L8msf6IrcudNCZJoIp6V2R8WC5l5M49PC2EAuHkY
cLbiENFSptZ1mdT1NKsGgm9wKsTbaeL7ZBIvThiQvO289GRKmgWREp3+XEbGZ09MqHjnFj44BCnD
GZ+adniSc/61oBr0QQuBEivmJxFCzc4SIgKomHBA2FrsG0aCl3+97kZpEwUpX6qmTHdIcMATSIfY
Kn6Oz4m/hdnGJOwXJLbqgM8H6b8Bw4CkvI9pCHbVSWMVkEw2Pog1dj2fo5DIOHL7lNePB2q+EeS/
NR67wnaP86hpd8z08i297+KO0lWBr8/HE+efzje1XHzuSX9XY2vfGC5CKO6aKmFO3RJhmQYeNIGA
JJ/pNXQqEDxRjQxgn8qmfM7K8LmYie4MFvgAyQYTkT/H4UWW2Udks6OfzTkTTiiIi0iCulfttpFz
bAStbZMxkmC7OLlVD07CaS65Ft+XxBZtqZOeK41QOQTV5LEN1utcqvZzWZoDT2Uabwm22bgOFIp6
8exdQSoXZX0V3jNm7TdRye2/pObnyqhqhGgFpfvIMXE2jZ1wqKh4FwAyF25DsowZ9qNmv5O6M+xn
k5tOZc6Lo9mXwWymYzi2X7WpPZMx/g9Z1D+dilnFPRPTL41qus6W87O0Cqq1HNIpIyuTQyyj8KZf
S/JLYjUUf4a9+W6L+xuJGTvPd2oP6+3VPDY0YZH0DU77pzM4bNChtBVG3ohHPSiNjAQMGqs2yXf/
8Ep0G35+pRVX6PBiOg2Jt93rO5Hm5DizSPH7H8w+e/VCVsN1OU6NCcVAx1nyyD/pu19/uh+1LG+f
ToAZo3m/wmD4O+/pu9eMROnFLn1AcJ1WzJxnfKpmHmxNyMOkAapfPy9etnPbsbr9+qX/IpHje2Sa
gH5v1RQayFN/fG3EWtOSKrc8dEUrghRcy70KAYOwXJypAbOD7s2fp24ed9kEMTEdO55baHmkUhCQ
wuktKpfzEKHoY9x28PBW+ukAFtGdzhPAAdQrDPnIKd00VXpb2i1WmfE6F9GzbsXIv2Z5GegNEJ1R
eXuLhIYPEWRKX7osD7/+pH9zC8EiR7PETEO3zJ/bOGaeeEVlStQ9ZreTlX6vewumMuJD/+F1fhYd
rlcUQdJaWjGkoan74xX1JoPGibveqx7G1Q7rmiJHcKvDrN6UnFgCBH63fWQUD/mo7mlvFw9MTuGa
LdHXZmRdXksVmBAZDr35HGmA67xpeNI8+yLacR+7LPdWnRT0JaBaNbNJVW+Zal9EZo1wVoHc0tvu
Wmbz89yy7ROnIE+IlgpmrD0WujL5GiboUMos51uc3Wo/a+nXsFqe3WjYLT0A2pmxDMrXA6adxI+K
5c3gemYCn/vmsNw7qhHYVfndnqt9bC00I45BjfXrC/k3Kwx6UoReDPQdk87bj9dxIY2wkTjqDsuE
cYlyYmZls2oTxNAkDr9+LSrsvzz1ls4+xWTUwZC4/v/fPYGtqRIMBqrECjFeZZecCmg3//ASf7Oy
YPeCKrb+Fbj6T6+RxGA3cl0HRuCNNRShGbRMuJA+YH5mVK32PRD8zJQHTzMvU+jFW4AeJ/KV35M8
9MkFC7AxkXox207FYUzZxGOP1alWxS0Ula+LPUFEC+kfkQ1C+4Ep+2bAMXuTJ/YWodo7F+72xmaQ
fCQkSvk5LrmNYYjeB6pS78yWQZvwGnM/zLh8dDP5ahEWvGmS7Hacs1Nm0awAvEOBakA2tozaL0E0
+xwer1VpEkEilm8wj/9VViz/5onlu0CmqrMOS2mZP34ppVn3c6WK8mDkHBTGuEj8pB+o4DGI3JJX
xjmZcgull3thfgXSp2tBURrFHc2RZ5e2FEmxJa20cJk48RpVMMT6y5TWIsCdjj53tC8hDj1/CK1L
jGsysFpWohqRcOCk6lk3p89Lp2/IMHxEGUxV1fCBW23eZ7H+rCjENnUY13uSQvZePV0jyx42KYol
xAMsfJ09TrRXgBgWYe7tTWt59up2/DaH/18v0t88JOwZ638MgbLyZ+n1FDVIHKexPEw4OihxkDVP
vB2pDwSkRf/wjRgGnf2fnxOXXZhlDdf7Shv48StppFC4Coby0EJb2v43e2fS3Daybeu/8uLOUYFE
j8GbsKcoyaIs25InCNmy0beJRPfr75eU672yqq4ddccnTkSdKJclEiSQuXPvtb4lPNSKQZRdRexU
oeD7AVlBG5n0OqAxLFMMIh8BV+MfoQBUdeSt6ips1inCJzquzLlSnSJdzcEXmYtr8kbfFSGariSk
2p+q2t7YjfxaZsv9VMDi9/VmzG0W2/kz2V5UqdCZsoVYIlUxNK2tNeXqFp5OsOv5Si/HS/qm9obI
eGsddoBfDXJ4s2Ycdk2k+lWx9MlxwsF8OQRF1YSoA/rZVYV/Mu05SAYEAqyXlqOeu4wPXQ+ec9Zj
aHt4sHJxhxn2yrap1gT9PNTbM1IzdGAlfxIN+oZs1LATTie3+jGSk3tb++ODRyNnVbi5wfPUwJVt
qZZAKt1MZC5v/Ia/3YETbzOXR6yP2uvQnb52ZLONOHRohKY3KbPudThRiuNDeMySAa+048Gicg9A
FK6MIbtaSmIzO/ycpFMXVxyK92XEzpLGAzcmT4c39jeFcD8ncqyucuGSTD1sbKub1/pgRDJXuh/b
rj6RrnULHOnRQjH5m/3Y+4fHm1rHdcHgYRywzTf7JMqprMXxWB6kP39FBHgvTfa9gWNW5PJY6/rr
ctSuNU6rD6n0Ls98lfS7eZTjqs34MTjnm7yvsm2ILjYYOtsnjinGumsF1Tac1HwohDQ4oJGMuYqd
dNtWRfwVakJ4g8st2Swx+yIZtwjvcTysmXXeWgZrTNbPHwebcsvsbCaZZqrWU9zntKCprGMOhswS
ExtJXxZTZvuZeugx5a+Qzd53CIIR9BU3g1L3jovxvC68aZt2OSlF43IqkxGqAnSlUhjI4Ov5qyeJ
DOvwc/mcDhBLeLcDmwiHTPVge5gDqOZ7/8/99T8dtt902GybIvAve/fmuX/+0Ue7fS6//d//eiAi
5ZuU3779tb3246d+tNcCUnS1C0djWHQH7UdrLTT/QEWBLl1Hp1DRB6yf/x/RQlvNhPRrcYK5KHT+
FO/Yzh9IevQoM2RJ1dKef9Ngw3LzdpG2whDdjgMrhOEndMmfF2mfDEwjGd3qaAy5FM1+8COSPLYg
bsmT7EsT+bo2iozXvfYylrJl3dL+RjAi/qEtnZQHMJLl1uLYdyu1J3LS7khP+yTj2JPueuxolcfe
9IjCom0J0XDt51C7LC3tt1ShO64xHDnUIz4plg2uTBtQgJtW8QYxe7sW2r2JM1GBhDBNeCWEfK+W
cJI7N4FqXFQB5s+M2YWDER5qiyyPCikHbnlvp6Tvb8yeE/GQpfE7ooOCQzWnqCwTG6PpIB1Mp0x5
68dEqHZvDcZyJS/21BhuzhdmOZhWp4uBtaTRf1N3c/8hxyN8PbGX3KuxszZV4Z/J3A5vSENrN0EZ
x5/hCGOhtPMBkJ4aSOPmqB1lZrcHEsHumxIpRsPgXDe1f+wg3uxA6oJ8UoN4V/nhVVzl5M9N+Z0R
EEjqgwJZ0aEKtgXjrpXK8fZ2GnY9to65JjXCuQ5huR+VXIxDZCziyiEX+IoyqNnmwIPXCdOKjSSs
4QaOBKbiNjA0Wp9jAhByvK/Yx67jqHT3iB5LPAi2y2+Vy7kZLHnjp0aE39N68LSXec6Vt5VjxlTV
z+V5yUmOGTGh7zxVk7ne4Ih2tDdaYZIGJPLZLFO5F42dHdSAkwC5WvRxCNJ6h2TDe2EumM8UiVZ2
ExN9wnqpbdnThEM7KNGipkkQHHCPdrvWs4hfwUy2JaYAb5b2eePrDr8QVjZ+j8c53C1avk3kG3Y2
nhsG7az7SGCz5gO559kHJoDzs8Fpj3PV4po3ECqHU2BopSbjc2zwIdbqJg7wpWuHeqK96pF2rdva
v15gZAcIQxXHObs9BCSdnqe6JaaZefA7q+zCk9Om3kRfGRrEOhVG6R+UodJ512FpAFyP1ChfL9pX
zzhll12s9suk4Znaf29drPitduVDFiCxZgmx6lM8mTDhLUTn9oiEbgNpxN9IaqfVZC3lnWFwiCaf
ZJWoqr3pPOu5Llo/um6hOSSnRhSfvLTz76H27CMjEMZRpsqJrH2BPJ0J6RCOVfh1cSB8bONoXpD3
TPJOKisov3Joj5ZrYPGrKujVB7eZbECBKunUFnH1gxNJdtFO4VwuqvBqrH2rXIWRxPPcMFa9byaj
zMY14qP40DjIrz5YxejkxCoCpOwTmI1+7V9B4A+kgWoAMik6KY/PvRxgkEIG5/C/rePIhEGIlHlt
orq9beEA+J9QRgHD3Up3FucK8Vv0kkU09vCohStWODQ8jsEBWtXvuXPdHK5NqaitIazk62nAVLsy
+zD7Arh9Ng5BNZj10a2L0ViRbQqAflAdAvJoSpi5jXEJvWlu3Odc0AMiopr0bOTGvTmsqhbjbwWo
/2V2SE/Z0/xlvslh1682AzB0iimBvmNbuTkvuRRxx+xe++ZsRBUwo2RB2WqOQGdY+3jFPmeMu7JC
yUyyjBGlU4aEFbGixMjU3npGbmX3J3gRrgkWEfZM7E8+MJ+k8t5NgzftXA3aMc1igB3g8hmvPRAo
D8UYWCeUhrK75DSa66UMR9qZtndThU57zNOQ535yo42bk6fKid3299Czkn3lD8G+hgF/V1nF9RIz
IVp1wq2vp8RNThHC9V099k5CDGvg67lliu1EVYoRauZZVwG4BMJhMv2sIowThDVuO8ACxg6QnPne
L2BxepbEIEL4s7HyjKqi1Q83PRh8KhivHZ7cDCTYClTZacYSvCpa8iDzyYk5/MJXInpVYTYp5TJ/
bef2C3tUd0vtCNUU7+06HVIUbpbZmu/jRUQ7QniDD5i/5NlhGMnmUBXHIvblu7oPDCRts3k1VGb0
dUFkS1NLbKTPFIOlMzqAJDAfc1+kG0ms4tMg2qle9ZHVHDK3nU4+8c43HEiDFUQIpk3jnH1OyDy7
IgdguHXiadcblcNowiSKqrcT9D3ZQJpBNkfLHS0eYr0Yk0jYyR8Wv+6PMwBOvK4VDixgfyhFBPaA
RTL5H5FWvgPiRMHbTVZwgsTSQPCx3U2DpWvF+W7Ceum4K0sACI2xrNwxfcZbwBRs62QhQUhcwI4U
0wHpHMEbLI2L82gDQGEvdMPmGS5gf4M6U3wbGNfs3J4xN3kh4uDJ1v4EM7/ZgkqONw0sn12WNs22
qwjhzc2x/ah4Dm/wh3Z3rivCa7qmpLcmIBjBEmPVtpPhNq9dIBY01A9w2z+3gZNez8R/fIrg+d9G
kYCglkmPSgDsLx4U/FR1aZu3ckKfsE558u/czJ/2gLe7Z5pm2MW8HKvW0p/pdk7lyikD71gSyYnm
Rc9rUNt+GcHNrZqpNDFr1OYRTOonTjceeLXSpHjAwGUYs80oMccnYQrjcaoiczsSRnIzVaSc2IbU
4fZd3G4mg0AVh4EWB07RfwDQCIkH4YoEjwawJzTGeiWHyUP8Sgt1DWRuTrWDjrZJqTu5GL89EWvW
K4R7O+Ch7gZitGmwPVtTQE0BsWoh0jVjJei6PGSUNcBm8N/bEDVitry4JO7mQXrky5wvRet/6vvf
1ffaD/qr+v7TM1GnVdz/rEqkU6t/7C+qRFoqhCD9kOijgP9R5NPC++NVqPgTN15bX2nuMdF2PZpV
OgzpT0EisHnHpT/D7NxHMM/L/IsB+s/HZlT+DO3RwDKf5zRxgar+1KpEvqejbpV3LiG2L+sqndQZ
IKOGXY+t/PyXD+bu79b+n3uWlxejs6THIKFD1/JtCy52Jwc2Yu+cE2Nuni4YwRmh9UcaLWx+ABXo
15u+8xwOWXf4X7w06gEzCLStQYMw/9qSTY1cTH0tnDPnAl467DQQYh55KH2NbANsxvaNfg7MFtNu
sAO/fvmfG2v6yn0L27MZhAHQE22o+OnlLTuNK+Tb9rkoDfSUgTEgizJ7BbMsxYdDuVbyeP/6NS3u
kb+01368KLeKQ+0B/OatqblqqkjFTWidXauycDIE9tEqPcggaGfDj00PF5M0Yl5cCYXkNOlV/+I1
EjSd4fE5tB6oMtB32XSQRgfSbFkW59kLLNmuI3cwxWm4cBPTRQMLgC5QmExFBUDv19fxM2fg9TI8
zsUwQtGo2W+RGgG0DDXhbDoLZXCvKMYgU0Ea1y7AD/vAfL0+TbkrX379qj9P0X68Kv1izw+0duVt
qK9nAN+a3E6cMzFAYrjARPwq+W5mZN2g6ZvuXU5Dt64fAme4AAF//fp/fzAxZgdkSlCSct+8fVaG
MKzQ+E6CvGv4F6l+YOYQKCLMA3H765d604e9XCtQZZ4seK96zvTmiB/Nfl+ZphJnJw2ne6NJoNy9
IlEjG4IqAl3neTA9/XSaZbl+5cZBrKLVyUHyN1/3P104gh5WS3LCIMK+6dNbpOKErRmZZ4XNo107
UBPra4tGw7C6IC1+fe3/9JDoxgvPJf9Dl/1mjiIagHCGPVgUCOzV1ZwAqqAkq09K8x/LLnOO9gBP
EuM9d/mFR4cJkVAMPA1YCWAt1ifDgzAZt652w5hWcN3nsPNET7MtSfCj8FsznjIX7ct4RWiyKna/
vog31JnLF6izR+jRsFWE3LE/Ly9ZEUcqmENxjmgitLvFB3V4uW84KYPH7Bijovtk3ZthgpQBipE4
XTQqZQ7bAzMfjhcp6u5iv4wLxBERmfIl6Mzp/tfv8x9WQY30BqmIgAAB2Ju3aUyoCb3IEWeXcRxW
YP0xi6ZrnoQmQ7ZF97s723p7M4Gc4K5mhEqLjE7U21cse8IYzHyW57GBuufCZ31G7a3/YSNXVRqZ
2tkeEEcYrDAhSdBMKJPpFrxPlT6WwUHoX2wMkXcXkqRp8BCktsPCqe+Jy0eEQJXNi3o6vJaDX59m
wMrXgGuco+VzQcus6t8MTriCNys7m7XJ92xz55JYTBfw5+97CfKQpKs5PqPvnddhMy9gJ30je8fB
fu7JjwI1gwx4yPqN5SJV5rADRGYXogjPVkwNbXM9Tw1eogyLsln2/g5kEbrlxJNKIBCIZ3vF2Tha
0LwuIdjaZDQ+NEYZ9xvTr+uOk4SWQjuhn+Dds0yeDHLNiCx7lUxnRb1ygqY6Ky2mDmSZXVtlUN8O
WeTTAKs75kmoZoxHAS7pnYAE99Wkt7gpqAPQZEGvImh1GpKXmX62BzchqTZpz/59BRmRuXdrZ80d
0U0ck6eL5tvR8m/Xhz65GnzfaD6qqsjGjR35/vuQQZtJex+HBQ31oUXP6sZIqkPYmN3a663gCw18
YKlVKfv8sHBYsFatUg6+IWBkxjEKhHNtxQqCVzNEVyat1/fzOAi19p0h7s7Mj5GyZ25fuZw3LHqR
ZRI3zR1xk0W35riVRJsgA/0TJ4ptN+ceIf2ARw6FVbhtaeDHW0oDMLBYkXh3GqEsQ4cyoQqgX1IC
Uu0PDbsAUD1+bPalpvZqOCwyj4KDI/Gyvk6dyyGrorMSCO+XVxk+cAs0+Z4NVRK1PEr9+FW236RT
cHTilFALJG9fgwobGefBxNybadZtEDPGt53ldLsOGVPdIqQYQdI+AjBAkDcEiLOpA77gHajpq7Ry
74dWtLMWu/7M4cp95BSPLcprkhdulOlbTKJFv1qSuNqYiq9nnUQ9SbZx4zK18Ic1N1YJHhqC2DRB
peO4tUIG9eK0pkeuWRo3D3gk0hyvYCBz56qqmOs9+KTHmeTaJAgN/U0JXETb9tBOB5icccOCttOa
h9Fi8oXDxEB/BpNw9krmcCJsHo1kwG4GIy2rus3czmWwM0xd/Cygtuo855OutBLQjAOKIVZw55kw
Q1jKOK5By5GmUnyYDMk3Nkeghst5BgE3AMtGBl+DHktn7kqsDYLN1MF/Z69pkDRPIe0+IozEwpdK
Yp6xNvFuAgcA3MhJUPLV5wNLdurEZ+UHBLYss+c8Ry55QXFqUq/2GpKclSMysGgJP15AWHJJnKOn
tfSGwzrkg37blh1ytlXLExqsy9Lm18+ty5vjxFGjTwTyrTx0Nvlc1qe8yq2HFg0Nf0nzhPueDhUn
VT9ituiEZbyBXMqfxAtZS/SdKHwQPPEHi5/X+S5w+XA6SKvFqi+gXqHmEdktLUeWmNDlXV1QUKFf
T/c/DAEGK+pljaSGC64jl03Uz4A5RXUgX4gO5aPUDbkHiSVWUXDwbkulaIjZCObuanDd1kq5UNXb
C8M2h7XWvbvgXOMYKDtyNsHUi8pw1iC+gZTirWVhGL3Qc+0i0yRyi+25n5oRWiPV42zx2Yty5qJ4
JHmlPBnkS1pzMzATlS9Dp0kOcUb1aeaD+xxohi1iKPnSFBr/HMbtU5aXVL9TKuf7S6Gw5C2s7Ckr
vNfj+wVH3bW8GZoz2QuJC9BHUt+2j3SKzVtadQbo2oh+BuGh9TW3Ed+dpd8tSmE2Hql57RHvyMxM
ivC6bsOtK3IQ10rLZufcMrptBAHomRkgqLihRg15bGXHOx/4GUje9QhJqzU6GFqXAkfpUkUnS768
Hn7IuuVDg9JabtB0OGiejbzFhkRsNu1O0rlJg3edZ9ga8NbYdniDjcWoAyxbNWYwkkT0BeUiL15d
HiERuQDAh6nTZRA7D56X8Rw4I9EXIch5ThABxR3/GsaCDbhyXNa2Wh9V8qRM92IWFAaatO3xTd+S
iOkfuZz6ZA+GByZEwf6ASsC7HRQJtqDYxG2vb0+3KsStGWfsTDm6XzgPZDreOUE2q5tmjI3kUIJO
p0rzMEys0O4G9lZLza/x7HID437mM+sF1LlpSP2HLA/aYttrAPkrKbxIYEUn5chnijOb678sAmig
YD+meJ7WUOTxHGnseotS7NR4+uXLEYYkGErKsV40T0QS1acw5lul3G8PbWTzraYg0DYFGzmfw0gJ
Glbg4ck4n+6mOfaeuwDVVY78i4lauoC6j12eeKCmvJPLnehMmZCnC1fcFdToW0FQkE1N28byLpwi
i+jIWn9BWYsudWeRAXSAFRt+TPuFnOOe46hEn9tTFFmBogay6HK/n83MfbY15scyAs4AYcYxxJkC
8TDaHR+ybc0CbH+UhcCM07B58mLs8etWjNPd5QrZiaiRpccK1NUIAi4H3mU0mqdFhxQMMUfUlKWb
3DWOtA+q5Q9rRpz2ttdV2oLbsHitGC/b5ryY3FFNgTTfDhKufXEbpu5WYKDyt8pNpxQnGf2pdZiy
Q1LcRbFsOv12Eo+ryDUIvFE9z2uVxOF1kVc8VssM68knp4y5YCGAi9C6e0FtwcOFLJbVMZGda68S
bnnmHppnn6SRZ29HPGiHOXWh4bvM6t37qRurbl0x0VjWRme6z86kVxb+dvjxAscryBA+5m1t1Ftm
rmNxVQ4eP12oxGrfozskcbSICINYIxCHLp5d1r7JAgsGg5pFnlIk1kdyp+e8QvOzPl0+gNe1SB/c
h8xiXdALaxcTvra+3LtRrBnzUw+Da/LT+UvHNnS+3J+OpaJ9RiNgT2CMk9/4KuAWCUzE4g4qtqsk
nul+vt4QJcSR7w0cnWFddkN3MDIsU4WegsQevZTLXeFNueZpWxEcdw3rF20Fjt/V3YZcGmm99qpK
ID52K1YihPXG2sc1KvdIsKD5pfqCjLHk7kOUhSnBGflvM4VQtxmFJW6FwyVwy4kHN/Fq6N9ErwbE
FrbsMD6JIztA/tOdymrI/nYq3pGOgsMtWbipTUOQm9OPLNqXFRBgRF7SY/X5sPtIxxCEzCMY+voj
j43egCCFxfaMT2/oWRTquBuiHXwtQLCV0u82U+gptnY787pxM4PIn53OWzUc1XCkzxR+bsx1k6CH
71bTKIxN5nQTiCZqIYxvIkinQ6+GitBnPYU9gtwUt52pQUVu0PMKcVpzt5sCnu9D7yqKkNjIw4+X
6VDF5I3r9cPxzgGb+V4FU/mOlj/ItojYWsI7Di4e4JXfsbKTxpF9j22mxL5Wd9seR2pi72weYPKL
7mnYsyPN6bise1qeIRXK7H3MMzj4btrwhdbuuEx7Q2X2zqwCuN9xS/pZMkzlkV5/dmM7Uog1u2Z5
5GQ/HSrBkHddNE11E9V2/T2cCuoFT4eRwFHlDuukhYt3mmRvXiHYh9ufRUhE12GSUFMpB/sAUUPF
0agtzcP0+eraIhqN93Fm8fV0ZcM/W0Kel5Xtgr6kA4g7xx6BzOF3gY8zUOOUuqRrE8IL4JBR4U0E
bAAS5pnRB+W8YJUd7ZBHNUxa0inMjrcXLT7NJqumPnCikXc6XTaTiOnM0wJpOP9WU2Oyu4QNLHu9
hwtGQR8jBGyagKYXO6IuGpTWmUap9qxpNYTBiADtqYOXRXRDGhJno321t5cUGAGx/MVa5mDj2blz
5AzG91p5Fvtnl7G5qTJmtVq81Hq4oGwv62ZIivTdAo7WBj1Y8UwUut5sIuJrQC2DusVbyhoNrujp
EmxT96x7Xcsj1Os8izQy8iujdnderFfmZanZgTjbJQfLTdJvzuCZ8uQ2iieu16NwN2/Da+O1wmjp
kRjszGVewTz1/cX0jxzYiPRFgqXwZ6tuX8M02RWOZQWcVYCSmmTHP5A9RMvO1Qki9Hn4SHzclsUq
iog52F/SFDyIFw/QQWDUtxrx6k48D4sOBHgtmV2z/O7FwFHokpXmLs5L0Ere3Fs7Xjl5YAg9fcBn
sVwnqFM/NHDocJH7+MFcTjsLaYoWGDzfK00Ls2Vj3HUXxyvlNO5Xu7OngxW7xlfV2O4LNO7lW0FV
+b0uJkm5PRZkbHizRedCmtdCW2kLbapFpoO/Vl28ti0+lnbb1lN75dpTeotJK9jEmZd+Kps+fu9R
409rVTIMz7WDdw7c+Ta0m+hDYvj517qd+U3uxeybXoy/y8UETJAN2mUk3uSykujn/Yc58epn/N2E
h8ECDZb/GcL06Zvs/8/HtIvTKn3+ScX1+pM/hjy+/weAJQ/2sxCuhQaRX/pjyBNYCLwgLTH1uMxa
LPpUf9okzT88ulOmH+D7gzGhDYw/Jj22/wcGDg8ss2agajzFv5n0eMHPzTCMIbbnA+vVSjNNqX5r
solnZyyqLE6wQfnqVAcVpQyyaHmyiWPZMNyn8M1JqLqXwljNZcwYMp1SstnFeMiTziAbHoXzruvD
7j29BAMBU0HZiNRmD+CcHROSMcE7k9vulFf2qCnyxD0yTvG7ncpUxGTXcEZvhW6tIOc2d73NEOLZ
dptyovjlYA+bfkC2E3cMMoP4g6gkBM/BhZAYehmg+PGjkAW6X9Ql84cFYMuaS5p36WCYm97J1Dke
a3HFqI7p9lRJDf00imG9GFF776JiueZHwON3pj/sm9o4p1GTyU0yZeOhswlSWMa5Wk3SNj/BOBtO
mW3OD6Ag7B3MtOQO7QVOq3DRVw4yUW6ZpoDJp/uyw9SEoj4hXfN9nLhAOu0JzIDkP5PnIk7sTx9q
Ztta6zDcBM68C0gJXRvklG9i2PUxeQlO/z5vMv8uqoV9jlC4TiwznIF35HNyxUVgLBvELCFWrwFN
Fsv6ypvbYsN7ZsQte2ft1AyELYOBdTTZn1SeNwfaknQDZmsvVPIOBCLTZGsGV7DxAdxgrxydFQrW
xbnuDaqalaywiwfe0q+isj+g/gFFJ+cMZxkO760xWPBSs9ku2bYJew5HV13DADj0mfmUZpa7UVzL
No/6j1GFXCIcuw8zDNh1CLLqczdm85VIGh+iLmAvbB7bGIfapsji+F46pElsaJ8WN6RJYH6roALy
KZeJvyIZ1XsXK+nd5bYRbYzEH56iLrLOUHazrRt70LSW5ltv4YtF/b1426hN47tlzOTVxL7SZR5p
FYGYrguU4+TIeBEyFCM6C7t/RDBXrV1wQMfE66L4NPYIZM4TR5b2GT2f/IxwQX1Ps4FBTNm4JwS6
9vvcQ4dvuJW6dqVsvXVPxHS/Gpuyu1GW+ZndVt0auBO31mh+c6ryMyr6GrQulKzjkOH9L0BlviMq
RchN2c3BE0Ew6mExFBnTQ1RsvTYqUIrT8SgPpqPcDMET9CTECOP4OUEeZG7EzNEMUkMLdDXPOrFC
pWVtXR9lHMfPwTwP9YKZk3j766alk7yexBydh8a6IzP6aZHhk9kpWBm0HTvfLJtD6KV0axw/abs9
rixrbyJw/EQ40AMQ/28mxwPyoRHlbDumSFSU1FXvkgLWMGl82nPqWTiUWDv4DdBObJmg9UxPgReO
xwklBXWzB0lhrWI5WjcylEu8DyIMjyAWm6cyNRp13/UzCiJT7jJDRXcD9uhV1+bNzUx8ywaWy7RT
ZrhHTZUQKrUM7dlaUKIdVCTAYkGUyk65bWb5NpXEya4ms3ZvJFzLrW/XyZETr9i2jY5y9g1jIwi2
+OR05eyu+uVEdqUBY1gm+zxge488y9i5EeVtaM7jrnJIzMFxnD9Orj1vyqwdT0Hq09XrQe3Qi6LY
ASO3yjtSTmhK59vGywdYuEm5DobcgdVYtldZbkOjUAoFLZag9SDK+GYcXEIoVLZA0yxM9+j2QXcz
QZX4OMabRBV4r2C0lIUkQyCNawplwy53WXPy5ukRQZm3qSmgj9MSLVuXv3UqXLO+EYXdMm5yjAm0
G+AuWuOAZP1jTr+Plaprz3bY2Q+oh9GAgYHdJC5a+PXcLDMywKgGIFvk+dNC6UOqnz+eXEdkKxaI
z0UeZFT7KsGX7ofdjm4eYUzLcFss8fydLgrYThrw5H3HTgHzpsFFGsmvTuS1G89P0LwlXiU0Vlsd
o3IuaGFF3XVaqM/aOrMDSTocqqUdeUqh4C8EwY8jYNsy7b8SL2cXW9/x5bVTAssbYvE+ZjRysI2S
jFJTG9yrINsXvkGI/UKjjNC6lWCD3VY+nm1BM/dgdZV5NGdfrCOSJo/eCHFYD4BPXk8UDDt2sJON
aV0rX4REufopjbriPvIWLGky9vcU6zIg1jr9jnBT6QSZwFlR0jlrrPcFbXOrpd0jSs6Ecd5uTK2J
FPXaqCeLmBce0ZukiSkHTYSoOcFM+uQbblzIbFdz30a7UbWnqSxbcMGTfHHrbsIv15B4UhTNNb0K
KnTlJMduQdca9uUxdju6pbHaqnz8UpZwkU06Zlul2G5ElxyDTsYHNRY2rqHgdhDRfS8r+9YuoV8H
anDPuOXLXWfI23jO7pUpjfOYZHfYrdG2AiXgaSxuY79cdpOXh2yNaeyapJ1ID8Y1RCInR6e9cgc4
uh0djg9OTj9uVHyu961KY++KxiINt5nAo3prsXN2KyudgOrS05mhTzm46c2tx5zD3CZRyGG4TM3Q
eBylNc2b1KcBjt0GCyFn4QqT1ZSLArCR3wsxH1oRv89zIMqbZVgoZST6RMYZtLvWNfqZFdS3rEaw
1ZXf5lpM4GgVSHSL+Ppk0xAq98lu1PSprM3pyu8zcVJtJfftbKAmhbAKpkDMND5MLx9Z+ouKz2BI
+sNcmvApS1bMIDe85znDq089l10NZkiktWv55X2wKDx/Zik3mIO3WARHrPdB/NJaytjLnlhzOQft
DmQhHuyuh7pbViyvOT0vVJgz0gZEaPFHwI8N3rGSePGGpgm8SoxRabdAhTGx8a/GWuGeY3fDkVY7
jX3qGlUm297qUN8xRlNhwHlpMHcuEmmaOXOCcFj6irZ9zkF7lgSIkhckB3U0k1mdiiQ3jkbbehR+
kYltBTFG+E5APe/Xdb+06S536TjXQci4EZK4t8lh8D2BocbCPmVmdg6Srr2neTySO+nN6boGAbKX
acQJFpXFYRHJNKxQNQxks86dT54RcvlPBX60TSRDcV1mgeZl8OU/4pCH3C3dvd1HqoWYDvgKus3I
9I/eHRQmGyp8qoOADGD9Wxs98a0z60MsFVBL7g6uiqOTOuanKEqyddyYUbKOlR1wOp6dCt5X3pvr
FCvUI4v3srX5kMBviC+IkYHk+hwxV3yjUQsr2pw5aeL+3469yuZVp1xr3WOAbNaOl0AQaGUAYCFP
1BbH9U3jjs0uHMv+eiSK6kiKWTMDRgvcsyw6lSNMroq9o/XLoPptEjMkqWNF5cwvUxQAX6bm/gD8
0T9FDtpdLZH2iYSjNNtEsYjDGxgQJALO/mNf2vITNDImibHrIFFd4rU1ueYRA+oCxxO/3JPdOIyC
ybDtCLL2WQdgqd8U2Tx/syDu0BVMxTPraXqVjoagheB4jwM+jxn/QelDL26R2G8QpiKp76Goz1Vv
30OOs7euN1akCfr5luFauCf/XZFmNgz0VIbxdpbQQSSybkKmx2mduTniaIiRzzOq6Bb2Ru3sRFoj
M2tEAwUBe9+6rCeC6aK+xWgJSt0aTP8F4dJ0jSRpuQ2ANbxvRjQja9bzDMaHkA8wjYrHWJhFvIFp
HcLKACKE99a8MpsInRP368lsY+9sL/24Hs0GIhWN462xoCjGvt5s58oX1P4mUWxupNa13yc5S3NZ
7UavcfckAlfHyaQWb8JifCBkxmZK2G37ps3epTHT6iwrh9vM960Ti8SAizDhYfGR4ksiAG/svEux
V7QYLcrMA+QiShCcw9xiKtCK647knyalRilIoKKA6ouvSe65y8EvknGbtsr7PvT1+OKVgPEJJg2n
m8GyJns3dk79qiL5j8Lzt+f/i4DiF+f/VH6tK5n+hJ20SQFCdvHj7B94f1xkYhz8/1+KyY+zf2j9
QUMLuiSw5QCxhtb+/Xn29/8wSS8B3cx/sUBM8gv/VHmCYA5tHz2Dh8ULadK/cnG9Fd6QjoqWCkEp
GRAXitPPehGEiUmu6JS/Dpu6Ukx3rqBbuMwzXc++Y/T5lwbJPyg9/+kFaYag89S6G0+8EajkXHVj
NaV7spG9b4RO/ly0es0rAm5zdp7fSNh+bm0g3+ICgXPyeSGvDDAV/3yBYeZxpEEue/LrxHvO9Gjx
MqyS7vC72LO32hteiq8aSSCCRGChzptL65IxiVUunFOuZ/Cpj1QVFTytSWCDdFUXZvJ+ntGv1IPa
X3+q/3CV3ElIiIMAeNbfKCljy8phGp1zkhaytCpomIJzDNWmmJgxyq9f7G+qQC6UOxBiN0U8cg59
t/9VMjsRo0IZlDqnsUbMywiYiQSR2ibDsKH32WgrZDjJFaY9xp1zx5CcHmjN2HKCFL82dR70r9/R
3y+fXljgeQi5fDLt3ybewRBmzh1HzikYOVSvAfGkexM57f5/+VpCCxBxPmqd9ZsbKqb1UyTz7AAg
JIpYOYZ84Ww93Ss9Vvv1ZenP8VUrrUFr+t710O3Rl3N9DArARH7+nGEi6fazck5DlHyXFpglBpj/
VlV5eREE3pf/Z5V682UibHP83iqc06LDsbNgYJh5MYwLZm+/UzsL/em8vSSdSmhhp+EjfCsoJbBE
DIsh7FNmYZXeXASUIjKYvhXEczwFbc5E1Jt5SLXgdE7I+cZLbh9//cH+wx3sQYZDf6YfVT1k+PmT
jQAcEOyQO6cJ/PmVDVmUiOP/Zu88lutGsjT8ROiAT2A519NTFMmSuEFQogRvM2Gffr68VEWLV9Vk
9Kxn0x0qUQSQSJw85jd6NNIYkh3K4LPc5rnNrG5eUKLYHD9eTyOgiSAfIdD/afe6Ljp18GsIVqdQ
xBzvp6nMseaRGMTeHedUYwU2kElmuH3/wf/pUj7NZBC0HC326Y6amoARu2idi9RjecNQ68EgEUyo
D9BY+ACN+DbUE761+J8p0N+zudwf27dJFJzCtjHOIzACCHMZ9HMqB9/1ZQSoNFTagPr9x9MWCb9t
L31JEXA2cgTz6aAeoW/pN30VvOxcG8B7eG5Siu/doGLQJzsM7X3UP+9SGfFej9NACh5QBTGfVAl6
8AJnG8Z5kErbAw5N3eEYQV6hHvMCmmIVJbBj6egCy3j/lj3nZJk4+OEdaxA7lA680U41p6pgytyJ
Au4cA6Ryh7vSsqtTH18TS+Y9xMFyBlPMsLCro3WdNbO/tfhlnzrAFeUWnVkmzxHSHynQ+1i9LE6p
XiY7Z+u+TrVtMIzJhskQKAzPYswLoQ4c0HHoiT5YdzAz/lmnkTRi5t9B98VLfbSz9qvSqNUgdp3z
LmMBkfzK5ltISGCJ0NcOH9EzMDJUNKLWOljS41dLkeBMU4bYRGJrn0bOKu5TB4XXquUaGqDiywRs
VhtAx3YHFykDupWwvxPMWVaNywgVzJ5a9gYjN//8iM2VKsZ1e+4sTASpTtVLnhXtV2QS7ea8tNL5
zqKDe2vYygDrgc5U+mTNIa9MLI5PwTaCD3lsC4CKlcr95xy2FsMBetLPsxXKF4jr+oQeAG6VwKS+
N0tkH4ZWtHedr8q9NzL2FmmMuwDxF3OJEeFi3CY0wMBgMHABpgHMbwRMwZlwri+ACz/Orp3ujwD5
I3T8OKFWRz/GcIzEnZTx8mgPQMuaUMMBSh8IqDV18iVHW8lGbQwb+UVGlrMOICo/9o02hoR06pyF
UcUql3rsvijWDZYvY9njKVdxUsPP8xFbmsukyw4xvklAboTQg+rEd0Em0gMX54lOTI4Y/SP4zsxs
pt+gaadtYRrAho4AqTZt2TV0Tb1n4eesJr3+hvZHHcwVYjyR8M+Po2QDfIvcS3cAIm5PmgCCzR+G
Vp3iXPTrhO+vNmNMG0vsh68TA+DrZj4a5gLoA7kgIPHR9DkyWK0KGRZ8KuFySBNi7h76cKCZc9Nt
YwWcRYpuPF7zBefyCkwt8/0GSuzVgpFOvMa33nse6tZ79kHTQtmpurCg+LM63CQX+7AsIwxoO/bd
p2oYqvtgSeeroqU5R6e8thBSBtdD6Wl252lRD2dxoaGEspim9Vgtdb8xZeTfI4+WIvjog4tdoU47
XwcmTcLSTZDQK/MQNzJP0lJnnLWeq2W+z1El2SKt3TTnNAug9LEn0aqmaP8EZCRAlzTqSwADnfoZ
uAt8Ylv018io9RU45wwqfJ8TmdaLRnVRpUK2VBA+vvhYGcsdRGb/+7QIGKd4KVwCde7inSZyQFru
m3SDq0O1H+q+vg4ZUyANucjkKdYIXFEruucU03twiNEFAtWi3Qdy9L8i+IXuSdUsTz4js3OMf5id
TKO7PFVFm1ML28ta0tLsEOTx0C3Mx+opYzqlNmDL5SY3O7HXySgdnAnM80ZTDLYtOeAKWmi5g8yI
omaC0ldVm9FdT/fqDDpLc5Z1idzNXj//iLBP3SZGamCfUpdf0nxAJJn2wqqpUgRTWpkict89C4Ue
dgDQDTvwMln3Q2ftSsr4rAsM8GcAlhl7RviYo5dAF8oX4E/VGpSCcLxVR283rvWbb8ZLMt3gAOt2
9jZVipiSGyFvxVwtjDZuz1A0qBsJLE+i4oLnOrO9un9ocr9t1kMld72WJasS83shZP0Fl3AbQQBr
2kkDc7a+4D6wry4/cSohEroQ3i99tx1XTWzyRgUshEvwB9UtlK/mFnodm9rwyciej7BBw874JKSG
dm7rRtnZBRqXupPlTGDoiLbqJe5MAlK9hNY93otsWVNBnOsEQhbboKfps8UBcgJQVbcmGHKguAvW
f0b9NbIAzB4RL2IuuoNi9AIWo/eilD6by7i2K/Rvs6ZG7l95eDAlSMyammg7UUdJCax14zM4vR8a
l0+/T7z24E4uvLAj+LRp2La656HHx2B1vtr4QpLPJbDqLae2a6jEiWzKJ/qEQfNzbgZXQ4sVTQ+h
5LbK3PEHnJQ2XqNi5P2Fhnt41iWhPBS0c5JVNcUpEzMrS77JQT1nwKq2npvG8TqaCR9fCuZmxud0
aWrnENgJbW7QMmu/wMoF27T2kBn+skOSEPJ0iMzpCivQ8YGZcnkHRPGnXSxfJtu1bnKFOCpxFZlf
O0TEwO0b+yVWSfyypOn4Oe4Fb44vHuc0cFkhUEQxokuVpNpTp5DiHFVt9KumscBaR/rE8XUO83c8
oLNuXrhtPV+1kuaZv0wpkvpl3jO/5S0gfY1q3aNRYR2zhTRcXE1d594s8HNuWsvt78o0aNddbTFG
GYxiSyPW+YaE7HCh/Ia2nBfZqb+SgZOumdEndN+XMVyVbUG4CCOcGcvAPYeu8C1qjPHzqOIcHl1v
XnW08p/y0c/xtSwSJn/4PgB9np34OgQ0c9Ux6zo3whGx2mSI5bOdjg2iWcwLq9TrLyzfNKKVq9B5
3FuEvB2WaQiZwKK0o1XqRoIeNlzAe4ykG3SksPhp0iS6NOd++aQSXA/CIR6/9oVqmVlI6abnUzpN
3hpKt+GvgmgM8mt/AuC2D5NeHqhyjctMLPWDmXa4QRr4LKJgZwgzBxcVjNcjJ/xPa2jlVd80w37i
ILyoMlkWmyZMIqaPFuVFQnDbox5ppUDKG8DW8SCGT7E90FWusshDH5WQ9zWfFFKGc+FdTqlNGAUF
gAZTi6nGuLHLro8YxNb2lRLz4mEi2lrBNiiES0C0xh+1jU7lLkQZGCwg+C7Xbe0tzlbLQfYivZOl
1T701iwfgwJ31GFaEP3IaHzmAg9PFyMLPVDLBFplo8AhOlqSFwg6nEPKREA2Moa02Lgs1e2wUKdg
fyO6tQdD/AZ+2PRgdqNx5aWKSVHqtM4uMJxO4NlWebtWCoR0ajsN5b5n7/7EFGD6qwkc9X30UNZB
zhHTPBOgt1wDfgV1mdWF6FZRAG4P3fc23XQJbKaDUM1PL5niW5lBK1gtqVTnzjhhGFLX2EDB5W/n
lQuyDg2LqrsxCnDhtulHahPGWrtmmacJRlGN4rDXuypA+NkExe2K4QvSuDW0mnjJbsCFCRPVuaq4
qcIC4106wQbEYYe3VtBAcg8Mxoqpf5wSTN7d1TFf//9e6Ie9ULpkv5U2f6hZ/QU/CLb7WxTU8d/8
6oQe/Zw9in8f2iyWbxrP9DfV3bL+BR/vd8O5vxuh3r+AQNnAn9yjxY6GTv3dCDW1/w6qnXRKQUIF
aBL+F3T3t70WWpGmR6/FCT3LdmHXO7py/q1yjPrRSr2oHa/78iWWxSYpvv22Gv/Q+HxLVv7zAiel
aTc5RdlMXCDICJwBpmnhczpcpyEg7Zf3L3Us4//dZeFaNFborgBnRtHjTzrlbEmr8EiTrzKvoPYm
NTVsJhkzACsbDagnmU1x8D3BcETB62psaSzrGlZHWp3DAGzj8gVmV4ADWcxQ2QzFHsdnDUas+h8p
CW9aXvYdlhTuhclJc1bIMIu6+yAz5wsfkm50P7dqR4PHO5eMT28z0DgpBUTUVqjEILEODLdDgNoe
fPTc8TByQrXxirJN8s9taMcD5DvmcIL8rA6YcaZgKuWq6u3zjmLtYYbjfVFEbY9MxjAX4w6RlcIp
LwTGbxtv8pkIWbk3Phm16a8wNSvTFU2ebm0KHJhuXEM0y0WmwsT4PEJUcqutM8RRCPdMoc41RXtB
4Sr3/x81KpWq+YOowTdPB/A/D1D+p4C19gY5+fov/g4ZdvgvkNtggdABMl1azX+HDKLHv2gvWSZN
aERuNQLy79kJvhPwbPlxAf0ZrrhuAv0KGR5/5TF6CABI07kFivnfhAwttfFbt0nfDowCIC50wXlO
QJRvYwZwu7kse9P9kZhLk/1EJiNyzA3qd0aLeL7K7PkRAnaqdnLm44cxMHve9wl/uOrSqvFIt3eN
wYiV8X6Aphh4qYhRNMK7qN48dCZ2TTPgicZf/BWD8njAN8AZWndY41E7L8iNZr20bywKfA7jGJ2r
8SFRmtFUQAqBsu7SBrGReO9pLu8RxktbD5xG5oXduhgnBOJ21ZDJBnqYxBn4o77yaauXdhaoFgu2
J4MJ17FPVwf7cAuQ9+L9aOQ4gLYrcXsocKtwHSe/CmMv5JKTlVblz9bv0vne1eIT3dpO+o7nqawx
nh5+21v/EILtk+6zH4KosOB9e4FHEzQ8xbkKWh1lLbv4BR9EL7/CqSE+uj9QU+If6KcIv5YihaII
x68JevBzE6zcVWY2dY7phpxROxU9qf55YQ4Se4Ilihc0/YuJV7FV9MOWx6TzIwPwEBQ//3pZsEtM
tmXoSuSYzJhML3xNSP6jMu/bg8ul2an3IFQgE2kkhomcqm8OriSnbKC6+mGOcFg/e1Vq1HclKKnl
9v3V44v6fbdzITApHI2+p9UnuN7bC80E6HCh/HwB4GxbzraBhoTDuG3yhU+OyNybUdaetiH1vcJQ
68aKxXCXp16V/Xz/Tk662PpOUGrTzH2avXR6T0YWFnBO1OIz/2WQQedfe82c4T5BowEcwzlMsgXV
8fevqL/kfx+oepEJJq6FPiTRCH79ySLbSH7lTerZL5MVA8j9YQPRTJIzhHfZCyBC9WMXs9/3HzXs
/3i79Ivp1gPCAwiuXQneLjrmDgbQV+F8L3p0cudNOzeoba6GYInQ1X7/Ia0/1xUpImbKINJ5zeHp
ICKraysfB7t8kQV6ueKQ0m58KGxF4MAQL47i5mYKl8gsL+sUHSxz6w1JvjxmUjSNsyoLohQcGTRn
w08gTBhqr5NBK8DlkOGDGbiZ65YfDU/+XCA2PmIOPvIZ9P/9k0kOZFPZQXWR3ycwOehBg0QN8Lqx
jZQt8f76/LEJvAD3U4pudoKpHY/evgsrzANanGb1HemHjgdGKSjPfg7WjIxyXZc+OtJROcCj+eC6
x5n4m9131C62fWa7WivoNGxFBk6QTecZ3wCnWPTfQuGl1GIiaBLMaS3Mx2QBTNfNxTMqJfB0N23X
dQhglwhrDPdpuYyIMsNyWtQ31FOzcOfAHpovPOhoUEo/WKUTNoELhwBQ+3G3kk7+Ka3hxWPTlX1X
f8O9jxHyKgtmtdxKHzf5BdFu2sHDPpS0qq8NJ0rZ1LLCkdlY47wxEyxDbNTm77zLMvvpS5NXz/EH
XRL7G8sF3/MagDGXI7p4Ux/7X2Qc0mPT2Lyclw5+XvJ2qg4lQLqSDBx5I4B8dYg2ZJJwQZscMvgU
JQi/f11mnUKsWqCyrAXQQIcgby6MgrKd7bYen1mbjCk9aLDd5Q9/7K3Uwkk5ksstX2HofamgyuHE
szDCoK/VZCHSlxZqhl8YqDZZte39qVgeF+WI4X7oWn+4I/8u+FkU7viQVwlERd6ZnSCs1a6onOkc
rTOnMQgqUcDvcOihZ1kS75C78CtvhYqqzU/6GKvxI6kvcK9B8W9K1Cc1ipLDbG6njBAsQRFhCZXF
IZc20jHkxxdn1Fcz4rnB6AGqVfu1DVJvOEQ08dOrwoW9tx8tOVUXSWvM/Xk/9dgprqcg0gEIcURr
vggGmXBYmpHSZybG0XQ/Dk3QalOH2q2aPD/8egAvUwmPipEcRI2NaUYGC+qZFdsPj2gdMItSmEa5
xaDY5/8gRM0lYMQG7Prfv6NtWkZOThp5aYJFFF7308pJFo816J105tJTwyTqHCdpnil+XVVEUxkf
QZME+qj538C3zitgdnhLWEmor+hQCmR0HeHpwpqdBZ24DfFWb5c6ROv7p5PXFZsGvdmsvKuUVwNg
zhwt4rVqEB7lmxqqkK4pptzQ8jFumUx+If13K8KjCBnvgEaZi1XG97acBtawnphuFMgYUsFFn4MC
NAkYVRi1BRY6fjXAe8ObVedumTU5/N3sky3yEFmIysdV60RDFW9ro9PvXdgDUWDbLTDeyy2W0nr/
dk7r8qc4oMcznIdycPkt9Vy7fApwM3FW4M0rGLooniB4jpoKT89/HPtM34sbJshgrn0h+ARBoubs
FGfxffcw+IHD7WU0HXXeFg1mnl5LMAzeF5Rh+cM6dGbBbWUufpHFusU0LfuJaG3Pci6B0HuuIAV0
DxRZdAF3senrLapT6+G+CSr+l35ZwQcsMijm16SO8Bi3Lj5mw93czYsOHgmiEs9Z63T6k3ZD/Utx
bkXxEkI2eSNd7sZyhnuRInhQbukkNXI+DJNJQ+pqoCDmF7adZHK6XsjF9K52UpCemyYHguwdpqDw
JgRzzPsw8dJw2ECaQiud9n6BvOKOzuYOnmDcODuVz7ELtShZGJPFg9kst948T2z/QOJk5G7DEv5R
xXkNRuba97wBxGNiqqLFYSnKnPSmtuB8yxW5un7DDB7QKN7ZfMuDcZZKsDSMXboW5tV6KqQ0xos8
kljrINMseTetixSy91yB1OVhqiibY+ztSrhS1XUt6xAYOWLycKC2BGLCzZbGXzbD4Gz6OgxXPXk7
gFuUUFRyiLCl92Kq8pww639fRqZX+LJZ7swzow+dL5CmumRKkvgyr5FEFtdqCqXePGmmQ4pQ44y3
Rz5Hel+a/STZQ5GTtnl8UWshwWYHjrPv0DzyHEKlbJFrAZuU8z6AjsO77ttrhk82IRdD8p63VKFv
xFmALcfI70L2S0dBRi1ant9Mm0gNOxMOAD9JCdPyd7ia6LiUm0M5fYKnrTPChPEN4alxJxoNFwqH
cBTvWUW+BctWkg014JaJEAZvv529iwAZBfcQFHLhxtFs7rm0azEiaXaES46jYca+TUPmIb7KbeAW
+pBVqm/ZjhNt/hqyetDNxAeITIZ7M4FlhuNLiPLcQ9OipZZsETlCJmnBP5Prm8aYz9/LoKUaWdxe
1yFEfb04Y906WBXlHVEVUa4kGx3jTPNBOuA5gRNv2misoi0GHFH7GXY7D5/WHP7zUbyQOxbZaLBK
ePEKPuysX0inDwFEPFbw17Yu01H/HXI0Dht3SSedOPu1ds9dSyPg0LIQt2WNHdFhOwhwvIhNvk8D
eLVauwwAhbUaE8Rrrm1kDIG7hzmDXybv1uw/IftRdJ/NciruQ9sOEf7uOsbK537VDDC966FvvmOj
2hroEJSGexVxpzjcVk3aPqXE3GWXC8wSXtysWDqUqLEifh4XqxhvltBAvnc0CvAEMHFHHBMDlAaQ
82lxBYZXPI44zV53bRIhtwuZt7QuUc1g7kPDa7DWLe8I2DvmV+0Ca6UaoCisEUAA37walm6c0ZNg
JmaHKwBYs/oa2lbvfvYLNIRiKDuIUWuenz1HNeBfnj9in0axOlMJJ1mxFksxLlDy0mIxceq2F/jk
Ex9Hv/JVfoVcktXshlDEzsYjQVvu48xOag4+X4lzOSPivXJcZVvrGa5mPQPhVjLcACIQGT0sQScr
9or4IGxH0SAzcXqIQDube2u0EnsXNZCq1Aof7gV8ceR4xm2T16X7AJgcU2G6fWJucEWB3IDTkZoc
dWUwPTbukL6Wy6OCsY33bOf7HZLCgAdr7UEoumYfTB4iPytzQPFlE05Lke+jVEFBX2o3KBnb5LVj
J2vRLdoc3AKwX70kdoNC2ib31dz+CDPP6ft1L5CuZ4ApPXqPKqpaDyHc3PSwyouQwPSvEUMy8nyP
sQlpbfIjQScdZ451DQXUrjeWpzSRD4yEg643eHbw1re/sm9zhgJq3aFKUjNxHOtUH6hN6UDPexhn
r2ncTRONXYTajWnG5CgA6D2ysQgqH8YY06xzTQjVGZ9h50zaI8sLCSR83G2g08eOA5zPIXF9HeFK
nJ4IJSgwRqhEZ7QiIcbyYM0YXCxtbJCSYjMwcPRgQZZxyoBZiO1lDySD38nguNbZH5RvXTmIDLwd
rRh3KHHx6dsy9b9gkQ34eG81cL/DPTJs9BqavvUIk9ALyew10aSx964N1/HLaJK74R40jw2xLAtS
fWhgxhDhM+SUsMm3A26Ki3MIXbsgJaps6mzjDM9okwclL0ECZ+150A4JiLABOKNH1PBJTVC9UyxQ
Uwl9cgLbmLjTLk4E1+7RsK6RqnA9cEbrGg09fpmJsTbfkoSnxP3THtZxMncFdvQoy1khd1RFjbQw
R+0w4kkZkQ9EG1v1nf+N0WxVowSRieoyrmGp4MrSNDqXqhqhU5YEghNrBJnXV9ZPRGrRLtyMhTX0
gL0AkZgWkNRoYm1DE9WQ8ooYPusU6dju8WWpT6lfJxi4VNYxr03dsYCSqO/eciKDhWRGl4X1fk5L
io4ChVES14BzhTvopZGwff5eiaXlE1r1jbOQkSIFym+sS+VDnc4tTIdQEYJrzJKlwBGpWcop8r4g
aUjv6fU1cmBa1iPlX6/ugzZC6n3nMHTlHfWMw63uuorzYUw0cdWMwq9DDvIkPySNH5fjGThrH89O
MNc8Ff7ruvnUdf2QJmeNCdkWP1aFFsmIvgjG4prEC+3hS0m/zprW6QheQ8HWsslSUP3W2fxQN13n
HcwmlkNwi3WRXaeXPjM37mde4FLLreN0Jo86wEsa7gucMPhEYDLqhhfyBvxANLg6UbOwjf6Stpbe
YE7Up629b23B9H4Tv56uyTDEHJp9PZKorvE4Igv0nU7nm8rX+zEqMizq1iYrgHfcIir+wH/XP01W
0i23YxEIjksr4b7sdZIInRrmfh/rZN5p9N2+fh658ngvRT/WvFQggY4qL52J3v/TEIwxKhpgJhm1
rsuWvVBAriEnyHZu5+q9W1R2WF2VoxXDk44LWD39Ob+gdEhqYarxbvGGLblWtXQ8gtkMqe6LYJyC
LShiW8MdA860ex464HAlDKO+UQSXeXSdS3e0VI5/uWezzxCe0EUgWAYqNrAX+oVIF/7bLYUn71nN
3oKwONpuzFpEOE9MtG2nzZ+HxJpYlOg185GxOZBryDroeNp0CnMSg18VcbBUeJ/upjg2qb6quHX4
U0zNgp2wYRjTd2foca81cas116jDJZQjQ9LFEs8Dv3H6e3/Bs9zAi9di/Q24mzpn9wOdhaFdo4t8
GKA6kY9BXgz3kYxi3prCkZx0fYKtDkqqG7yKHCX0sANk1XXEXayWmvesZf4+Sl0/sJ18j8vT2osW
HSobYrJ/aISHVy/czYmtfwD8h0HknAfkUa+fXjUUOrUqjBIJEKTtQKu3GzUMUm+MatStKqA5s96S
wgzG6sZ0p6lqWZBFV9xeaCgWEj6R/sSpluPmygcqrAU7xyzeR0k19Z8QbFnkGfgaqzgE0qam4GAz
XPIDkDkDoROEVs2vCV2FnfE+ayudierhF3FmfK0aUVwCmnPWgs0iSJHw9/5a0iSzi20YD7oKfC0s
imjRN10v0zjHa74yPOFWKlioeN0hyNjoFEkmu39MqopXmkLp59Z7RGXjElfZPlJqiwC/i3hTQ3OE
H1xmdhRoTx2wFK8Rz90pl2la4aaQyoXJQOJU+bNTT7pCn18jB745OtEtrVzvyve7RqetR3pGSAxD
0WCgIxCmPulzYrECTBMi1bcpUrrOHEAOJt7GwGGkCFey73jeDy552jnUl6Q8RQQWvCB2jPbbdt7c
VFVgKl998/xRT29etwZqCrrB+v7T/Xkp5DXIcdESsGmen1qQ2ah+Mqp06m/gX3R8gvHuICA5EayJ
Xe9f69gN/L1bCHOZbjH0GQGp58+plDRRwhiL3Pk2OSViohd9UtrsRA/DDT7DBI4PZ+Hi1wSNHlU9
fND6oWjxgQVfRt1NF0JPNkJKXh17XiPzr9lH1cW6RKiEJzkThN+O/On92/9jqRw60CS2FhRSvP9M
/fe/zeGnDn2JeBTes0qtifvggNJlIYcrJdT7l/pjz6F6ggsWMpNY/rrBaeuYNCq1KxKo5zBBSHw+
RDNirI/WIvQn4kcxTgsfPNzpCMXixWDaBUOIpr79B+2ga6UTxMwKnhs30TFKoQi53PYpkf0utpGW
mDdRSL5PMjHz5x+FLczuRjuTex8wIE6Xmamph2a6nqryuSEj/naZ0e+YsAePnSd6EpSO6DrRpQpw
kCIC/nerbEMv42kdGFGCCdJp8zonMQwcK7OeUG0QGNI2hS7N04xK7YDUiM4a37/gW6AFAxok2Wk7
M+T1mPDRPnr7aCoLFoLJ3D11FXOiZNthR0SYIyjOvNeoawsE1pIULSvswXMP/brt+zdwJHr9/gWS
agF/N0E6o93Do9tv74AqMSmsRlRP6AvPcbVllrXA7m2rJMz2r2nL0CU6NcbhQcfvX01xA7oY5UXp
K2RqzsbXxSkzEG70qzxj5iuuga5QLSwFsEVNbB+RRd0EjjKCcZVauSJai9HThyUk0xoP6yQytdOO
Q3QiF1Gip3lkjd00YtuS06LbBiTztjpLGS3Dqa9zQ+dWcgDbOSNQiHQrbWTA4Lwzv0nJbYR09BHf
oM7NbYnXBr0ktSdqQpnRSVMGrEQfr7alk+UoKzHwXplAHln/IM46OpP2MAGWvEiqnLbs+8t/+lkT
92xcKzzAkYB2/9jaPZVFYiDY+LVOWoecNW6ULoFCHIcJvb9a1u9fUn8tb144oTYEyc2+AwsgTmkn
zJwQaZDB+DWMfd1j7NPQz6/gg9q5cW1KkzvQeOKeImoCbsiLgLuh7+b92zh9cugjMG5QEwt5bAbv
J4do5bfVyLtMvuZIGZTnadmp8sHOR7u7tKX6gFh5GkEckjNtROD6UFThqJ1sct8yEYlupHwaWvT/
HnHX0dsCloDOrN5/Lg00+319+e24HaAeA7ePcwG019sPKh4nsyiqwX6oUAMMNhHtSxXvoOKlVLpp
NnI6rBh4l/yfoGHDvpw8JBYp1jy0KRvaurRgKHn0/L4ZsTijj7C4OlFPYyoUnO34KqCgJLqtNRm6
DRAotDKTsyHwdZs4L5mO3A8Q13g4I/c4i+IY/gdhZUD7nKrKwneiPTMM4mixA9seux848J6sN2uA
N5Fj8p26AhPH0zXwIPeEpY98XV9m+mSOakYVOR7VNZXz++utQXVv15sA5sFLIiZwLP5Boxrrhp6q
5Ub3gVsfr9V7tE7zAWdpjiZCPSHodfZeANJhFaqp0l3SX3/qhl53CAzwVd4XzxW6n0kt2BDp7BJh
8vHMyLPeWC4lnyoe8GlT5uMeaWcKpm1eRZTHKbK7lCW/Bn9Mi/QQyUDwmG9nCUwUvnZDjdaGg7xr
xlVQCSIdFq+tCdC2usdreIl+k5lF1jKuBBQV3rvqUt1Y/jVC44tk72bMPDj3IhQG+IWzVY60QN5f
0refphAcstqixONg0HzuU/BETbEvWi+uXhiETbdoolcYXRa1ylZ+Z/oP718seLtXuBr6+jYuzZDE
OXi9073SslxDgNDB92JwxJesgyuzs5nFHvw8aFwGCnjbQg8KL+YgLaJN42ItWdp58TigJI5BXdBX
TGhjB1/pWdsaJqp9iCiWJXwBOSRrvOHtQxpmn0oe57sG/0Oh6hDVXTM48m8GL6ovEjOVVxx/yaJl
s4d8Y8jM+WthaD2cR0h+eYgSh6aLXL2XPxqLoahE8B5EkiLsbl2OQMTREfG9EnM3bFQzt1sG8MVj
AjYB6UybkUTWKHqHdT4yL1RW8QRSwruALKcVVZfWtEBKd+LeJhl4bpLa8pDn8RP6JbGUezurqns0
2/vH1HESQFem4VYbgybh17yHFlYYTffZd3FvpRHWH7Kpz3bMJGbtlcwkez2NIWD93i2HcyDfWzWG
EEeCJMv+6uEp06KPMARUY1ffL1lP/821DAgLhuGuTd/85KrZ/GbPSj7BCnGxUvP6dTL55UUuZLp1
0zn9gGX49oN+3X5YmADIsnF/ZRO+DaDR4pLadWH1AnG9BCM0mfdWRX91VZb4rrtOT/0X1+UnRoQi
/yAf+2MzHjc+WB1GNgTxU9hE78mwzt2ufGmrisIVAigkrtKxAL69v+2Pv+nfx/DxKeHyApPBS0rz
aU+Oickuc3sAl/NijTXb2LE5LlY1BU+6wQxA3FV2GWkSqIGRY+GFDfTjJi32Q4re4ITuNo6DqfJv
Or8LzyujFQ+ct7CN6Cuqx7IkebFVVSJ7rSz3E7zp6meJasxlRXv202DP9l9hRp26smrLbNZxHt84
ECGTlSFKn+5NzizOgj14MLtwfsnqWDFK6LudFXvmswmxYL3w/j7IhU5AeCyJTgNIg1gXCNf2aUpg
YU4+ucG8vLi9XvwkdZK9U2fFYVqm58oKi6+OEU6b3o4ZerTQzQ9uNXvV5v034+mVf/NmhAZruuBB
4FJxjJ9CZ/KoZHyQiJe4Z3BAO63LV1MAInyDQ96iNoOL0KMoFeLZCL6VTHvq8lDTt7rC3gKD90LE
xs1ixe7BWRBiRPcxfEL7C1+NLjeu0rkSl7Mz7yundO7pgRY3tcFLW/kMxjDbVhNjl6yW0Vo0obgj
bRzqHQJXP2c/S68dgdwtvDXvgJBac1N6qtDOerL/NhdJ/wCvOf9kVAEHhD9Z486x1divHFgy92MR
IiCUtGjXD8lkhatBxYwARNZmDEI4Ez+7nhFcpsns/mXR1Y5WDB286YNt/xaWxCtmbV26C+DjqWbF
KYG/pyXMexfRS5u63rWBBcojwjEzCrJtZV5bo5a8fP91Wm+Br8dLkhtQ4gAxB4J3dKH5rUgHsF90
JUfnD5h/7jltM5TVon42LmhUZjsGEYrgi5fKS4NYwmMaT+oyTUPzkzGEzu79eznSo99uLVJNDlQb
G0SQuKdgwG4sPRnEOG3HEwMG6vY6eqq7JRk2rdbwa00Q76u+rFFkRmo5mTcoEnqHBDjshj5JGOKr
YOBP1tW++JIiM6dbv7TQK0MmV7mfykPrONO13ycw1zwRuyvoeva4krBDMcpszBKxRCuo1wFa0s3e
YFl2Wa6Mq9C3Bn5gFMblkfM8Q6KsNpmXNrt45EBFAivNL0vGvGSUDjoduJQWFZAS1DC3A0PPR2+g
NCUXkZ+VPVXoFBZOhzI4cBl2IuOiNU7Z8tYJ04qRK+A9ZEEn5krKL4oYGSzRXI2o0sFwShsfXG1g
19aZJod2exOJ5L9UV6df+mpUP90UMQYYTln0UePrz/iD7h5qIeTuCN1gSnQSkh2bSWg+jfkP9G1N
KHZjmH0D5TEzNeSVUVOJl0X20ZlfGd/mIUM5avaHpvw/bFiEZUibHZCrOCOetDtASkncXkXxIyr9
ud8cX4i/9EmBxKCvIN0P4X3bVf0OTmy0bcJo+poEHa68CTaz9+/v2JMG3fHrCVzdWyZ0AFs8Reyi
3jkOWHRnP2Jh+p9b35J3WB4ZG0Fj94Jzsb/ui1adN0iZnBWTY12pSnCQiUJNtylWRgCSq3G4TI3e
+QlyvvVWAU4Enz+4yz9SBuEDO4UUY4OZpqg8WTJsoeYybN3+B13vNn4gs/AQKrWhkfc4Slzb/pAz
U5KLH2yCzqt/JospILjibTvuHVHLx/9l78ya29S2LfxXUvsdFa2Ah30eJMtdbCdx+ieVbCuARN8I
iV9/vwUoEcTJTjaputSpQ+UhZdlLMFnNbMYcw7B950Y2y+17NdULKiTKdnmeblIfczsbc64nlHub
F/2/7qx3h3j991+rJ1qszmibS73H/LTTikKSSDr8uNHiclWuPO+ZPzl2Whg6PFUC50yMQqwyVY+d
FhINmxMSxKwagn2YaEQbRNudpaoTfAuOAuCeuk72g4Rn22qhWBMaAGCtAacN3Qsp1t9ptTC6sxHH
Ac4SepkEPQb5eho7ug4sKQ+/2lA9f5tlcYxGWBVkByBK3KfojbdvYh29Ldfz08fY3KrvXAgL71U7
wSXQ6Zef+55lzP1sP6U2Tfx5hpr7PKfnRxDTxZ/JYTHOVHJoTULYyXu9ScH9z6QYjZbI3W/PC9yr
RQxw9kaVCN9cm35PjwTZRaQetvfVRqsu6WBE00mRinVYSRVYL73UX0l7z321D33PRx8kL1dAxw4r
QHIH78xxMdvcpavDm6XbtDqHmw5O+IMUPxSqu1mRBD+8lrZwzyAIdPh8SOHts2OiyLl2qPL1LnWU
mRqjOeSQTn/juNM38PB7SHL5mfq+QNh4+w8+XB0jfDto61cAs5nJW5VlSLwt4RScHPoBCZONtMym
b6tUs6/AchiLWN3DTAEMj4WsqUluzjw1sF9z9Kg3IW0w3iyeWpEx94BlXVQuBxuBcnRlV8Xutloa
7p2KjsMT56D0ERxIdu+Kk9fwNpvbwsiR5bLc3P/g+0vrwnHT+LzItOiVZaXv0ZIyLg3Ruu+U6jvV
VS+gkH3aJNPk4WSRvG6e7kVYBK8jj7jt77/sXuYJdjWRI6d6AyEJarv9gyMmPYKUfIwnFwXLz4p4
+w4w+U8UFOiCJzsPJktLr8hw5gtIGQOVVjt0BDJtU92Cm5Uf4q2CGWyj3L9yqMChd68Zb5cH/pew
pa4ByCgvHUktX7nFFJSSk0DAZi0/EJ2rF7bn+R8oWe6gkPTlSy8sQ9pUUol+Ym16dojSfFHJAXNa
Q1b+pVxpT+G0uClTVbmkD8i4PFgp54a+pFVof9gu9kapLmS6ns8N77Mf25QP9ah89NwIhfRcKx9j
cKWQwEAGkOawxSzRqJzHu+IckO/+nkW5vTN39Mn56JRdbjW6j71Nio+dTuF92FTg53QnmHtLa1+c
eR51JRhY7Qu5SgmcPJg8zBAlHSqtUKWT4N7cBq6W3ACPUD8e8jBeW34S0PdTppBBGQaqR4LZgkJk
ll3a+9h7SQpavl0K4R4rVHa3CE7wcKpWwIKTuNXmEqKxjT2vdEe9B/y/f5XBBXujAUw7J5lUXYJq
ZG1K2wpB4zL7qLtZ8mATpd3oVPjnsrPf/0OCtLdnkXWxyJ+JfKWCJDOBt9ZdMDQyLpf0kUv3LjSZ
b3KbpIpEbe4DniBAXbOgtd4WcyeNqsdSteDVyDMIQfXy4D5tYFm4i6fq8jrJ5eSjmejxGcpS8kVi
xZ9QDtyewQAZvA8SRtnuUMIRwvDhhc+7v4ngNYUFwqkWmeHsF8i4qfd7Od3qM3IpNtLh0uEW6UHg
YcD7zkHuqGJDjbbXqRHnysLIJXXhyUXCmPvd/i7dRtWbetrGm4TSPe2Yt2liKDdKHC3RvrDkT5YU
ZES/SvYROdzkzss8hCiC2MWv1rTQewjl7UUSpRLSYnu7oBpRFNMLHYpjc7G1XOuVJYO9Xvx86faa
vYT56YC1cLOmgpKPAm/X/GWiZJJTpct7WG+n0lmuAFY8pIn0dlPZPIGyUYHiJpn0bnPw8NSNfWzH
UCyE7v7CInd1AIW3xzKqnyyvre0uXm1305QW2qSMHZqb0uXnVEdTZEYwpFwlXiH9Q2Tz3APo4njF
c+Zcpo7WfYAQQrZUcR3zHo6AfIHHv79LYsc5TwCFp/DbsM/QsMx+oVK0n4WuIS3gpYlXUPQaL5Vy
uvzC2tPYmA/RStubys0U4NY1mDxoCBLfWr5DZI4kjBs6vvUPDnevB6Q2Pv2XtIIQl9qq3r/3MkgF
HXFp3EeFYSCcCoXJF2bz0roEKuFTZPWq280+27/yzV14kSPR6IGOCKdXVuztrqMA5vjSVtMr3yjT
q8hMpHfgqSCTLfUc6FlShK+gJ6YErfL8ZQAYc5ZnZfYFnAoKjLanP2TLEvLiqrLgqEmQ/yn0chte
mDtIEeKNAWG0mrINFcXyo0q/36VkSdY1dS4ViCh8436mOecxNAif02lYXaTlbnnlHdx0UYVmaM1z
mFbX5BHZr9RAl3bzLFaVRaXFdNZEW8CPkIwDoEhmGiQXV76+W34OTZY6PgHyRmLp0XDsPKVLpCYX
YEu4PTTDrqt9qt7TzEOEEmy03dxWEzge4qw638ju8jMzb7fW/UDsIMI0G3N5XXhhdavLQigcph71
PvZSeXYgEQYGSa2cmZ5MvU9msHnUogDBP8fdX1EPyuZpqqKuqfvqDV0nGQqp/v6OkJKz5OerECeR
WfrNbWAm0DSHz6BY7NnCHey5DezV4KIoHdxTE83NOYIPcMTXezNNqMkFTC3kSlDcQwOtosUFVyxe
TdW8elMp7EkLJ8iuoMk1acjf+NeJ52cl/FayhziVtPGCmeOE53myFctVMeWHA8mH96L360Et9d26
8ExdOqOlMTDPMtdC/YysjH+7o5ljQRx9YB6gL+HPfM1f+ue+gnAoMh5BcWk50v4M8Qjzaq8H7/eI
h2jcZQYxvQS3l51MpTdkWQ/lWVbIxRPwbbbIbSjSCEl0uVeq7EIXzB6m7wmXU7zXuPTyj9l+e2lI
8COd7WGVW9ja4aMSx+GZFlmUruSDCzZsw4KwHZ3JulEzfQ6IxXwkB4NyHfjk60jZyJeVDaBxBr13
clElgIdvVYgu7HlcbN0PnAPeh0yCGH5WUeuyCP+DzcfM0m0wUfSkOpdICcn7eaCxG8wy8F1PEiwL
99KuFA4OWmDXsrXnqKKp6CythNSY5hb5It+7gczjbtnyfFoMZNqQUv6/zOmvmR1ctVoKEkEdvZhK
Cd85oJavlrLOqVMpG+3BpdXrMHeUabx9KeW5cH/swxsnBzO/qCALfwigaBO004F1dmBnl+dSWCk3
jlFurw9MBItUCuR7AIJclGUVTfukoKUKvSjc7W8Af4OuVtBlv0/xLS9zoY0EbVJVfUHr1QKnVUko
6AUI/VrTpYLUaVqVC323Qx0CKRbEDtKlOStThEdniNZqEZpe6VluQzs0M+KlfOZplf/FNMt7WJRg
2oOdJFrOSvDpdFJvgzvTDBCBCcxyzmFgYxn7UL2pF9J/TWTbPoigBVnUzABvinV6uF9n5FmzIy+H
+LR2td9F/+6Xfj7Qi19SdaIAJ1yxTqxc31R9xz8bwwd0lBdPBOKaMaH3mJCX/a2+2NX8KKQ8UH/M
gpnAwkGhmobz5jp92z8zw8+fsLHnz3+n8wSPURHm4j0gBNhhqVYFauVXbNAb4cQGNs9ImViksuoL
o3ZsYEPdQrlHEJvWV/OFJxPlR1Ph58/32zb4cdZElgdPBHVi0v5GWoKoWFw9Iwj6b50QgCLM/+9E
+LERoLz5tZnQG+JkJpA7EgQEdD42D0n2pjMT4OrQIF7AC2+MRPaGqTeimWBORTHxV5bDj41Awgsw
oQGdcPOQvS1BkdkzwDqwIMb29AqO+tCFoOsTUusy5SeYpMXVmwOKoqN0BzKVrPfonh/i5aFvX5/U
1XWK3M3jE22eLgEFhiv2CaCJMBWIq1lzI1oCVEdE6XDQGtBNSHkAKVlkPJqrZwVZnugUYVTKwMfP
x7UR0Do5eDfk3JMJElWBQ6ivrhFMAxtYILzRCK+v8a0Hklbk/wdNBdWaEO/BpqZREzhdCShe6hbc
H/CoNPvk6LZDAlXuedDTa+ZENfQpQMzWLegfBoo9gfFVVETblVB/4Yi2AxxXdvBBRtCViSFwb2AJ
mzfdMwIUXqYmGELU0a0AoPmCUWzw4/OCNTA4zeOzpE4Xgm1PIEeheIbnVF+jswJsQNTrBxlBE2VA
vB5FKNicPj2auAISIJRtm11wdNEBhUvBAjns8W0I5wDxg8JsnvI7r2iKV2SAuhAFJq7RuQW04IgO
imFWQOQYhBIpJsg626c8nQuWhttAGAmHXvP56I4EYEUCsjvMCuQEACdSSu9NAsuYiP4z6ovTkS4F
ADPfCWH/bspElycURRWdCOnZpWDZE75mCrPbN7cJe4/oSKTxoD2pGnK+r2mc30scIeiF4hdNZ/XV
nwtTyCvFHNHbQ2N8S4GGyaHOoQatJ36PwBK0V/dwIGuCWwBQFGBJfY3ucGhF3gZtCITMJMdsGP6O
ZuhZwcY/AltD1DzWbRFUCIHuMCuoE8BDtGuBEK4vZvzp4WBrpBllmUJ6+3mTqBnRviDUjQY7i7hD
+Mlotz1vBVo5OEMJp9DNqg0+oucHdSuqeoNmAX4iTWQ4w5yD9dWLFWyL9BLpZFyyZsdopt2YrGAT
0Q61ApTmgjBxOv2WH+msBYVEq+gkt9odY3xzQSCmBlpBNzgDRbLs5F2fWmFqT+AUBktMm1N9jc4K
oDaUwfsi/pImIJTUOuurFz6anB40F4Pua4/Q8VlBJtEzcC6I+FF4zUYvi2ROJybQZPtrcWl0fhJl
xsHRMz4zHCYGAIrnS2zk0uDNxGUebT4VhUV96K6oqxNSZYSHIDGfOxsgfIcAmOOznW0jOhQEi9Lg
o5G6EQBC82sOgTV1uh2aBE6QDABza0OGETpIMJMP3Ahwli3RS0Iqqdnv+oGTgbOMFAWtf83nI7QC
PDNDrSDCw7q5sc2U9N0kfUKDHYkrtfmmUS0FZXBRQdMn8F9DonISHZ8uBVgPJnSqcGwKdPq4sgew
9MtDX7/Gfg83MMd+e+b3TkVyKNQXIc2h4a++RrcI6EQVoq2DYgW2ApiNyCQdwTW9DRF/ibYUmXUi
mgFHNwsGbwL4RDAXgaWADKO+ep4huvI6kvEilTbWrVDs1ENngTaBVohA6Vhd6uUN8AqYIFQYjsic
Me6I06HOAb4RPrCKZkq74vtWMCbsB9BcHHEJo9sR0ANrl+m/z6pSaaT5jFRZO+H74BMxF0QLjwBg
1NcIowVe0fAVAcMc0AL6XJur6yhSypkAwYKAaHSHIz0ywyE4CrgKwUUE+VF98ZSnzgH1VvjHRIap
heI159CYXCTO7sHBkkyKCOBB6x/WFcVTK1B3pZfSEnm2Zo6MzgrCRRiaQtI0ys7kBhBLaeZCb1u0
hJUoNwLLaqwwum0RNNbgkhuOAtBUgdB9fkVghSneNO7yNyuNy10iD6g2r+bfHw4Um2j9F65AW0zq
uUs1NM8kqapOxzcLiBmGBg24y0gbCsLH3iIAf0NrHPpZBEz1NToACgfZd6Kjv113xkOyYYSEzaB5
yl7iAAgOp6ICRoNWpfoaW8xAR/5gDwlAGsUjyyZweNYKJlsFZ4YOQ23z+fjmggFP71APCXwq7g/U
kK0V+pFj7SEJrEcbWv2Go/QLfsTXPpg5TARPdQeMt86ea5T50S8cOyO+/7zt+rh6+vsv0drR+UVB
HtF897cGmf90gOw1zOLkwyPsov6e9s/bB/z+qzvfdXyq4w8vvXW6Sh9d6MWFXmh7m3ergC4a1D8f
VsGqw0pRd1B8u5PvOC++Zg7+YeDnZUV/rFn6a+OmHrw03RuuseODbzjdotWzyjqmqBszho48X/ne
lygNvc5dNxDXwWNHfpSunqLTu246KYaPDPvPY+49Fnln8BqUOnTws7UPG0q6Ph25wX0PHrmlZnkR
fXmBYHIRPHTN3gAqh37LOVb3njrvEzdXJFeHjnyxjlKne8st/m/oyD/mnxm4JK+eVm5nArbNLENv
+Mr3vTDyuiuygcENHjp88la9XaQBVQ0eOSq706LB5wwd9uX3e1MD+Rg8MAMUj9vDceaK06uFWg4d
+iYqoJnom7nBaAwd+3blhZ3dg5qLQD0MHzc9+Kvw6ThSfZg3RfThQ2fZ6tEtsnWed+Z0W6AdPL73
CGX6qttiSnBNRDV8aM6CLMo7M1slSfAHNrxbL8vEvzj2jjdaG72p1Qy/8ww2rLQ/9B+58SjMe5O7
haENvem79UPaF2Vv2yGGD71bdc+tFmM/fODyxeUqiDPX6x7rjC8KDX9i/Ot1mq07O1WL8vkTg9+u
995j5xhj8D9xot+tyxefo3R7tEE9uxFhUI4/EM79v3Oy7+CXcl/MV2nESdldnA3qYbBh6i84W237
a7/pVBw6/CvX61q8AewMHnbr45F0o5qWcmDw0Ona6Xfx12WDoQO/Xoch3CW7VS9MQJ1ZJKSHDn/v
Rk/rF1fZd2dbU/oZOvzbqPjBRGxTyX/mC76fiG0xe+jw77D+GibxjkvRNhsMH3vfjSrbSsvQcd/n
K/c4McSe0iZqhw77YZ0GnGydkZsU6OCRPSKb3vRuE2tDh/644txBlbm7NKm+i3zV4MHXWf7iw3M3
3xQIBo/vZY8RKpIdz63tbhg89iGCr9Q5GqGeJ01G9+cjP5dp+toJ9H3+6UgI8tyfdZNr4jce/fUq
/c//AQAA//8=</cx:binary>
              </cx:geoCache>
            </cx:geography>
          </cx:layoutPr>
          <cx:valueColors>
            <cx:minColor>
              <a:schemeClr val="accent6">
                <a:lumMod val="40000"/>
                <a:lumOff val="60000"/>
              </a:schemeClr>
            </cx:minColor>
            <cx:midColor>
              <a:schemeClr val="accent6">
                <a:lumMod val="75000"/>
              </a:schemeClr>
            </cx:midColor>
            <cx:maxColor>
              <a:schemeClr val="accent6">
                <a:lumMod val="50000"/>
              </a:schemeClr>
            </cx:maxColor>
          </cx:valueColors>
          <cx:valueColorPositions count="3"/>
        </cx:series>
      </cx:plotAreaRegion>
    </cx:plotArea>
    <cx:legend pos="r" align="ctr" overlay="0">
      <cx:txPr>
        <a:bodyPr spcFirstLastPara="1" vertOverflow="ellipsis" horzOverflow="overflow" wrap="square" lIns="0" tIns="0" rIns="0" bIns="0" anchor="ctr" anchorCtr="1"/>
        <a:lstStyle/>
        <a:p>
          <a:pPr algn="ctr" rtl="0">
            <a:defRPr/>
          </a:pPr>
          <a:endParaRPr lang="en-US" sz="900" b="0" i="0" u="none" strike="noStrike" baseline="0">
            <a:solidFill>
              <a:srgbClr val="000000">
                <a:lumMod val="65000"/>
                <a:lumOff val="35000"/>
              </a:srgbClr>
            </a:solidFill>
            <a:latin typeface="Calibri"/>
            <a:ea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chart" Target="../charts/chart13.xml"/><Relationship Id="rId11" Type="http://schemas.openxmlformats.org/officeDocument/2006/relationships/chart" Target="../charts/chart14.xml"/><Relationship Id="rId5" Type="http://schemas.openxmlformats.org/officeDocument/2006/relationships/chart" Target="../charts/chart12.xml"/><Relationship Id="rId15" Type="http://schemas.microsoft.com/office/2014/relationships/chartEx" Target="../charts/chartEx4.xml"/><Relationship Id="rId10" Type="http://schemas.openxmlformats.org/officeDocument/2006/relationships/image" Target="../media/image6.emf"/><Relationship Id="rId4" Type="http://schemas.openxmlformats.org/officeDocument/2006/relationships/chart" Target="../charts/chart11.xml"/><Relationship Id="rId9" Type="http://schemas.openxmlformats.org/officeDocument/2006/relationships/image" Target="../media/image5.emf"/><Relationship Id="rId14" Type="http://schemas.openxmlformats.org/officeDocument/2006/relationships/chart" Target="../charts/chart16.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s>
</file>

<file path=xl/drawings/drawing1.xml><?xml version="1.0" encoding="utf-8"?>
<xdr:wsDr xmlns:xdr="http://schemas.openxmlformats.org/drawingml/2006/spreadsheetDrawing" xmlns:a="http://schemas.openxmlformats.org/drawingml/2006/main">
  <xdr:twoCellAnchor>
    <xdr:from>
      <xdr:col>3</xdr:col>
      <xdr:colOff>281940</xdr:colOff>
      <xdr:row>0</xdr:row>
      <xdr:rowOff>175260</xdr:rowOff>
    </xdr:from>
    <xdr:to>
      <xdr:col>12</xdr:col>
      <xdr:colOff>106680</xdr:colOff>
      <xdr:row>15</xdr:row>
      <xdr:rowOff>175260</xdr:rowOff>
    </xdr:to>
    <xdr:graphicFrame macro="">
      <xdr:nvGraphicFramePr>
        <xdr:cNvPr id="2" name="Chart 1">
          <a:extLst>
            <a:ext uri="{FF2B5EF4-FFF2-40B4-BE49-F238E27FC236}">
              <a16:creationId xmlns:a16="http://schemas.microsoft.com/office/drawing/2014/main" id="{4C5F442A-6FBA-0C15-30A6-C2B33E0A29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281940</xdr:colOff>
      <xdr:row>1</xdr:row>
      <xdr:rowOff>163830</xdr:rowOff>
    </xdr:from>
    <xdr:to>
      <xdr:col>12</xdr:col>
      <xdr:colOff>586740</xdr:colOff>
      <xdr:row>16</xdr:row>
      <xdr:rowOff>163830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00CE027-BC0D-334B-E822-8129E4BA6D82}"/>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640580" y="3467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19</xdr:col>
      <xdr:colOff>411480</xdr:colOff>
      <xdr:row>2</xdr:row>
      <xdr:rowOff>137160</xdr:rowOff>
    </xdr:from>
    <xdr:to>
      <xdr:col>22</xdr:col>
      <xdr:colOff>411480</xdr:colOff>
      <xdr:row>16</xdr:row>
      <xdr:rowOff>43815</xdr:rowOff>
    </xdr:to>
    <mc:AlternateContent xmlns:mc="http://schemas.openxmlformats.org/markup-compatibility/2006" xmlns:a14="http://schemas.microsoft.com/office/drawing/2010/main">
      <mc:Choice Requires="a14">
        <xdr:graphicFrame macro="">
          <xdr:nvGraphicFramePr>
            <xdr:cNvPr id="5" name="Year">
              <a:extLst>
                <a:ext uri="{FF2B5EF4-FFF2-40B4-BE49-F238E27FC236}">
                  <a16:creationId xmlns:a16="http://schemas.microsoft.com/office/drawing/2014/main" id="{7D7D744A-16AC-5D8D-F8CC-B00C89CBE09A}"/>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3304520" y="50292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297180</xdr:colOff>
      <xdr:row>2</xdr:row>
      <xdr:rowOff>121920</xdr:rowOff>
    </xdr:from>
    <xdr:to>
      <xdr:col>19</xdr:col>
      <xdr:colOff>297180</xdr:colOff>
      <xdr:row>16</xdr:row>
      <xdr:rowOff>28575</xdr:rowOff>
    </xdr:to>
    <mc:AlternateContent xmlns:mc="http://schemas.openxmlformats.org/markup-compatibility/2006" xmlns:a14="http://schemas.microsoft.com/office/drawing/2010/main">
      <mc:Choice Requires="a14">
        <xdr:graphicFrame macro="">
          <xdr:nvGraphicFramePr>
            <xdr:cNvPr id="6" name="Segment">
              <a:extLst>
                <a:ext uri="{FF2B5EF4-FFF2-40B4-BE49-F238E27FC236}">
                  <a16:creationId xmlns:a16="http://schemas.microsoft.com/office/drawing/2014/main" id="{30022A3C-F1EE-1ACC-166F-DA77C29F976F}"/>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1361420" y="4876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13</xdr:col>
      <xdr:colOff>76200</xdr:colOff>
      <xdr:row>2</xdr:row>
      <xdr:rowOff>160020</xdr:rowOff>
    </xdr:from>
    <xdr:to>
      <xdr:col>16</xdr:col>
      <xdr:colOff>76200</xdr:colOff>
      <xdr:row>16</xdr:row>
      <xdr:rowOff>66675</xdr:rowOff>
    </xdr:to>
    <mc:AlternateContent xmlns:mc="http://schemas.openxmlformats.org/markup-compatibility/2006" xmlns:a14="http://schemas.microsoft.com/office/drawing/2010/main">
      <mc:Choice Requires="a14">
        <xdr:graphicFrame macro="">
          <xdr:nvGraphicFramePr>
            <xdr:cNvPr id="7" name="Region">
              <a:extLst>
                <a:ext uri="{FF2B5EF4-FFF2-40B4-BE49-F238E27FC236}">
                  <a16:creationId xmlns:a16="http://schemas.microsoft.com/office/drawing/2014/main" id="{3DDD4455-631C-A08A-FCCA-8A0B05B28CD6}"/>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9311640" y="5257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2</xdr:col>
      <xdr:colOff>480060</xdr:colOff>
      <xdr:row>1</xdr:row>
      <xdr:rowOff>106680</xdr:rowOff>
    </xdr:from>
    <xdr:to>
      <xdr:col>10</xdr:col>
      <xdr:colOff>175260</xdr:colOff>
      <xdr:row>16</xdr:row>
      <xdr:rowOff>106680</xdr:rowOff>
    </xdr:to>
    <xdr:graphicFrame macro="">
      <xdr:nvGraphicFramePr>
        <xdr:cNvPr id="2" name="Chart 1">
          <a:extLst>
            <a:ext uri="{FF2B5EF4-FFF2-40B4-BE49-F238E27FC236}">
              <a16:creationId xmlns:a16="http://schemas.microsoft.com/office/drawing/2014/main" id="{A9589A5A-39B1-653B-5AB2-498DF5A2A77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0</xdr:colOff>
      <xdr:row>1</xdr:row>
      <xdr:rowOff>179070</xdr:rowOff>
    </xdr:from>
    <xdr:to>
      <xdr:col>14</xdr:col>
      <xdr:colOff>304800</xdr:colOff>
      <xdr:row>16</xdr:row>
      <xdr:rowOff>179070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89F9F0AB-EF64-B138-E32A-B54B0D685DA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73040" y="36195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91440</xdr:colOff>
      <xdr:row>1</xdr:row>
      <xdr:rowOff>49530</xdr:rowOff>
    </xdr:from>
    <xdr:to>
      <xdr:col>10</xdr:col>
      <xdr:colOff>396240</xdr:colOff>
      <xdr:row>16</xdr:row>
      <xdr:rowOff>49530</xdr:rowOff>
    </xdr:to>
    <xdr:graphicFrame macro="">
      <xdr:nvGraphicFramePr>
        <xdr:cNvPr id="2" name="Chart 1">
          <a:extLst>
            <a:ext uri="{FF2B5EF4-FFF2-40B4-BE49-F238E27FC236}">
              <a16:creationId xmlns:a16="http://schemas.microsoft.com/office/drawing/2014/main" id="{E2983E36-38EE-4CF4-57A3-025BC78A49E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114300</xdr:colOff>
      <xdr:row>17</xdr:row>
      <xdr:rowOff>83820</xdr:rowOff>
    </xdr:from>
    <xdr:to>
      <xdr:col>2</xdr:col>
      <xdr:colOff>7620</xdr:colOff>
      <xdr:row>20</xdr:row>
      <xdr:rowOff>129540</xdr:rowOff>
    </xdr:to>
    <xdr:graphicFrame macro="">
      <xdr:nvGraphicFramePr>
        <xdr:cNvPr id="2" name="Chart 1">
          <a:extLst>
            <a:ext uri="{FF2B5EF4-FFF2-40B4-BE49-F238E27FC236}">
              <a16:creationId xmlns:a16="http://schemas.microsoft.com/office/drawing/2014/main" id="{FA55BDE4-8EB5-BD94-BFB6-948FB242793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7620</xdr:colOff>
      <xdr:row>17</xdr:row>
      <xdr:rowOff>110490</xdr:rowOff>
    </xdr:from>
    <xdr:to>
      <xdr:col>6</xdr:col>
      <xdr:colOff>22860</xdr:colOff>
      <xdr:row>21</xdr:row>
      <xdr:rowOff>15240</xdr:rowOff>
    </xdr:to>
    <xdr:graphicFrame macro="">
      <xdr:nvGraphicFramePr>
        <xdr:cNvPr id="3" name="Chart 2">
          <a:extLst>
            <a:ext uri="{FF2B5EF4-FFF2-40B4-BE49-F238E27FC236}">
              <a16:creationId xmlns:a16="http://schemas.microsoft.com/office/drawing/2014/main" id="{F55EF785-B85E-59DF-581D-4E3C1D72516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8</xdr:col>
      <xdr:colOff>15240</xdr:colOff>
      <xdr:row>17</xdr:row>
      <xdr:rowOff>137160</xdr:rowOff>
    </xdr:from>
    <xdr:to>
      <xdr:col>10</xdr:col>
      <xdr:colOff>38100</xdr:colOff>
      <xdr:row>21</xdr:row>
      <xdr:rowOff>7620</xdr:rowOff>
    </xdr:to>
    <xdr:graphicFrame macro="">
      <xdr:nvGraphicFramePr>
        <xdr:cNvPr id="4" name="Chart 3">
          <a:extLst>
            <a:ext uri="{FF2B5EF4-FFF2-40B4-BE49-F238E27FC236}">
              <a16:creationId xmlns:a16="http://schemas.microsoft.com/office/drawing/2014/main" id="{BE5BFD1D-2717-C7D5-17A5-C6D27D8842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15240</xdr:colOff>
      <xdr:row>17</xdr:row>
      <xdr:rowOff>102870</xdr:rowOff>
    </xdr:from>
    <xdr:to>
      <xdr:col>12</xdr:col>
      <xdr:colOff>1043940</xdr:colOff>
      <xdr:row>20</xdr:row>
      <xdr:rowOff>144780</xdr:rowOff>
    </xdr:to>
    <xdr:graphicFrame macro="">
      <xdr:nvGraphicFramePr>
        <xdr:cNvPr id="5" name="Chart 4">
          <a:extLst>
            <a:ext uri="{FF2B5EF4-FFF2-40B4-BE49-F238E27FC236}">
              <a16:creationId xmlns:a16="http://schemas.microsoft.com/office/drawing/2014/main" id="{A5814373-4FA8-EB0B-5F66-A0000E0C4B0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45720</xdr:colOff>
      <xdr:row>17</xdr:row>
      <xdr:rowOff>137160</xdr:rowOff>
    </xdr:from>
    <xdr:to>
      <xdr:col>15</xdr:col>
      <xdr:colOff>1219200</xdr:colOff>
      <xdr:row>20</xdr:row>
      <xdr:rowOff>160020</xdr:rowOff>
    </xdr:to>
    <xdr:graphicFrame macro="">
      <xdr:nvGraphicFramePr>
        <xdr:cNvPr id="6" name="Chart 5">
          <a:extLst>
            <a:ext uri="{FF2B5EF4-FFF2-40B4-BE49-F238E27FC236}">
              <a16:creationId xmlns:a16="http://schemas.microsoft.com/office/drawing/2014/main" id="{58BF64B3-A9A5-CF07-8766-24994D94074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1</xdr:colOff>
      <xdr:row>0</xdr:row>
      <xdr:rowOff>88838</xdr:rowOff>
    </xdr:from>
    <xdr:to>
      <xdr:col>20</xdr:col>
      <xdr:colOff>167270</xdr:colOff>
      <xdr:row>2</xdr:row>
      <xdr:rowOff>111698</xdr:rowOff>
    </xdr:to>
    <xdr:sp macro="" textlink="">
      <xdr:nvSpPr>
        <xdr:cNvPr id="2" name="Rectangle: Rounded Corners 1">
          <a:extLst>
            <a:ext uri="{FF2B5EF4-FFF2-40B4-BE49-F238E27FC236}">
              <a16:creationId xmlns:a16="http://schemas.microsoft.com/office/drawing/2014/main" id="{B75C065A-8860-C1C1-11C5-FB6E54DA5C19}"/>
            </a:ext>
          </a:extLst>
        </xdr:cNvPr>
        <xdr:cNvSpPr/>
      </xdr:nvSpPr>
      <xdr:spPr>
        <a:xfrm>
          <a:off x="1" y="88838"/>
          <a:ext cx="12433610" cy="394567"/>
        </a:xfrm>
        <a:prstGeom prst="roundRect">
          <a:avLst/>
        </a:prstGeom>
        <a:gradFill>
          <a:gsLst>
            <a:gs pos="0">
              <a:schemeClr val="tx2">
                <a:lumMod val="65000"/>
                <a:lumOff val="35000"/>
                <a:alpha val="80000"/>
              </a:schemeClr>
            </a:gs>
            <a:gs pos="100000">
              <a:schemeClr val="tx1">
                <a:lumMod val="65000"/>
                <a:lumOff val="35000"/>
              </a:schemeClr>
            </a:gs>
          </a:gsLst>
          <a:lin ang="5400000" scaled="0"/>
        </a:gradFill>
        <a:ln/>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ctr"/>
          <a:r>
            <a:rPr lang="en-IN" sz="1800" kern="1200">
              <a:solidFill>
                <a:schemeClr val="bg2"/>
              </a:solidFill>
              <a:latin typeface="Arial Black" panose="020B0A04020102020204" pitchFamily="34" charset="0"/>
            </a:rPr>
            <a:t>ECOMMERCE SALES ANALYSIS DASHBOARD</a:t>
          </a:r>
        </a:p>
      </xdr:txBody>
    </xdr:sp>
    <xdr:clientData/>
  </xdr:twoCellAnchor>
  <xdr:twoCellAnchor>
    <xdr:from>
      <xdr:col>0</xdr:col>
      <xdr:colOff>315951</xdr:colOff>
      <xdr:row>9</xdr:row>
      <xdr:rowOff>0</xdr:rowOff>
    </xdr:from>
    <xdr:to>
      <xdr:col>3</xdr:col>
      <xdr:colOff>343829</xdr:colOff>
      <xdr:row>11</xdr:row>
      <xdr:rowOff>83635</xdr:rowOff>
    </xdr:to>
    <xdr:graphicFrame macro="">
      <xdr:nvGraphicFramePr>
        <xdr:cNvPr id="10" name="Chart 9">
          <a:extLst>
            <a:ext uri="{FF2B5EF4-FFF2-40B4-BE49-F238E27FC236}">
              <a16:creationId xmlns:a16="http://schemas.microsoft.com/office/drawing/2014/main" id="{D294F980-D38F-4AAA-8D79-25D314F686D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167269</xdr:colOff>
      <xdr:row>3</xdr:row>
      <xdr:rowOff>83634</xdr:rowOff>
    </xdr:from>
    <xdr:to>
      <xdr:col>20</xdr:col>
      <xdr:colOff>148683</xdr:colOff>
      <xdr:row>14</xdr:row>
      <xdr:rowOff>46466</xdr:rowOff>
    </xdr:to>
    <xdr:grpSp>
      <xdr:nvGrpSpPr>
        <xdr:cNvPr id="43" name="Group 42">
          <a:extLst>
            <a:ext uri="{FF2B5EF4-FFF2-40B4-BE49-F238E27FC236}">
              <a16:creationId xmlns:a16="http://schemas.microsoft.com/office/drawing/2014/main" id="{6BF49F4A-7D80-769E-2ABD-04EA0089A5D5}"/>
            </a:ext>
          </a:extLst>
        </xdr:cNvPr>
        <xdr:cNvGrpSpPr/>
      </xdr:nvGrpSpPr>
      <xdr:grpSpPr>
        <a:xfrm>
          <a:off x="167269" y="623384"/>
          <a:ext cx="12258081" cy="1941915"/>
          <a:chOff x="167269" y="641195"/>
          <a:chExt cx="12099071" cy="2007222"/>
        </a:xfrm>
      </xdr:grpSpPr>
      <xdr:grpSp>
        <xdr:nvGrpSpPr>
          <xdr:cNvPr id="14" name="Group 13">
            <a:extLst>
              <a:ext uri="{FF2B5EF4-FFF2-40B4-BE49-F238E27FC236}">
                <a16:creationId xmlns:a16="http://schemas.microsoft.com/office/drawing/2014/main" id="{8643120B-ED4B-CAFF-515C-A0182B3FC582}"/>
              </a:ext>
            </a:extLst>
          </xdr:cNvPr>
          <xdr:cNvGrpSpPr/>
        </xdr:nvGrpSpPr>
        <xdr:grpSpPr>
          <a:xfrm>
            <a:off x="167269" y="669073"/>
            <a:ext cx="2202365" cy="1970050"/>
            <a:chOff x="130098" y="631902"/>
            <a:chExt cx="2202365" cy="1970050"/>
          </a:xfrm>
        </xdr:grpSpPr>
        <xdr:sp macro="" textlink="">
          <xdr:nvSpPr>
            <xdr:cNvPr id="3" name="Rectangle: Rounded Corners 2">
              <a:extLst>
                <a:ext uri="{FF2B5EF4-FFF2-40B4-BE49-F238E27FC236}">
                  <a16:creationId xmlns:a16="http://schemas.microsoft.com/office/drawing/2014/main" id="{BCA4A052-DBF4-33B9-C65F-FDDEE7EFBCB5}"/>
                </a:ext>
              </a:extLst>
            </xdr:cNvPr>
            <xdr:cNvSpPr/>
          </xdr:nvSpPr>
          <xdr:spPr>
            <a:xfrm>
              <a:off x="157975" y="631902"/>
              <a:ext cx="2174488" cy="436306"/>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latin typeface="Times New Roman" panose="02020603050405020304" pitchFamily="18" charset="0"/>
                  <a:cs typeface="Times New Roman" panose="02020603050405020304" pitchFamily="18" charset="0"/>
                </a:rPr>
                <a:t>SALES</a:t>
              </a:r>
            </a:p>
          </xdr:txBody>
        </xdr:sp>
        <xdr:sp macro="" textlink="">
          <xdr:nvSpPr>
            <xdr:cNvPr id="8" name="Rectangle: Rounded Corners 7">
              <a:extLst>
                <a:ext uri="{FF2B5EF4-FFF2-40B4-BE49-F238E27FC236}">
                  <a16:creationId xmlns:a16="http://schemas.microsoft.com/office/drawing/2014/main" id="{BFC8ABC2-E8F9-1AD1-9DED-EF602990A94F}"/>
                </a:ext>
              </a:extLst>
            </xdr:cNvPr>
            <xdr:cNvSpPr/>
          </xdr:nvSpPr>
          <xdr:spPr>
            <a:xfrm>
              <a:off x="130098" y="1189464"/>
              <a:ext cx="2202365" cy="1412488"/>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kern="1200"/>
            </a:p>
          </xdr:txBody>
        </xdr:sp>
        <xdr:sp macro="" textlink="KPI!B17">
          <xdr:nvSpPr>
            <xdr:cNvPr id="9" name="Rectangle: Rounded Corners 8">
              <a:extLst>
                <a:ext uri="{FF2B5EF4-FFF2-40B4-BE49-F238E27FC236}">
                  <a16:creationId xmlns:a16="http://schemas.microsoft.com/office/drawing/2014/main" id="{C5CE9EA8-56EC-6C68-B0F1-B12518D8E0CE}"/>
                </a:ext>
              </a:extLst>
            </xdr:cNvPr>
            <xdr:cNvSpPr/>
          </xdr:nvSpPr>
          <xdr:spPr>
            <a:xfrm>
              <a:off x="260195" y="1310268"/>
              <a:ext cx="1960756"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C5438A2B-322A-4004-A38C-B67C8F1BD9C7}" type="TxLink">
                <a:rPr lang="en-US" sz="1800" b="1" i="0" u="none" strike="noStrike" kern="1200">
                  <a:solidFill>
                    <a:schemeClr val="bg2"/>
                  </a:solidFill>
                  <a:latin typeface="Calibri"/>
                  <a:ea typeface="Calibri"/>
                  <a:cs typeface="Calibri"/>
                </a:rPr>
                <a:pPr algn="ctr"/>
                <a:t> $1,63,270.16 </a:t>
              </a:fld>
              <a:endParaRPr lang="en-IN" sz="1800" b="1" kern="1200">
                <a:solidFill>
                  <a:schemeClr val="bg2"/>
                </a:solidFill>
              </a:endParaRPr>
            </a:p>
          </xdr:txBody>
        </xdr:sp>
        <xdr:sp macro="" textlink="">
          <xdr:nvSpPr>
            <xdr:cNvPr id="11" name="Rectangle: Rounded Corners 10">
              <a:extLst>
                <a:ext uri="{FF2B5EF4-FFF2-40B4-BE49-F238E27FC236}">
                  <a16:creationId xmlns:a16="http://schemas.microsoft.com/office/drawing/2014/main" id="{4BB19B40-7FA3-4239-B93B-3DBA60BECA68}"/>
                </a:ext>
              </a:extLst>
            </xdr:cNvPr>
            <xdr:cNvSpPr/>
          </xdr:nvSpPr>
          <xdr:spPr>
            <a:xfrm>
              <a:off x="297365" y="2090854"/>
              <a:ext cx="1923585"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2"/>
                  </a:solidFill>
                  <a:latin typeface="Calibri"/>
                  <a:ea typeface="Calibri"/>
                  <a:cs typeface="Calibri"/>
                </a:rPr>
                <a:t>YOY</a:t>
              </a:r>
              <a:r>
                <a:rPr lang="en-US" sz="1200" b="1" i="0" u="none" strike="noStrike" kern="1200" baseline="0">
                  <a:solidFill>
                    <a:schemeClr val="bg2"/>
                  </a:solidFill>
                  <a:latin typeface="Calibri"/>
                  <a:ea typeface="Calibri"/>
                  <a:cs typeface="Calibri"/>
                </a:rPr>
                <a:t> GROWTH</a:t>
              </a:r>
              <a:endParaRPr lang="en-US" sz="1200" b="1" i="0" u="none" strike="noStrike" kern="1200">
                <a:solidFill>
                  <a:schemeClr val="bg2"/>
                </a:solidFill>
                <a:latin typeface="Calibri"/>
                <a:ea typeface="Calibri"/>
                <a:cs typeface="Calibri"/>
              </a:endParaRPr>
            </a:p>
          </xdr:txBody>
        </xdr:sp>
        <mc:AlternateContent xmlns:mc="http://schemas.openxmlformats.org/markup-compatibility/2006" xmlns:a14="http://schemas.microsoft.com/office/drawing/2010/main">
          <mc:Choice Requires="a14">
            <xdr:pic>
              <xdr:nvPicPr>
                <xdr:cNvPr id="13" name="Picture 12">
                  <a:extLst>
                    <a:ext uri="{FF2B5EF4-FFF2-40B4-BE49-F238E27FC236}">
                      <a16:creationId xmlns:a16="http://schemas.microsoft.com/office/drawing/2014/main" id="{B65DD759-EEFA-6214-A8E4-9E4E85E34DD2}"/>
                    </a:ext>
                  </a:extLst>
                </xdr:cNvPr>
                <xdr:cNvPicPr>
                  <a:picLocks noChangeAspect="1" noChangeArrowheads="1"/>
                  <a:extLst>
                    <a:ext uri="{84589F7E-364E-4C9E-8A38-B11213B215E9}">
                      <a14:cameraTool cellRange="KPIYOY!$H$8" spid="_x0000_s11357"/>
                    </a:ext>
                  </a:extLst>
                </xdr:cNvPicPr>
              </xdr:nvPicPr>
              <xdr:blipFill>
                <a:blip xmlns:r="http://schemas.openxmlformats.org/officeDocument/2006/relationships" r:embed="rId2"/>
                <a:srcRect/>
                <a:stretch>
                  <a:fillRect/>
                </a:stretch>
              </xdr:blipFill>
              <xdr:spPr bwMode="auto">
                <a:xfrm>
                  <a:off x="1458161" y="2165197"/>
                  <a:ext cx="643797" cy="213730"/>
                </a:xfrm>
                <a:prstGeom prst="rect">
                  <a:avLst/>
                </a:prstGeom>
                <a:noFill/>
                <a:extLst>
                  <a:ext uri="{909E8E84-426E-40DD-AFC4-6F175D3DCCD1}">
                    <a14:hiddenFill>
                      <a:solidFill>
                        <a:srgbClr val="FFFFFF"/>
                      </a:solidFill>
                    </a14:hiddenFill>
                  </a:ext>
                </a:extLst>
              </xdr:spPr>
            </xdr:pic>
          </mc:Choice>
          <mc:Fallback xmlns=""/>
        </mc:AlternateContent>
      </xdr:grpSp>
      <xdr:grpSp>
        <xdr:nvGrpSpPr>
          <xdr:cNvPr id="15" name="Group 14">
            <a:extLst>
              <a:ext uri="{FF2B5EF4-FFF2-40B4-BE49-F238E27FC236}">
                <a16:creationId xmlns:a16="http://schemas.microsoft.com/office/drawing/2014/main" id="{5E159606-7988-4FEE-ACC2-657AE6AC5EDD}"/>
              </a:ext>
            </a:extLst>
          </xdr:cNvPr>
          <xdr:cNvGrpSpPr/>
        </xdr:nvGrpSpPr>
        <xdr:grpSpPr>
          <a:xfrm>
            <a:off x="2592659" y="696952"/>
            <a:ext cx="2202365" cy="1951465"/>
            <a:chOff x="130098" y="650487"/>
            <a:chExt cx="2202365" cy="1951465"/>
          </a:xfrm>
        </xdr:grpSpPr>
        <xdr:sp macro="" textlink="">
          <xdr:nvSpPr>
            <xdr:cNvPr id="16" name="Rectangle: Rounded Corners 15">
              <a:extLst>
                <a:ext uri="{FF2B5EF4-FFF2-40B4-BE49-F238E27FC236}">
                  <a16:creationId xmlns:a16="http://schemas.microsoft.com/office/drawing/2014/main" id="{11DAC592-EEE1-81BC-3CB6-AEF69AE8AE1B}"/>
                </a:ext>
              </a:extLst>
            </xdr:cNvPr>
            <xdr:cNvSpPr/>
          </xdr:nvSpPr>
          <xdr:spPr>
            <a:xfrm>
              <a:off x="139390" y="650487"/>
              <a:ext cx="2174488" cy="436306"/>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latin typeface="Times New Roman" panose="02020603050405020304" pitchFamily="18" charset="0"/>
                  <a:cs typeface="Times New Roman" panose="02020603050405020304" pitchFamily="18" charset="0"/>
                </a:rPr>
                <a:t>PROFIT</a:t>
              </a:r>
            </a:p>
          </xdr:txBody>
        </xdr:sp>
        <xdr:sp macro="" textlink="">
          <xdr:nvSpPr>
            <xdr:cNvPr id="17" name="Rectangle: Rounded Corners 16">
              <a:extLst>
                <a:ext uri="{FF2B5EF4-FFF2-40B4-BE49-F238E27FC236}">
                  <a16:creationId xmlns:a16="http://schemas.microsoft.com/office/drawing/2014/main" id="{680D77B3-C724-7FD6-85D2-A56E4CD3DA61}"/>
                </a:ext>
              </a:extLst>
            </xdr:cNvPr>
            <xdr:cNvSpPr/>
          </xdr:nvSpPr>
          <xdr:spPr>
            <a:xfrm>
              <a:off x="130098" y="1189464"/>
              <a:ext cx="2202365" cy="1412488"/>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kern="1200"/>
            </a:p>
          </xdr:txBody>
        </xdr:sp>
        <xdr:sp macro="" textlink="KPI!$F$17">
          <xdr:nvSpPr>
            <xdr:cNvPr id="18" name="Rectangle: Rounded Corners 17">
              <a:extLst>
                <a:ext uri="{FF2B5EF4-FFF2-40B4-BE49-F238E27FC236}">
                  <a16:creationId xmlns:a16="http://schemas.microsoft.com/office/drawing/2014/main" id="{67B3597C-5BC4-2DAE-CD25-2A1BAC6C01FF}"/>
                </a:ext>
              </a:extLst>
            </xdr:cNvPr>
            <xdr:cNvSpPr/>
          </xdr:nvSpPr>
          <xdr:spPr>
            <a:xfrm>
              <a:off x="260195" y="1310268"/>
              <a:ext cx="1960756"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2BE2E7B3-925B-4395-ABD2-89F24F28D987}" type="TxLink">
                <a:rPr lang="en-US" sz="1800" b="0" i="0" u="none" strike="noStrike" kern="1200">
                  <a:solidFill>
                    <a:schemeClr val="bg1"/>
                  </a:solidFill>
                  <a:latin typeface="Calibri"/>
                  <a:ea typeface="Calibri"/>
                  <a:cs typeface="Calibri"/>
                </a:rPr>
                <a:pPr algn="ctr"/>
                <a:t> $23,713.90 </a:t>
              </a:fld>
              <a:endParaRPr lang="en-IN" sz="2400" b="1" kern="1200">
                <a:solidFill>
                  <a:schemeClr val="bg1"/>
                </a:solidFill>
              </a:endParaRPr>
            </a:p>
          </xdr:txBody>
        </xdr:sp>
        <xdr:sp macro="" textlink="">
          <xdr:nvSpPr>
            <xdr:cNvPr id="19" name="Rectangle: Rounded Corners 18">
              <a:extLst>
                <a:ext uri="{FF2B5EF4-FFF2-40B4-BE49-F238E27FC236}">
                  <a16:creationId xmlns:a16="http://schemas.microsoft.com/office/drawing/2014/main" id="{ABB4ED01-B2AA-659F-EF2E-8E2E33AFE2BB}"/>
                </a:ext>
              </a:extLst>
            </xdr:cNvPr>
            <xdr:cNvSpPr/>
          </xdr:nvSpPr>
          <xdr:spPr>
            <a:xfrm>
              <a:off x="297365" y="2090854"/>
              <a:ext cx="1923585"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2"/>
                  </a:solidFill>
                  <a:latin typeface="Calibri"/>
                  <a:ea typeface="Calibri"/>
                  <a:cs typeface="Calibri"/>
                </a:rPr>
                <a:t>YOY</a:t>
              </a:r>
              <a:r>
                <a:rPr lang="en-US" sz="1200" b="1" i="0" u="none" strike="noStrike" kern="1200" baseline="0">
                  <a:solidFill>
                    <a:schemeClr val="bg2"/>
                  </a:solidFill>
                  <a:latin typeface="Calibri"/>
                  <a:ea typeface="Calibri"/>
                  <a:cs typeface="Calibri"/>
                </a:rPr>
                <a:t> GROWTH</a:t>
              </a:r>
              <a:endParaRPr lang="en-US" sz="1200" b="1" i="0" u="none" strike="noStrike" kern="1200">
                <a:solidFill>
                  <a:schemeClr val="bg2"/>
                </a:solidFill>
                <a:latin typeface="Calibri"/>
                <a:ea typeface="Calibri"/>
                <a:cs typeface="Calibri"/>
              </a:endParaRPr>
            </a:p>
          </xdr:txBody>
        </xdr:sp>
      </xdr:grpSp>
      <xdr:grpSp>
        <xdr:nvGrpSpPr>
          <xdr:cNvPr id="21" name="Group 20">
            <a:extLst>
              <a:ext uri="{FF2B5EF4-FFF2-40B4-BE49-F238E27FC236}">
                <a16:creationId xmlns:a16="http://schemas.microsoft.com/office/drawing/2014/main" id="{D4606C9B-63F6-42AD-BEF0-7C7B47331058}"/>
              </a:ext>
            </a:extLst>
          </xdr:cNvPr>
          <xdr:cNvGrpSpPr/>
        </xdr:nvGrpSpPr>
        <xdr:grpSpPr>
          <a:xfrm>
            <a:off x="7489903" y="641195"/>
            <a:ext cx="2202365" cy="1970050"/>
            <a:chOff x="130098" y="631902"/>
            <a:chExt cx="2202365" cy="1970050"/>
          </a:xfrm>
        </xdr:grpSpPr>
        <xdr:sp macro="" textlink="">
          <xdr:nvSpPr>
            <xdr:cNvPr id="22" name="Rectangle: Rounded Corners 21">
              <a:extLst>
                <a:ext uri="{FF2B5EF4-FFF2-40B4-BE49-F238E27FC236}">
                  <a16:creationId xmlns:a16="http://schemas.microsoft.com/office/drawing/2014/main" id="{A06B1AE5-D586-7C7D-BD39-BA081F80B7EF}"/>
                </a:ext>
              </a:extLst>
            </xdr:cNvPr>
            <xdr:cNvSpPr/>
          </xdr:nvSpPr>
          <xdr:spPr>
            <a:xfrm>
              <a:off x="157975" y="631902"/>
              <a:ext cx="2174488" cy="436306"/>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latin typeface="Times New Roman" panose="02020603050405020304" pitchFamily="18" charset="0"/>
                  <a:cs typeface="Times New Roman" panose="02020603050405020304" pitchFamily="18" charset="0"/>
                </a:rPr>
                <a:t>NO</a:t>
              </a:r>
              <a:r>
                <a:rPr lang="en-IN" sz="1800" b="1" kern="1200" baseline="0">
                  <a:latin typeface="Times New Roman" panose="02020603050405020304" pitchFamily="18" charset="0"/>
                  <a:cs typeface="Times New Roman" panose="02020603050405020304" pitchFamily="18" charset="0"/>
                </a:rPr>
                <a:t> OF ORDERS</a:t>
              </a:r>
              <a:endParaRPr lang="en-IN" sz="1800" b="1" kern="1200">
                <a:latin typeface="Times New Roman" panose="02020603050405020304" pitchFamily="18" charset="0"/>
                <a:cs typeface="Times New Roman" panose="02020603050405020304" pitchFamily="18" charset="0"/>
              </a:endParaRPr>
            </a:p>
          </xdr:txBody>
        </xdr:sp>
        <xdr:sp macro="" textlink="">
          <xdr:nvSpPr>
            <xdr:cNvPr id="23" name="Rectangle: Rounded Corners 22">
              <a:extLst>
                <a:ext uri="{FF2B5EF4-FFF2-40B4-BE49-F238E27FC236}">
                  <a16:creationId xmlns:a16="http://schemas.microsoft.com/office/drawing/2014/main" id="{AC70D5A7-B13A-79A6-B28D-A8E4D49B2960}"/>
                </a:ext>
              </a:extLst>
            </xdr:cNvPr>
            <xdr:cNvSpPr/>
          </xdr:nvSpPr>
          <xdr:spPr>
            <a:xfrm>
              <a:off x="130098" y="1189464"/>
              <a:ext cx="2202365" cy="1412488"/>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kern="1200"/>
            </a:p>
          </xdr:txBody>
        </xdr:sp>
        <xdr:sp macro="" textlink="KPI!$M$17">
          <xdr:nvSpPr>
            <xdr:cNvPr id="24" name="Rectangle: Rounded Corners 23">
              <a:extLst>
                <a:ext uri="{FF2B5EF4-FFF2-40B4-BE49-F238E27FC236}">
                  <a16:creationId xmlns:a16="http://schemas.microsoft.com/office/drawing/2014/main" id="{E509B854-CC50-388C-2D88-B14CB311DA35}"/>
                </a:ext>
              </a:extLst>
            </xdr:cNvPr>
            <xdr:cNvSpPr/>
          </xdr:nvSpPr>
          <xdr:spPr>
            <a:xfrm>
              <a:off x="260195" y="1310268"/>
              <a:ext cx="1960756"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A6173243-1858-483C-8286-413E82277D47}" type="TxLink">
                <a:rPr lang="en-US" sz="1800" b="0" i="0" u="none" strike="noStrike" kern="1200">
                  <a:solidFill>
                    <a:schemeClr val="bg1"/>
                  </a:solidFill>
                  <a:latin typeface="Calibri"/>
                  <a:ea typeface="Calibri"/>
                  <a:cs typeface="Calibri"/>
                </a:rPr>
                <a:pPr algn="ctr"/>
                <a:t># 685</a:t>
              </a:fld>
              <a:endParaRPr lang="en-IN" sz="2400" b="1" kern="1200">
                <a:solidFill>
                  <a:schemeClr val="bg1"/>
                </a:solidFill>
              </a:endParaRPr>
            </a:p>
          </xdr:txBody>
        </xdr:sp>
        <xdr:sp macro="" textlink="">
          <xdr:nvSpPr>
            <xdr:cNvPr id="25" name="Rectangle: Rounded Corners 24">
              <a:extLst>
                <a:ext uri="{FF2B5EF4-FFF2-40B4-BE49-F238E27FC236}">
                  <a16:creationId xmlns:a16="http://schemas.microsoft.com/office/drawing/2014/main" id="{653DE7F7-1144-0FA1-AE92-E16DC8B046E9}"/>
                </a:ext>
              </a:extLst>
            </xdr:cNvPr>
            <xdr:cNvSpPr/>
          </xdr:nvSpPr>
          <xdr:spPr>
            <a:xfrm>
              <a:off x="297365" y="2090854"/>
              <a:ext cx="1923585"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2"/>
                  </a:solidFill>
                  <a:latin typeface="Calibri"/>
                  <a:ea typeface="Calibri"/>
                  <a:cs typeface="Calibri"/>
                </a:rPr>
                <a:t>YOY</a:t>
              </a:r>
              <a:r>
                <a:rPr lang="en-US" sz="1200" b="1" i="0" u="none" strike="noStrike" kern="1200" baseline="0">
                  <a:solidFill>
                    <a:schemeClr val="bg2"/>
                  </a:solidFill>
                  <a:latin typeface="Calibri"/>
                  <a:ea typeface="Calibri"/>
                  <a:cs typeface="Calibri"/>
                </a:rPr>
                <a:t> GROWTH</a:t>
              </a:r>
              <a:endParaRPr lang="en-US" sz="1200" b="1" i="0" u="none" strike="noStrike" kern="1200">
                <a:solidFill>
                  <a:schemeClr val="bg2"/>
                </a:solidFill>
                <a:latin typeface="Calibri"/>
                <a:ea typeface="Calibri"/>
                <a:cs typeface="Calibri"/>
              </a:endParaRPr>
            </a:p>
          </xdr:txBody>
        </xdr:sp>
      </xdr:grpSp>
      <xdr:grpSp>
        <xdr:nvGrpSpPr>
          <xdr:cNvPr id="27" name="Group 26">
            <a:extLst>
              <a:ext uri="{FF2B5EF4-FFF2-40B4-BE49-F238E27FC236}">
                <a16:creationId xmlns:a16="http://schemas.microsoft.com/office/drawing/2014/main" id="{59CA24CD-C0C4-7683-8020-7B43BFDA54FB}"/>
              </a:ext>
            </a:extLst>
          </xdr:cNvPr>
          <xdr:cNvGrpSpPr/>
        </xdr:nvGrpSpPr>
        <xdr:grpSpPr>
          <a:xfrm>
            <a:off x="10054796" y="706243"/>
            <a:ext cx="2211544" cy="1914293"/>
            <a:chOff x="120919" y="631902"/>
            <a:chExt cx="2211544" cy="1914293"/>
          </a:xfrm>
        </xdr:grpSpPr>
        <xdr:sp macro="" textlink="">
          <xdr:nvSpPr>
            <xdr:cNvPr id="28" name="Rectangle: Rounded Corners 27">
              <a:extLst>
                <a:ext uri="{FF2B5EF4-FFF2-40B4-BE49-F238E27FC236}">
                  <a16:creationId xmlns:a16="http://schemas.microsoft.com/office/drawing/2014/main" id="{B78BB19A-EFF7-9DDC-0DBF-86A1FBB4BED5}"/>
                </a:ext>
              </a:extLst>
            </xdr:cNvPr>
            <xdr:cNvSpPr/>
          </xdr:nvSpPr>
          <xdr:spPr>
            <a:xfrm>
              <a:off x="157975" y="631902"/>
              <a:ext cx="2174488" cy="436306"/>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latin typeface="Times New Roman" panose="02020603050405020304" pitchFamily="18" charset="0"/>
                  <a:cs typeface="Times New Roman" panose="02020603050405020304" pitchFamily="18" charset="0"/>
                </a:rPr>
                <a:t>PROFIT</a:t>
              </a:r>
              <a:r>
                <a:rPr lang="en-IN" sz="1800" b="1" kern="1200" baseline="0">
                  <a:latin typeface="Times New Roman" panose="02020603050405020304" pitchFamily="18" charset="0"/>
                  <a:cs typeface="Times New Roman" panose="02020603050405020304" pitchFamily="18" charset="0"/>
                </a:rPr>
                <a:t> MARGIN</a:t>
              </a:r>
              <a:endParaRPr lang="en-IN" sz="1800" b="1" kern="1200">
                <a:latin typeface="Times New Roman" panose="02020603050405020304" pitchFamily="18" charset="0"/>
                <a:cs typeface="Times New Roman" panose="02020603050405020304" pitchFamily="18" charset="0"/>
              </a:endParaRPr>
            </a:p>
          </xdr:txBody>
        </xdr:sp>
        <xdr:sp macro="" textlink="">
          <xdr:nvSpPr>
            <xdr:cNvPr id="29" name="Rectangle: Rounded Corners 28">
              <a:extLst>
                <a:ext uri="{FF2B5EF4-FFF2-40B4-BE49-F238E27FC236}">
                  <a16:creationId xmlns:a16="http://schemas.microsoft.com/office/drawing/2014/main" id="{9C753040-854D-F3D6-15A7-820CB85402A2}"/>
                </a:ext>
              </a:extLst>
            </xdr:cNvPr>
            <xdr:cNvSpPr/>
          </xdr:nvSpPr>
          <xdr:spPr>
            <a:xfrm>
              <a:off x="120919" y="1180171"/>
              <a:ext cx="2202365" cy="1366024"/>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kern="1200"/>
            </a:p>
          </xdr:txBody>
        </xdr:sp>
        <xdr:sp macro="" textlink="KPI!$P$17">
          <xdr:nvSpPr>
            <xdr:cNvPr id="30" name="Rectangle: Rounded Corners 29">
              <a:extLst>
                <a:ext uri="{FF2B5EF4-FFF2-40B4-BE49-F238E27FC236}">
                  <a16:creationId xmlns:a16="http://schemas.microsoft.com/office/drawing/2014/main" id="{E4062E16-C42C-DD0B-9831-BD7C07CD2E66}"/>
                </a:ext>
              </a:extLst>
            </xdr:cNvPr>
            <xdr:cNvSpPr/>
          </xdr:nvSpPr>
          <xdr:spPr>
            <a:xfrm>
              <a:off x="260195" y="1310268"/>
              <a:ext cx="1960756"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11517A14-F95C-43A8-973D-B39110C50019}" type="TxLink">
                <a:rPr lang="en-US" sz="1800" b="0" i="0" u="none" strike="noStrike" kern="1200">
                  <a:solidFill>
                    <a:schemeClr val="bg1"/>
                  </a:solidFill>
                  <a:latin typeface="Calibri"/>
                  <a:ea typeface="Calibri"/>
                  <a:cs typeface="Calibri"/>
                </a:rPr>
                <a:pPr algn="ctr"/>
                <a:t>13.76%</a:t>
              </a:fld>
              <a:endParaRPr lang="en-IN" sz="2400" b="1" kern="1200">
                <a:solidFill>
                  <a:schemeClr val="bg1"/>
                </a:solidFill>
              </a:endParaRPr>
            </a:p>
          </xdr:txBody>
        </xdr:sp>
        <xdr:sp macro="" textlink="">
          <xdr:nvSpPr>
            <xdr:cNvPr id="31" name="Rectangle: Rounded Corners 30">
              <a:extLst>
                <a:ext uri="{FF2B5EF4-FFF2-40B4-BE49-F238E27FC236}">
                  <a16:creationId xmlns:a16="http://schemas.microsoft.com/office/drawing/2014/main" id="{39816416-5D7D-B83A-4F80-F8926C84DC8F}"/>
                </a:ext>
              </a:extLst>
            </xdr:cNvPr>
            <xdr:cNvSpPr/>
          </xdr:nvSpPr>
          <xdr:spPr>
            <a:xfrm>
              <a:off x="297365" y="2090854"/>
              <a:ext cx="1923585"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2"/>
                  </a:solidFill>
                  <a:latin typeface="Calibri"/>
                  <a:ea typeface="Calibri"/>
                  <a:cs typeface="Calibri"/>
                </a:rPr>
                <a:t>YOY</a:t>
              </a:r>
              <a:r>
                <a:rPr lang="en-US" sz="1200" b="1" i="0" u="none" strike="noStrike" kern="1200" baseline="0">
                  <a:solidFill>
                    <a:schemeClr val="bg2"/>
                  </a:solidFill>
                  <a:latin typeface="Calibri"/>
                  <a:ea typeface="Calibri"/>
                  <a:cs typeface="Calibri"/>
                </a:rPr>
                <a:t> GROWTH</a:t>
              </a:r>
              <a:endParaRPr lang="en-US" sz="1200" b="1" i="0" u="none" strike="noStrike" kern="1200">
                <a:solidFill>
                  <a:schemeClr val="bg2"/>
                </a:solidFill>
                <a:latin typeface="Calibri"/>
                <a:ea typeface="Calibri"/>
                <a:cs typeface="Calibri"/>
              </a:endParaRPr>
            </a:p>
          </xdr:txBody>
        </xdr:sp>
      </xdr:grpSp>
      <xdr:grpSp>
        <xdr:nvGrpSpPr>
          <xdr:cNvPr id="33" name="Group 32">
            <a:extLst>
              <a:ext uri="{FF2B5EF4-FFF2-40B4-BE49-F238E27FC236}">
                <a16:creationId xmlns:a16="http://schemas.microsoft.com/office/drawing/2014/main" id="{44E57957-8897-4BEC-A7EE-3F8E29F40D2E}"/>
              </a:ext>
            </a:extLst>
          </xdr:cNvPr>
          <xdr:cNvGrpSpPr/>
        </xdr:nvGrpSpPr>
        <xdr:grpSpPr>
          <a:xfrm>
            <a:off x="5045927" y="641195"/>
            <a:ext cx="2202365" cy="1970050"/>
            <a:chOff x="130098" y="631902"/>
            <a:chExt cx="2202365" cy="1970050"/>
          </a:xfrm>
        </xdr:grpSpPr>
        <xdr:sp macro="" textlink="">
          <xdr:nvSpPr>
            <xdr:cNvPr id="34" name="Rectangle: Rounded Corners 33">
              <a:extLst>
                <a:ext uri="{FF2B5EF4-FFF2-40B4-BE49-F238E27FC236}">
                  <a16:creationId xmlns:a16="http://schemas.microsoft.com/office/drawing/2014/main" id="{C4948E57-74BA-E52D-E3DD-35D7C9798071}"/>
                </a:ext>
              </a:extLst>
            </xdr:cNvPr>
            <xdr:cNvSpPr/>
          </xdr:nvSpPr>
          <xdr:spPr>
            <a:xfrm>
              <a:off x="157975" y="631902"/>
              <a:ext cx="2174488" cy="436306"/>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latin typeface="Times New Roman" panose="02020603050405020304" pitchFamily="18" charset="0"/>
                  <a:cs typeface="Times New Roman" panose="02020603050405020304" pitchFamily="18" charset="0"/>
                </a:rPr>
                <a:t>QUANTITY</a:t>
              </a:r>
            </a:p>
          </xdr:txBody>
        </xdr:sp>
        <xdr:sp macro="" textlink="">
          <xdr:nvSpPr>
            <xdr:cNvPr id="35" name="Rectangle: Rounded Corners 34">
              <a:extLst>
                <a:ext uri="{FF2B5EF4-FFF2-40B4-BE49-F238E27FC236}">
                  <a16:creationId xmlns:a16="http://schemas.microsoft.com/office/drawing/2014/main" id="{2A839E27-A2C1-7EFD-43B9-CF403C304C45}"/>
                </a:ext>
              </a:extLst>
            </xdr:cNvPr>
            <xdr:cNvSpPr/>
          </xdr:nvSpPr>
          <xdr:spPr>
            <a:xfrm>
              <a:off x="130098" y="1189464"/>
              <a:ext cx="2202365" cy="1412488"/>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endParaRPr lang="en-IN" sz="1200" kern="1200"/>
            </a:p>
          </xdr:txBody>
        </xdr:sp>
        <xdr:sp macro="" textlink="KPI!$J$17">
          <xdr:nvSpPr>
            <xdr:cNvPr id="36" name="Rectangle: Rounded Corners 35">
              <a:extLst>
                <a:ext uri="{FF2B5EF4-FFF2-40B4-BE49-F238E27FC236}">
                  <a16:creationId xmlns:a16="http://schemas.microsoft.com/office/drawing/2014/main" id="{967AF8F1-C0A0-F41B-8ED4-C03F9385C4F5}"/>
                </a:ext>
              </a:extLst>
            </xdr:cNvPr>
            <xdr:cNvSpPr/>
          </xdr:nvSpPr>
          <xdr:spPr>
            <a:xfrm>
              <a:off x="260195" y="1310268"/>
              <a:ext cx="1960756"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fld id="{3E06AB9A-3FAC-4359-86D9-1D187BF66CFE}" type="TxLink">
                <a:rPr lang="en-US" sz="1800" b="0" i="0" u="none" strike="noStrike" kern="1200">
                  <a:solidFill>
                    <a:schemeClr val="bg1"/>
                  </a:solidFill>
                  <a:latin typeface="Calibri"/>
                  <a:ea typeface="Calibri"/>
                  <a:cs typeface="Calibri"/>
                </a:rPr>
                <a:pPr algn="ctr"/>
                <a:t># 2584</a:t>
              </a:fld>
              <a:endParaRPr lang="en-IN" sz="2400" b="1" kern="1200">
                <a:solidFill>
                  <a:schemeClr val="bg1"/>
                </a:solidFill>
              </a:endParaRPr>
            </a:p>
          </xdr:txBody>
        </xdr:sp>
        <xdr:sp macro="" textlink="">
          <xdr:nvSpPr>
            <xdr:cNvPr id="37" name="Rectangle: Rounded Corners 36">
              <a:extLst>
                <a:ext uri="{FF2B5EF4-FFF2-40B4-BE49-F238E27FC236}">
                  <a16:creationId xmlns:a16="http://schemas.microsoft.com/office/drawing/2014/main" id="{37794C1F-BE0D-A4EC-F744-D50A49A38CB8}"/>
                </a:ext>
              </a:extLst>
            </xdr:cNvPr>
            <xdr:cNvSpPr/>
          </xdr:nvSpPr>
          <xdr:spPr>
            <a:xfrm>
              <a:off x="297365" y="2090854"/>
              <a:ext cx="1923585" cy="343830"/>
            </a:xfrm>
            <a:prstGeom prst="roundRect">
              <a:avLst/>
            </a:prstGeom>
            <a:gradFill>
              <a:gsLst>
                <a:gs pos="0">
                  <a:schemeClr val="tx2">
                    <a:lumMod val="85000"/>
                    <a:lumOff val="15000"/>
                    <a:alpha val="79000"/>
                  </a:schemeClr>
                </a:gs>
                <a:gs pos="100000">
                  <a:schemeClr val="tx1">
                    <a:lumMod val="65000"/>
                    <a:lumOff val="35000"/>
                    <a:alpha val="79000"/>
                  </a:schemeClr>
                </a:gs>
              </a:gsLst>
              <a:lin ang="5400000" scaled="1"/>
            </a:gra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200" b="1" i="0" u="none" strike="noStrike" kern="1200">
                  <a:solidFill>
                    <a:schemeClr val="bg2"/>
                  </a:solidFill>
                  <a:latin typeface="Calibri"/>
                  <a:ea typeface="Calibri"/>
                  <a:cs typeface="Calibri"/>
                </a:rPr>
                <a:t>YOY</a:t>
              </a:r>
              <a:r>
                <a:rPr lang="en-US" sz="1200" b="1" i="0" u="none" strike="noStrike" kern="1200" baseline="0">
                  <a:solidFill>
                    <a:schemeClr val="bg2"/>
                  </a:solidFill>
                  <a:latin typeface="Calibri"/>
                  <a:ea typeface="Calibri"/>
                  <a:cs typeface="Calibri"/>
                </a:rPr>
                <a:t> GROWTH</a:t>
              </a:r>
              <a:endParaRPr lang="en-US" sz="1200" b="1" i="0" u="none" strike="noStrike" kern="1200">
                <a:solidFill>
                  <a:schemeClr val="bg2"/>
                </a:solidFill>
                <a:latin typeface="Calibri"/>
                <a:ea typeface="Calibri"/>
                <a:cs typeface="Calibri"/>
              </a:endParaRPr>
            </a:p>
          </xdr:txBody>
        </xdr:sp>
      </xdr:grpSp>
    </xdr:grpSp>
    <xdr:clientData/>
  </xdr:twoCellAnchor>
  <xdr:twoCellAnchor>
    <xdr:from>
      <xdr:col>4</xdr:col>
      <xdr:colOff>325244</xdr:colOff>
      <xdr:row>9</xdr:row>
      <xdr:rowOff>46464</xdr:rowOff>
    </xdr:from>
    <xdr:to>
      <xdr:col>7</xdr:col>
      <xdr:colOff>343829</xdr:colOff>
      <xdr:row>11</xdr:row>
      <xdr:rowOff>92927</xdr:rowOff>
    </xdr:to>
    <xdr:graphicFrame macro="">
      <xdr:nvGraphicFramePr>
        <xdr:cNvPr id="39" name="Chart 38">
          <a:extLst>
            <a:ext uri="{FF2B5EF4-FFF2-40B4-BE49-F238E27FC236}">
              <a16:creationId xmlns:a16="http://schemas.microsoft.com/office/drawing/2014/main" id="{E92A6DA6-F840-4BF9-87A3-170940D67E0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8</xdr:col>
      <xdr:colOff>306658</xdr:colOff>
      <xdr:row>9</xdr:row>
      <xdr:rowOff>37171</xdr:rowOff>
    </xdr:from>
    <xdr:to>
      <xdr:col>11</xdr:col>
      <xdr:colOff>355538</xdr:colOff>
      <xdr:row>11</xdr:row>
      <xdr:rowOff>111512</xdr:rowOff>
    </xdr:to>
    <xdr:graphicFrame macro="">
      <xdr:nvGraphicFramePr>
        <xdr:cNvPr id="40" name="Chart 39">
          <a:extLst>
            <a:ext uri="{FF2B5EF4-FFF2-40B4-BE49-F238E27FC236}">
              <a16:creationId xmlns:a16="http://schemas.microsoft.com/office/drawing/2014/main" id="{DC959D00-7715-4A75-9909-A51EEDEE2C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306658</xdr:colOff>
      <xdr:row>9</xdr:row>
      <xdr:rowOff>9293</xdr:rowOff>
    </xdr:from>
    <xdr:to>
      <xdr:col>15</xdr:col>
      <xdr:colOff>315951</xdr:colOff>
      <xdr:row>11</xdr:row>
      <xdr:rowOff>111513</xdr:rowOff>
    </xdr:to>
    <xdr:graphicFrame macro="">
      <xdr:nvGraphicFramePr>
        <xdr:cNvPr id="41" name="Chart 40">
          <a:extLst>
            <a:ext uri="{FF2B5EF4-FFF2-40B4-BE49-F238E27FC236}">
              <a16:creationId xmlns:a16="http://schemas.microsoft.com/office/drawing/2014/main" id="{F8BBAACA-03E1-4ACE-8EC6-2EB1F205850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16</xdr:col>
      <xdr:colOff>464633</xdr:colOff>
      <xdr:row>9</xdr:row>
      <xdr:rowOff>83632</xdr:rowOff>
    </xdr:from>
    <xdr:to>
      <xdr:col>19</xdr:col>
      <xdr:colOff>473927</xdr:colOff>
      <xdr:row>11</xdr:row>
      <xdr:rowOff>176561</xdr:rowOff>
    </xdr:to>
    <xdr:graphicFrame macro="">
      <xdr:nvGraphicFramePr>
        <xdr:cNvPr id="42" name="Chart 41">
          <a:extLst>
            <a:ext uri="{FF2B5EF4-FFF2-40B4-BE49-F238E27FC236}">
              <a16:creationId xmlns:a16="http://schemas.microsoft.com/office/drawing/2014/main" id="{6CF0F7A1-6092-49EB-A387-35763D55456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6</xdr:col>
          <xdr:colOff>212148</xdr:colOff>
          <xdr:row>11</xdr:row>
          <xdr:rowOff>138544</xdr:rowOff>
        </xdr:from>
        <xdr:to>
          <xdr:col>7</xdr:col>
          <xdr:colOff>311728</xdr:colOff>
          <xdr:row>12</xdr:row>
          <xdr:rowOff>181840</xdr:rowOff>
        </xdr:to>
        <xdr:pic>
          <xdr:nvPicPr>
            <xdr:cNvPr id="44" name="Picture 43">
              <a:extLst>
                <a:ext uri="{FF2B5EF4-FFF2-40B4-BE49-F238E27FC236}">
                  <a16:creationId xmlns:a16="http://schemas.microsoft.com/office/drawing/2014/main" id="{22B1213E-38EB-932C-2792-CFB7C689F4C0}"/>
                </a:ext>
              </a:extLst>
            </xdr:cNvPr>
            <xdr:cNvPicPr>
              <a:picLocks noChangeAspect="1" noChangeArrowheads="1"/>
              <a:extLst>
                <a:ext uri="{84589F7E-364E-4C9E-8A38-B11213B215E9}">
                  <a14:cameraTool cellRange="KPIYOY!$I$8" spid="_x0000_s11358"/>
                </a:ext>
              </a:extLst>
            </xdr:cNvPicPr>
          </xdr:nvPicPr>
          <xdr:blipFill>
            <a:blip xmlns:r="http://schemas.openxmlformats.org/officeDocument/2006/relationships" r:embed="rId7"/>
            <a:srcRect/>
            <a:stretch>
              <a:fillRect/>
            </a:stretch>
          </xdr:blipFill>
          <xdr:spPr bwMode="auto">
            <a:xfrm>
              <a:off x="3874943" y="2138794"/>
              <a:ext cx="710046" cy="225137"/>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10</xdr:col>
          <xdr:colOff>278780</xdr:colOff>
          <xdr:row>11</xdr:row>
          <xdr:rowOff>120806</xdr:rowOff>
        </xdr:from>
        <xdr:to>
          <xdr:col>11</xdr:col>
          <xdr:colOff>309261</xdr:colOff>
          <xdr:row>12</xdr:row>
          <xdr:rowOff>157976</xdr:rowOff>
        </xdr:to>
        <xdr:pic>
          <xdr:nvPicPr>
            <xdr:cNvPr id="45" name="Picture 44">
              <a:extLst>
                <a:ext uri="{FF2B5EF4-FFF2-40B4-BE49-F238E27FC236}">
                  <a16:creationId xmlns:a16="http://schemas.microsoft.com/office/drawing/2014/main" id="{AB2323BF-CD92-E98B-86E2-0845B8CF0FD5}"/>
                </a:ext>
              </a:extLst>
            </xdr:cNvPr>
            <xdr:cNvPicPr>
              <a:picLocks noChangeAspect="1" noChangeArrowheads="1"/>
              <a:extLst>
                <a:ext uri="{84589F7E-364E-4C9E-8A38-B11213B215E9}">
                  <a14:cameraTool cellRange="KPIYOY!$J$8" spid="_x0000_s11359"/>
                </a:ext>
              </a:extLst>
            </xdr:cNvPicPr>
          </xdr:nvPicPr>
          <xdr:blipFill>
            <a:blip xmlns:r="http://schemas.openxmlformats.org/officeDocument/2006/relationships" r:embed="rId8"/>
            <a:srcRect/>
            <a:stretch>
              <a:fillRect/>
            </a:stretch>
          </xdr:blipFill>
          <xdr:spPr bwMode="auto">
            <a:xfrm>
              <a:off x="6411951" y="2165196"/>
              <a:ext cx="643798" cy="223024"/>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editAs="oneCell">
    <xdr:from>
      <xdr:col>14</xdr:col>
      <xdr:colOff>315950</xdr:colOff>
      <xdr:row>11</xdr:row>
      <xdr:rowOff>130098</xdr:rowOff>
    </xdr:from>
    <xdr:to>
      <xdr:col>15</xdr:col>
      <xdr:colOff>346431</xdr:colOff>
      <xdr:row>12</xdr:row>
      <xdr:rowOff>157976</xdr:rowOff>
    </xdr:to>
    <xdr:pic>
      <xdr:nvPicPr>
        <xdr:cNvPr id="46" name="Picture 45">
          <a:extLst>
            <a:ext uri="{FF2B5EF4-FFF2-40B4-BE49-F238E27FC236}">
              <a16:creationId xmlns:a16="http://schemas.microsoft.com/office/drawing/2014/main" id="{EB0DB721-83DC-0A92-462F-ADE7A84744EE}"/>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8902389" y="2174488"/>
          <a:ext cx="643798" cy="21373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18</xdr:col>
      <xdr:colOff>427464</xdr:colOff>
      <xdr:row>11</xdr:row>
      <xdr:rowOff>167268</xdr:rowOff>
    </xdr:from>
    <xdr:to>
      <xdr:col>19</xdr:col>
      <xdr:colOff>442705</xdr:colOff>
      <xdr:row>13</xdr:row>
      <xdr:rowOff>37170</xdr:rowOff>
    </xdr:to>
    <xdr:pic>
      <xdr:nvPicPr>
        <xdr:cNvPr id="48" name="Picture 47">
          <a:extLst>
            <a:ext uri="{FF2B5EF4-FFF2-40B4-BE49-F238E27FC236}">
              <a16:creationId xmlns:a16="http://schemas.microsoft.com/office/drawing/2014/main" id="{79CAC71E-62FB-21D0-8720-ED2D095A920B}"/>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467171" y="2211658"/>
          <a:ext cx="628558" cy="2416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93785</xdr:colOff>
      <xdr:row>15</xdr:row>
      <xdr:rowOff>18512</xdr:rowOff>
    </xdr:from>
    <xdr:to>
      <xdr:col>7</xdr:col>
      <xdr:colOff>527538</xdr:colOff>
      <xdr:row>31</xdr:row>
      <xdr:rowOff>41958</xdr:rowOff>
    </xdr:to>
    <xdr:sp macro="" textlink="">
      <xdr:nvSpPr>
        <xdr:cNvPr id="49" name="Rectangle: Rounded Corners 48">
          <a:extLst>
            <a:ext uri="{FF2B5EF4-FFF2-40B4-BE49-F238E27FC236}">
              <a16:creationId xmlns:a16="http://schemas.microsoft.com/office/drawing/2014/main" id="{B6E701AE-6F5C-30BF-D380-2B7C1FC407B3}"/>
            </a:ext>
          </a:extLst>
        </xdr:cNvPr>
        <xdr:cNvSpPr/>
      </xdr:nvSpPr>
      <xdr:spPr>
        <a:xfrm>
          <a:off x="93785" y="2785775"/>
          <a:ext cx="4700953" cy="2975194"/>
        </a:xfrm>
        <a:prstGeom prst="roundRect">
          <a:avLst>
            <a:gd name="adj" fmla="val 5080"/>
          </a:avLst>
        </a:prstGeom>
        <a:gradFill>
          <a:gsLst>
            <a:gs pos="0">
              <a:schemeClr val="tx2">
                <a:lumMod val="85000"/>
                <a:lumOff val="15000"/>
                <a:alpha val="92000"/>
              </a:schemeClr>
            </a:gs>
            <a:gs pos="100000">
              <a:schemeClr val="tx1">
                <a:lumMod val="65000"/>
                <a:lumOff val="35000"/>
                <a:alpha val="92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solidFill>
                <a:schemeClr val="bg1"/>
              </a:solidFill>
              <a:latin typeface="Times New Roman" panose="02020603050405020304" pitchFamily="18" charset="0"/>
              <a:cs typeface="Times New Roman" panose="02020603050405020304" pitchFamily="18" charset="0"/>
            </a:rPr>
            <a:t>Sales and Profit Analysis</a:t>
          </a:r>
        </a:p>
      </xdr:txBody>
    </xdr:sp>
    <xdr:clientData/>
  </xdr:twoCellAnchor>
  <xdr:twoCellAnchor>
    <xdr:from>
      <xdr:col>8</xdr:col>
      <xdr:colOff>35015</xdr:colOff>
      <xdr:row>15</xdr:row>
      <xdr:rowOff>0</xdr:rowOff>
    </xdr:from>
    <xdr:to>
      <xdr:col>15</xdr:col>
      <xdr:colOff>99492</xdr:colOff>
      <xdr:row>31</xdr:row>
      <xdr:rowOff>13607</xdr:rowOff>
    </xdr:to>
    <xdr:sp macro="" textlink="">
      <xdr:nvSpPr>
        <xdr:cNvPr id="50" name="Rectangle: Rounded Corners 49">
          <a:extLst>
            <a:ext uri="{FF2B5EF4-FFF2-40B4-BE49-F238E27FC236}">
              <a16:creationId xmlns:a16="http://schemas.microsoft.com/office/drawing/2014/main" id="{974AC6CC-D012-B281-0345-38D7375B1C1A}"/>
            </a:ext>
          </a:extLst>
        </xdr:cNvPr>
        <xdr:cNvSpPr/>
      </xdr:nvSpPr>
      <xdr:spPr>
        <a:xfrm>
          <a:off x="4933586" y="2653393"/>
          <a:ext cx="4350727" cy="2843893"/>
        </a:xfrm>
        <a:prstGeom prst="roundRect">
          <a:avLst>
            <a:gd name="adj" fmla="val 5080"/>
          </a:avLst>
        </a:prstGeom>
        <a:gradFill>
          <a:gsLst>
            <a:gs pos="0">
              <a:schemeClr val="tx2">
                <a:lumMod val="85000"/>
                <a:lumOff val="15000"/>
                <a:alpha val="92000"/>
              </a:schemeClr>
            </a:gs>
            <a:gs pos="100000">
              <a:schemeClr val="tx1">
                <a:lumMod val="65000"/>
                <a:lumOff val="35000"/>
                <a:alpha val="92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solidFill>
                <a:schemeClr val="bg1"/>
              </a:solidFill>
              <a:latin typeface="Times New Roman" panose="02020603050405020304" pitchFamily="18" charset="0"/>
              <a:cs typeface="Times New Roman" panose="02020603050405020304" pitchFamily="18" charset="0"/>
            </a:rPr>
            <a:t>Category</a:t>
          </a:r>
          <a:r>
            <a:rPr lang="en-IN" sz="1800" b="1" kern="1200" baseline="0">
              <a:solidFill>
                <a:schemeClr val="bg1"/>
              </a:solidFill>
              <a:latin typeface="Times New Roman" panose="02020603050405020304" pitchFamily="18" charset="0"/>
              <a:cs typeface="Times New Roman" panose="02020603050405020304" pitchFamily="18" charset="0"/>
            </a:rPr>
            <a:t> wise Profit</a:t>
          </a:r>
          <a:endParaRPr lang="en-IN" sz="18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15</xdr:col>
      <xdr:colOff>175689</xdr:colOff>
      <xdr:row>15</xdr:row>
      <xdr:rowOff>2484</xdr:rowOff>
    </xdr:from>
    <xdr:to>
      <xdr:col>20</xdr:col>
      <xdr:colOff>246025</xdr:colOff>
      <xdr:row>31</xdr:row>
      <xdr:rowOff>25930</xdr:rowOff>
    </xdr:to>
    <xdr:sp macro="" textlink="">
      <xdr:nvSpPr>
        <xdr:cNvPr id="51" name="Rectangle: Rounded Corners 50">
          <a:extLst>
            <a:ext uri="{FF2B5EF4-FFF2-40B4-BE49-F238E27FC236}">
              <a16:creationId xmlns:a16="http://schemas.microsoft.com/office/drawing/2014/main" id="{C4465EF3-FC2F-C4B4-93CF-233B8403159E}"/>
            </a:ext>
          </a:extLst>
        </xdr:cNvPr>
        <xdr:cNvSpPr/>
      </xdr:nvSpPr>
      <xdr:spPr>
        <a:xfrm>
          <a:off x="9347911" y="2683595"/>
          <a:ext cx="3127744" cy="2883298"/>
        </a:xfrm>
        <a:prstGeom prst="roundRect">
          <a:avLst>
            <a:gd name="adj" fmla="val 5080"/>
          </a:avLst>
        </a:prstGeom>
        <a:gradFill>
          <a:gsLst>
            <a:gs pos="0">
              <a:schemeClr val="tx2">
                <a:lumMod val="85000"/>
                <a:lumOff val="15000"/>
                <a:alpha val="92000"/>
              </a:schemeClr>
            </a:gs>
            <a:gs pos="100000">
              <a:schemeClr val="tx1">
                <a:lumMod val="65000"/>
                <a:lumOff val="35000"/>
                <a:alpha val="92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600" b="1" kern="1200">
              <a:solidFill>
                <a:schemeClr val="bg1"/>
              </a:solidFill>
              <a:latin typeface="Times New Roman" panose="02020603050405020304" pitchFamily="18" charset="0"/>
              <a:cs typeface="Times New Roman" panose="02020603050405020304" pitchFamily="18" charset="0"/>
            </a:rPr>
            <a:t>Category Wise Sales</a:t>
          </a:r>
          <a:r>
            <a:rPr lang="en-IN" sz="1600" b="1" kern="1200" baseline="0">
              <a:solidFill>
                <a:schemeClr val="bg1"/>
              </a:solidFill>
              <a:latin typeface="Times New Roman" panose="02020603050405020304" pitchFamily="18" charset="0"/>
              <a:cs typeface="Times New Roman" panose="02020603050405020304" pitchFamily="18" charset="0"/>
            </a:rPr>
            <a:t> Share %</a:t>
          </a:r>
          <a:endParaRPr lang="en-IN" sz="1600" b="1" kern="1200">
            <a:solidFill>
              <a:schemeClr val="bg1"/>
            </a:solidFill>
            <a:latin typeface="Times New Roman" panose="02020603050405020304" pitchFamily="18" charset="0"/>
            <a:cs typeface="Times New Roman" panose="02020603050405020304" pitchFamily="18" charset="0"/>
          </a:endParaRPr>
        </a:p>
      </xdr:txBody>
    </xdr:sp>
    <xdr:clientData/>
  </xdr:twoCellAnchor>
  <xdr:twoCellAnchor>
    <xdr:from>
      <xdr:col>0</xdr:col>
      <xdr:colOff>94074</xdr:colOff>
      <xdr:row>32</xdr:row>
      <xdr:rowOff>73269</xdr:rowOff>
    </xdr:from>
    <xdr:to>
      <xdr:col>7</xdr:col>
      <xdr:colOff>565637</xdr:colOff>
      <xdr:row>48</xdr:row>
      <xdr:rowOff>96716</xdr:rowOff>
    </xdr:to>
    <xdr:sp macro="" textlink="">
      <xdr:nvSpPr>
        <xdr:cNvPr id="52" name="Rectangle: Rounded Corners 51">
          <a:extLst>
            <a:ext uri="{FF2B5EF4-FFF2-40B4-BE49-F238E27FC236}">
              <a16:creationId xmlns:a16="http://schemas.microsoft.com/office/drawing/2014/main" id="{CD39D0C3-EC6C-447C-B78E-163B9B2C4C84}"/>
            </a:ext>
          </a:extLst>
        </xdr:cNvPr>
        <xdr:cNvSpPr/>
      </xdr:nvSpPr>
      <xdr:spPr>
        <a:xfrm>
          <a:off x="94074" y="5792973"/>
          <a:ext cx="4751933" cy="2883299"/>
        </a:xfrm>
        <a:prstGeom prst="roundRect">
          <a:avLst>
            <a:gd name="adj" fmla="val 5080"/>
          </a:avLst>
        </a:prstGeom>
        <a:gradFill>
          <a:gsLst>
            <a:gs pos="0">
              <a:schemeClr val="tx2">
                <a:lumMod val="85000"/>
                <a:lumOff val="15000"/>
                <a:alpha val="92000"/>
              </a:schemeClr>
            </a:gs>
            <a:gs pos="100000">
              <a:schemeClr val="tx1">
                <a:lumMod val="65000"/>
                <a:lumOff val="35000"/>
                <a:alpha val="92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solidFill>
                <a:schemeClr val="bg1"/>
              </a:solidFill>
              <a:latin typeface="Times New Roman" panose="02020603050405020304" pitchFamily="18" charset="0"/>
              <a:cs typeface="Times New Roman" panose="02020603050405020304" pitchFamily="18" charset="0"/>
            </a:rPr>
            <a:t>Sales By State</a:t>
          </a:r>
        </a:p>
      </xdr:txBody>
    </xdr:sp>
    <xdr:clientData/>
  </xdr:twoCellAnchor>
  <xdr:twoCellAnchor>
    <xdr:from>
      <xdr:col>8</xdr:col>
      <xdr:colOff>47037</xdr:colOff>
      <xdr:row>32</xdr:row>
      <xdr:rowOff>58616</xdr:rowOff>
    </xdr:from>
    <xdr:to>
      <xdr:col>14</xdr:col>
      <xdr:colOff>376296</xdr:colOff>
      <xdr:row>48</xdr:row>
      <xdr:rowOff>82063</xdr:rowOff>
    </xdr:to>
    <xdr:sp macro="" textlink="">
      <xdr:nvSpPr>
        <xdr:cNvPr id="53" name="Rectangle: Rounded Corners 52">
          <a:extLst>
            <a:ext uri="{FF2B5EF4-FFF2-40B4-BE49-F238E27FC236}">
              <a16:creationId xmlns:a16="http://schemas.microsoft.com/office/drawing/2014/main" id="{B01F956E-14A5-4658-92AC-6A92A3B359AF}"/>
            </a:ext>
          </a:extLst>
        </xdr:cNvPr>
        <xdr:cNvSpPr/>
      </xdr:nvSpPr>
      <xdr:spPr>
        <a:xfrm>
          <a:off x="4938889" y="5778320"/>
          <a:ext cx="3998148" cy="2883299"/>
        </a:xfrm>
        <a:prstGeom prst="roundRect">
          <a:avLst>
            <a:gd name="adj" fmla="val 5080"/>
          </a:avLst>
        </a:prstGeom>
        <a:gradFill>
          <a:gsLst>
            <a:gs pos="0">
              <a:schemeClr val="tx2">
                <a:lumMod val="85000"/>
                <a:lumOff val="15000"/>
                <a:alpha val="92000"/>
              </a:schemeClr>
            </a:gs>
            <a:gs pos="100000">
              <a:schemeClr val="tx1">
                <a:lumMod val="65000"/>
                <a:lumOff val="35000"/>
                <a:alpha val="92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1800" b="1" kern="1200">
              <a:latin typeface="Times New Roman" panose="02020603050405020304" pitchFamily="18" charset="0"/>
              <a:cs typeface="Times New Roman" panose="02020603050405020304" pitchFamily="18" charset="0"/>
            </a:rPr>
            <a:t>TOP</a:t>
          </a:r>
          <a:r>
            <a:rPr lang="en-IN" sz="1800" b="1" kern="1200" baseline="0">
              <a:latin typeface="Times New Roman" panose="02020603050405020304" pitchFamily="18" charset="0"/>
              <a:cs typeface="Times New Roman" panose="02020603050405020304" pitchFamily="18" charset="0"/>
            </a:rPr>
            <a:t> 5  Sub Categories</a:t>
          </a:r>
          <a:endParaRPr lang="en-IN" sz="1800" b="1" kern="1200">
            <a:latin typeface="Times New Roman" panose="02020603050405020304" pitchFamily="18" charset="0"/>
            <a:cs typeface="Times New Roman" panose="02020603050405020304" pitchFamily="18" charset="0"/>
          </a:endParaRPr>
        </a:p>
      </xdr:txBody>
    </xdr:sp>
    <xdr:clientData/>
  </xdr:twoCellAnchor>
  <xdr:twoCellAnchor>
    <xdr:from>
      <xdr:col>14</xdr:col>
      <xdr:colOff>460130</xdr:colOff>
      <xdr:row>32</xdr:row>
      <xdr:rowOff>61546</xdr:rowOff>
    </xdr:from>
    <xdr:to>
      <xdr:col>20</xdr:col>
      <xdr:colOff>323849</xdr:colOff>
      <xdr:row>48</xdr:row>
      <xdr:rowOff>84992</xdr:rowOff>
    </xdr:to>
    <xdr:sp macro="" textlink="">
      <xdr:nvSpPr>
        <xdr:cNvPr id="54" name="Rectangle: Rounded Corners 53">
          <a:extLst>
            <a:ext uri="{FF2B5EF4-FFF2-40B4-BE49-F238E27FC236}">
              <a16:creationId xmlns:a16="http://schemas.microsoft.com/office/drawing/2014/main" id="{68AF9B06-C964-4B6C-969C-B85A7FBC2B9E}"/>
            </a:ext>
          </a:extLst>
        </xdr:cNvPr>
        <xdr:cNvSpPr/>
      </xdr:nvSpPr>
      <xdr:spPr>
        <a:xfrm>
          <a:off x="8994530" y="6157546"/>
          <a:ext cx="3521319" cy="3071446"/>
        </a:xfrm>
        <a:prstGeom prst="roundRect">
          <a:avLst>
            <a:gd name="adj" fmla="val 5080"/>
          </a:avLst>
        </a:prstGeom>
        <a:gradFill>
          <a:gsLst>
            <a:gs pos="0">
              <a:schemeClr val="tx2">
                <a:lumMod val="85000"/>
                <a:lumOff val="15000"/>
                <a:alpha val="92000"/>
              </a:schemeClr>
            </a:gs>
            <a:gs pos="100000">
              <a:schemeClr val="tx1">
                <a:lumMod val="65000"/>
                <a:lumOff val="35000"/>
                <a:alpha val="92000"/>
              </a:schemeClr>
            </a:gs>
          </a:gsLst>
          <a:lin ang="5400000" scaled="1"/>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IN" sz="2000" b="1" kern="1200">
              <a:solidFill>
                <a:schemeClr val="bg1"/>
              </a:solidFill>
              <a:latin typeface="Times New Roman" panose="02020603050405020304" pitchFamily="18" charset="0"/>
              <a:cs typeface="Times New Roman" panose="02020603050405020304" pitchFamily="18" charset="0"/>
            </a:rPr>
            <a:t>Filters</a:t>
          </a:r>
        </a:p>
      </xdr:txBody>
    </xdr:sp>
    <xdr:clientData/>
  </xdr:twoCellAnchor>
  <xdr:twoCellAnchor>
    <xdr:from>
      <xdr:col>0</xdr:col>
      <xdr:colOff>157954</xdr:colOff>
      <xdr:row>17</xdr:row>
      <xdr:rowOff>170911</xdr:rowOff>
    </xdr:from>
    <xdr:to>
      <xdr:col>7</xdr:col>
      <xdr:colOff>462643</xdr:colOff>
      <xdr:row>31</xdr:row>
      <xdr:rowOff>149678</xdr:rowOff>
    </xdr:to>
    <xdr:graphicFrame macro="">
      <xdr:nvGraphicFramePr>
        <xdr:cNvPr id="67" name="Chart 66">
          <a:extLst>
            <a:ext uri="{FF2B5EF4-FFF2-40B4-BE49-F238E27FC236}">
              <a16:creationId xmlns:a16="http://schemas.microsoft.com/office/drawing/2014/main" id="{1E6FB563-DAFB-4151-A5A7-C45557D45A3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219499</xdr:colOff>
      <xdr:row>17</xdr:row>
      <xdr:rowOff>17123</xdr:rowOff>
    </xdr:from>
    <xdr:to>
      <xdr:col>14</xdr:col>
      <xdr:colOff>481263</xdr:colOff>
      <xdr:row>30</xdr:row>
      <xdr:rowOff>96254</xdr:rowOff>
    </xdr:to>
    <mc:AlternateContent xmlns:mc="http://schemas.openxmlformats.org/markup-compatibility/2006">
      <mc:Choice xmlns:cx1="http://schemas.microsoft.com/office/drawing/2015/9/8/chartex" Requires="cx1">
        <xdr:graphicFrame macro="">
          <xdr:nvGraphicFramePr>
            <xdr:cNvPr id="68" name="Chart 67">
              <a:extLst>
                <a:ext uri="{FF2B5EF4-FFF2-40B4-BE49-F238E27FC236}">
                  <a16:creationId xmlns:a16="http://schemas.microsoft.com/office/drawing/2014/main" id="{A581D639-DD15-416C-A56D-5D2F6CC79FBD}"/>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096299" y="3126083"/>
              <a:ext cx="3919364" cy="245657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293077</xdr:colOff>
      <xdr:row>17</xdr:row>
      <xdr:rowOff>148699</xdr:rowOff>
    </xdr:from>
    <xdr:to>
      <xdr:col>20</xdr:col>
      <xdr:colOff>58615</xdr:colOff>
      <xdr:row>30</xdr:row>
      <xdr:rowOff>35168</xdr:rowOff>
    </xdr:to>
    <xdr:graphicFrame macro="">
      <xdr:nvGraphicFramePr>
        <xdr:cNvPr id="69" name="Chart 68">
          <a:extLst>
            <a:ext uri="{FF2B5EF4-FFF2-40B4-BE49-F238E27FC236}">
              <a16:creationId xmlns:a16="http://schemas.microsoft.com/office/drawing/2014/main" id="{9AA4C01A-A96F-4CFD-865D-2AFA7CD130E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8</xdr:col>
      <xdr:colOff>249115</xdr:colOff>
      <xdr:row>35</xdr:row>
      <xdr:rowOff>11723</xdr:rowOff>
    </xdr:from>
    <xdr:to>
      <xdr:col>14</xdr:col>
      <xdr:colOff>199292</xdr:colOff>
      <xdr:row>47</xdr:row>
      <xdr:rowOff>164123</xdr:rowOff>
    </xdr:to>
    <xdr:graphicFrame macro="">
      <xdr:nvGraphicFramePr>
        <xdr:cNvPr id="71" name="Chart 70">
          <a:extLst>
            <a:ext uri="{FF2B5EF4-FFF2-40B4-BE49-F238E27FC236}">
              <a16:creationId xmlns:a16="http://schemas.microsoft.com/office/drawing/2014/main" id="{2F7BF721-67A0-4DDF-A2AC-C490B857EBC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xdr:from>
      <xdr:col>0</xdr:col>
      <xdr:colOff>242761</xdr:colOff>
      <xdr:row>35</xdr:row>
      <xdr:rowOff>121380</xdr:rowOff>
    </xdr:from>
    <xdr:to>
      <xdr:col>7</xdr:col>
      <xdr:colOff>343911</xdr:colOff>
      <xdr:row>47</xdr:row>
      <xdr:rowOff>163286</xdr:rowOff>
    </xdr:to>
    <mc:AlternateContent xmlns:mc="http://schemas.openxmlformats.org/markup-compatibility/2006">
      <mc:Choice xmlns:cx4="http://schemas.microsoft.com/office/drawing/2016/5/10/chartex" Requires="cx4">
        <xdr:graphicFrame macro="">
          <xdr:nvGraphicFramePr>
            <xdr:cNvPr id="72" name="Chart 71">
              <a:extLst>
                <a:ext uri="{FF2B5EF4-FFF2-40B4-BE49-F238E27FC236}">
                  <a16:creationId xmlns:a16="http://schemas.microsoft.com/office/drawing/2014/main" id="{458DA9C2-DFBD-4338-A53C-E51F03FA0C9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5"/>
            </a:graphicData>
          </a:graphic>
        </xdr:graphicFrame>
      </mc:Choice>
      <mc:Fallback>
        <xdr:sp macro="" textlink="">
          <xdr:nvSpPr>
            <xdr:cNvPr id="0" name=""/>
            <xdr:cNvSpPr>
              <a:spLocks noTextEdit="1"/>
            </xdr:cNvSpPr>
          </xdr:nvSpPr>
          <xdr:spPr>
            <a:xfrm>
              <a:off x="242761" y="6522180"/>
              <a:ext cx="4368350" cy="2236466"/>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16</xdr:col>
      <xdr:colOff>403352</xdr:colOff>
      <xdr:row>37</xdr:row>
      <xdr:rowOff>27525</xdr:rowOff>
    </xdr:from>
    <xdr:to>
      <xdr:col>18</xdr:col>
      <xdr:colOff>418352</xdr:colOff>
      <xdr:row>45</xdr:row>
      <xdr:rowOff>129175</xdr:rowOff>
    </xdr:to>
    <mc:AlternateContent xmlns:mc="http://schemas.openxmlformats.org/markup-compatibility/2006" xmlns:a14="http://schemas.microsoft.com/office/drawing/2010/main">
      <mc:Choice Requires="a14">
        <xdr:graphicFrame macro="">
          <xdr:nvGraphicFramePr>
            <xdr:cNvPr id="74" name="Region 1">
              <a:extLst>
                <a:ext uri="{FF2B5EF4-FFF2-40B4-BE49-F238E27FC236}">
                  <a16:creationId xmlns:a16="http://schemas.microsoft.com/office/drawing/2014/main" id="{3906D596-BB1B-4B32-8B7E-7C38906E5EF1}"/>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0028615" y="7446999"/>
              <a:ext cx="1218158" cy="17058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478118</xdr:colOff>
      <xdr:row>37</xdr:row>
      <xdr:rowOff>29882</xdr:rowOff>
    </xdr:from>
    <xdr:to>
      <xdr:col>20</xdr:col>
      <xdr:colOff>283882</xdr:colOff>
      <xdr:row>45</xdr:row>
      <xdr:rowOff>129896</xdr:rowOff>
    </xdr:to>
    <mc:AlternateContent xmlns:mc="http://schemas.openxmlformats.org/markup-compatibility/2006" xmlns:a14="http://schemas.microsoft.com/office/drawing/2010/main">
      <mc:Choice Requires="a14">
        <xdr:graphicFrame macro="">
          <xdr:nvGraphicFramePr>
            <xdr:cNvPr id="75" name="Segment 1">
              <a:extLst>
                <a:ext uri="{FF2B5EF4-FFF2-40B4-BE49-F238E27FC236}">
                  <a16:creationId xmlns:a16="http://schemas.microsoft.com/office/drawing/2014/main" id="{4886FB24-B0EA-47D2-95CF-C142FE0A159A}"/>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306539" y="7449356"/>
              <a:ext cx="1008922" cy="170422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567765</xdr:colOff>
      <xdr:row>37</xdr:row>
      <xdr:rowOff>29883</xdr:rowOff>
    </xdr:from>
    <xdr:to>
      <xdr:col>16</xdr:col>
      <xdr:colOff>298822</xdr:colOff>
      <xdr:row>45</xdr:row>
      <xdr:rowOff>119530</xdr:rowOff>
    </xdr:to>
    <mc:AlternateContent xmlns:mc="http://schemas.openxmlformats.org/markup-compatibility/2006" xmlns:a14="http://schemas.microsoft.com/office/drawing/2010/main">
      <mc:Choice Requires="a14">
        <xdr:graphicFrame macro="">
          <xdr:nvGraphicFramePr>
            <xdr:cNvPr id="76" name="Year 1">
              <a:extLst>
                <a:ext uri="{FF2B5EF4-FFF2-40B4-BE49-F238E27FC236}">
                  <a16:creationId xmlns:a16="http://schemas.microsoft.com/office/drawing/2014/main" id="{8F725731-BE8F-406A-BC87-E3C68AE5B086}"/>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989870" y="7449357"/>
              <a:ext cx="934215" cy="169385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riti" refreshedDate="45685.769287847223" createdVersion="8" refreshedVersion="8" minRefreshableVersion="3" recordCount="9994" xr:uid="{1A9CBEA1-EC79-46EC-A0D0-4A9B824E0987}">
  <cacheSource type="worksheet">
    <worksheetSource name="Table_1"/>
  </cacheSource>
  <cacheFields count="26">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4"/>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3">
        <rangePr groupBy="months" startDate="2011-01-04T00:00:00" endDate="2015-01-01T00:00:00"/>
        <groupItems count="14">
          <s v="&lt;04-01-2011"/>
          <s v="Jan"/>
          <s v="Feb"/>
          <s v="Mar"/>
          <s v="Apr"/>
          <s v="May"/>
          <s v="Jun"/>
          <s v="Jul"/>
          <s v="Aug"/>
          <s v="Sep"/>
          <s v="Oct"/>
          <s v="Nov"/>
          <s v="Dec"/>
          <s v="&gt;01-01-2015"/>
        </groupItems>
      </fieldGroup>
    </cacheField>
    <cacheField name="Quarters (Order Date)" numFmtId="0" databaseField="0">
      <fieldGroup base="3">
        <rangePr groupBy="quarters" startDate="2011-01-04T00:00:00" endDate="2015-01-01T00:00:00"/>
        <groupItems count="6">
          <s v="&lt;04-01-2011"/>
          <s v="Qtr1"/>
          <s v="Qtr2"/>
          <s v="Qtr3"/>
          <s v="Qtr4"/>
          <s v="&gt;01-01-2015"/>
        </groupItems>
      </fieldGroup>
    </cacheField>
    <cacheField name="Years (Order Date)"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105715675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3969FD6-DDF1-4ED2-BD12-EBAF6DB781C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dataField="1"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2">
    <format dxfId="3">
      <pivotArea outline="0" collapsedLevelsAreSubtotals="1" fieldPosition="0"/>
    </format>
    <format dxfId="2">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1"/>
          </reference>
        </references>
      </pivotArea>
    </chartFormat>
    <chartFormat chart="8"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24CB1B6-CFA3-45AA-A1A4-1AEFFAB3958A}"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A25C73A-47BE-40F2-8F03-EFBF35B4E7A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A3:B7"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 chart="5" format="8" series="1">
      <pivotArea type="data" outline="0" fieldPosition="0">
        <references count="1">
          <reference field="4294967294" count="1" selected="0">
            <x v="0"/>
          </reference>
        </references>
      </pivotArea>
    </chartFormat>
    <chartFormat chart="5" format="9">
      <pivotArea type="data" outline="0" fieldPosition="0">
        <references count="2">
          <reference field="4294967294" count="1" selected="0">
            <x v="0"/>
          </reference>
          <reference field="15" count="1" selected="0">
            <x v="0"/>
          </reference>
        </references>
      </pivotArea>
    </chartFormat>
    <chartFormat chart="5" format="10">
      <pivotArea type="data" outline="0" fieldPosition="0">
        <references count="2">
          <reference field="4294967294" count="1" selected="0">
            <x v="0"/>
          </reference>
          <reference field="15" count="1" selected="0">
            <x v="1"/>
          </reference>
        </references>
      </pivotArea>
    </chartFormat>
    <chartFormat chart="5"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ECE5B21-D75D-4BEC-8540-FE3750AC476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15"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1"/>
  </rowFields>
  <rowItems count="12">
    <i>
      <x/>
    </i>
    <i>
      <x v="2"/>
    </i>
    <i>
      <x v="8"/>
    </i>
    <i>
      <x v="9"/>
    </i>
    <i>
      <x v="15"/>
    </i>
    <i>
      <x v="16"/>
    </i>
    <i>
      <x v="22"/>
    </i>
    <i>
      <x v="31"/>
    </i>
    <i>
      <x v="38"/>
    </i>
    <i>
      <x v="40"/>
    </i>
    <i>
      <x v="44"/>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C2800F5-D157-4EF8-BB34-1217BA987C0A}"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A3:B9"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items count="4">
        <item x="0"/>
        <item x="1"/>
        <item x="2"/>
        <item t="default"/>
      </items>
    </pivotField>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dragToRow="0" dragToCol="0" dragToPage="0" showAll="0" defaultSubtotal="0"/>
  </pivotFields>
  <rowFields count="1">
    <field x="16"/>
  </rowFields>
  <rowItems count="6">
    <i>
      <x v="11"/>
    </i>
    <i>
      <x v="3"/>
    </i>
    <i>
      <x v="16"/>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9"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2"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C440263-99DB-4661-BF34-BCDB5032457B}"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L3:M16" firstHeaderRow="1" firstDataRow="1" firstDataCol="1"/>
  <pivotFields count="26">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CE4FCD-B072-4B66-BAED-27BD1CAAF5D8}"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I3:J16"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dataField="1"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192C07FB-FE85-44A3-B61F-B8F9F43664C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E3:F16"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dataField="1"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0FAA5242-6AA0-48A3-82B2-FBF7AC55153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6" firstHeaderRow="1" firstDataRow="1" firstDataCol="1"/>
  <pivotFields count="26">
    <pivotField showAll="0"/>
    <pivotField showAll="0"/>
    <pivotField showAll="0">
      <items count="5">
        <item h="1"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A31DD2C-459A-4256-92E3-E49E5D12B510}"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O3:P16" firstHeaderRow="1" firstDataRow="1" firstDataCol="1"/>
  <pivotFields count="26">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showAll="0"/>
    <pivotField showAll="0"/>
    <pivotField showAll="0"/>
    <pivotField showAll="0"/>
    <pivotField axis="axisRow" showAll="0" defaultSubtotal="0">
      <items count="14">
        <item sd="0" x="0"/>
        <item sd="0" x="1"/>
        <item sd="0" x="2"/>
        <item sd="0" x="3"/>
        <item sd="0" x="4"/>
        <item sd="0" x="5"/>
        <item sd="0" x="6"/>
        <item sd="0" x="7"/>
        <item sd="0" x="8"/>
        <item sd="0" x="9"/>
        <item sd="0" x="10"/>
        <item sd="0" x="11"/>
        <item sd="0" x="12"/>
        <item sd="0" x="13"/>
      </items>
    </pivotField>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22"/>
  </rowFields>
  <rowItems count="13">
    <i>
      <x v="1"/>
    </i>
    <i>
      <x v="2"/>
    </i>
    <i>
      <x v="3"/>
    </i>
    <i>
      <x v="4"/>
    </i>
    <i>
      <x v="5"/>
    </i>
    <i>
      <x v="6"/>
    </i>
    <i>
      <x v="7"/>
    </i>
    <i>
      <x v="8"/>
    </i>
    <i>
      <x v="9"/>
    </i>
    <i>
      <x v="10"/>
    </i>
    <i>
      <x v="11"/>
    </i>
    <i>
      <x v="12"/>
    </i>
    <i t="grand">
      <x/>
    </i>
  </rowItems>
  <colItems count="1">
    <i/>
  </colItems>
  <dataFields count="1">
    <dataField name="Sum of Profit Margin" fld="25" baseField="0" baseItem="0"/>
  </dataFields>
  <chartFormats count="2">
    <chartFormat chart="3"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D0642C71-9639-43E3-A507-150C0CF4BCDD}" name="PivotTable8"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location ref="A3:F7" firstHeaderRow="0" firstDataRow="1" firstDataCol="1"/>
  <pivotFields count="26">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h="1" x="1"/>
        <item h="1" x="2"/>
        <item t="default"/>
      </items>
    </pivotField>
    <pivotField showAll="0"/>
    <pivotField showAll="0"/>
    <pivotField showAll="0"/>
    <pivotField showAll="0"/>
    <pivotField showAll="0">
      <items count="5">
        <item h="1" x="2"/>
        <item h="1" x="3"/>
        <item x="0"/>
        <item h="1"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4"/>
  </rowFields>
  <rowItems count="4">
    <i>
      <x v="1"/>
    </i>
    <i>
      <x v="2"/>
    </i>
    <i>
      <x v="3"/>
    </i>
    <i>
      <x v="4"/>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5"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01D2CD89-8D0A-4557-B2E6-7C6929D0A400}" sourceName="Year">
  <pivotTables>
    <pivotTable tabId="4" name="PivotTable2"/>
    <pivotTable tabId="3" name="PivotTable1"/>
    <pivotTable tabId="6" name="PivotTable4"/>
    <pivotTable tabId="9" name="PivotTable2"/>
    <pivotTable tabId="9" name="PivotTable3"/>
    <pivotTable tabId="9" name="PivotTable4"/>
    <pivotTable tabId="9" name="PivotTable5"/>
    <pivotTable tabId="7" name="PivotTable5"/>
    <pivotTable tabId="8" name="PivotTable1"/>
  </pivotTables>
  <data>
    <tabular pivotCacheId="1057156759">
      <items count="4">
        <i x="2"/>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5367F029-B083-4BEA-BA32-BF27558F6C31}" sourceName="Segment">
  <pivotTables>
    <pivotTable tabId="4" name="PivotTable2"/>
    <pivotTable tabId="3" name="PivotTable1"/>
    <pivotTable tabId="6" name="PivotTable4"/>
    <pivotTable tabId="9" name="PivotTable2"/>
    <pivotTable tabId="9" name="PivotTable3"/>
    <pivotTable tabId="9" name="PivotTable4"/>
    <pivotTable tabId="9" name="PivotTable5"/>
    <pivotTable tabId="9" name="PivotTable7"/>
    <pivotTable tabId="11" name="PivotTable8"/>
    <pivotTable tabId="7" name="PivotTable5"/>
    <pivotTable tabId="8" name="PivotTable1"/>
  </pivotTables>
  <data>
    <tabular pivotCacheId="1057156759">
      <items count="3">
        <i x="0" s="1"/>
        <i x="1"/>
        <i x="2"/>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BC290E64-E10C-42DF-B9A2-0590BC5D9604}" sourceName="Region">
  <pivotTables>
    <pivotTable tabId="4" name="PivotTable2"/>
    <pivotTable tabId="3" name="PivotTable1"/>
    <pivotTable tabId="6" name="PivotTable4"/>
    <pivotTable tabId="9" name="PivotTable2"/>
    <pivotTable tabId="9" name="PivotTable3"/>
    <pivotTable tabId="9" name="PivotTable4"/>
    <pivotTable tabId="9" name="PivotTable5"/>
    <pivotTable tabId="9" name="PivotTable7"/>
    <pivotTable tabId="11" name="PivotTable8"/>
    <pivotTable tabId="7" name="PivotTable5"/>
    <pivotTable tabId="8" name="PivotTable1"/>
  </pivotTables>
  <data>
    <tabular pivotCacheId="1057156759">
      <items count="4">
        <i x="2"/>
        <i x="3"/>
        <i x="0" s="1"/>
        <i x="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9F98F427-738A-45C8-900C-032DCED3DBE8}" cache="Slicer_Year" caption="Year" rowHeight="234950"/>
  <slicer name="Segment" xr10:uid="{3E564D2C-5515-4489-BDAB-0E54014D927B}" cache="Slicer_Segment" caption="Segment" rowHeight="234950"/>
  <slicer name="Region" xr10:uid="{D0835F2E-D469-41CA-BECB-C3289402E975}"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6B5CC793-4F18-4391-84DD-C7F2F4BD1D0A}" cache="Slicer_Year" caption="Year" style="SlicerStyleLight1 2" rowHeight="234950"/>
  <slicer name="Segment 1" xr10:uid="{E896E275-669E-4EF7-985A-C78335E7329D}" cache="Slicer_Segment" caption="Segment" style="SlicerStyleLight1 2" rowHeight="234950"/>
  <slicer name="Region 1" xr10:uid="{9E784828-F1CB-449C-AED9-A21FBEA02CEB}" cache="Slicer_Region" caption="Region" style="SlicerStyleLight1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38D7B0FB-5C8B-471D-A9E8-A0F842D79E34}" name="Table2" displayName="Table2" ref="A3:V712" totalsRowShown="0">
  <autoFilter ref="A3:V712" xr:uid="{38D7B0FB-5C8B-471D-A9E8-A0F842D79E34}"/>
  <sortState xmlns:xlrd2="http://schemas.microsoft.com/office/spreadsheetml/2017/richdata2" ref="A4:V712">
    <sortCondition ref="B3:B712"/>
  </sortState>
  <tableColumns count="22">
    <tableColumn id="1" xr3:uid="{3DDCF6A8-7561-4804-A947-86CEA988CC55}" name="Row ID"/>
    <tableColumn id="2" xr3:uid="{E5758538-600E-4D9D-9393-9C794769AE87}" name="Order ID"/>
    <tableColumn id="3" xr3:uid="{6EE515DE-35E5-49B1-BF1C-6198D3F3832E}" name="Year"/>
    <tableColumn id="4" xr3:uid="{388ACC0E-3B26-411F-A5D7-88335545553B}" name="Order Date" dataDxfId="1"/>
    <tableColumn id="5" xr3:uid="{0CAF5D07-107C-4781-A81B-B24E128230A3}" name="Ship Date" dataDxfId="0"/>
    <tableColumn id="6" xr3:uid="{C0FC0B2C-DC43-452E-99C3-6AB4F4C93927}" name="Ship Mode"/>
    <tableColumn id="7" xr3:uid="{C62FFEA7-2642-450F-BB8D-6BF091800369}" name="Customer ID"/>
    <tableColumn id="8" xr3:uid="{4EA7B9FA-CA13-4632-8B67-F90D688C9A03}" name="Customer Name"/>
    <tableColumn id="9" xr3:uid="{EB8BB0ED-A80C-441A-9968-210A9246FB0B}" name="Segment"/>
    <tableColumn id="10" xr3:uid="{15C28E7F-02A9-4594-824B-47A21E956274}" name="Country"/>
    <tableColumn id="11" xr3:uid="{4207D21E-FA19-4F39-9484-E6F6138DEE00}" name="City"/>
    <tableColumn id="12" xr3:uid="{4950C4AD-52DC-4D3D-ABC0-311938039E29}" name="State"/>
    <tableColumn id="13" xr3:uid="{4CB30FF2-E980-4AF5-8FD6-D3F043C4B15C}" name="Postal Code"/>
    <tableColumn id="14" xr3:uid="{3BA1B28A-00C1-41C4-AF37-BB2DB3B6009A}" name="Region"/>
    <tableColumn id="15" xr3:uid="{77E4A786-E95E-4416-A7D8-B403EA0554EE}" name="Product ID"/>
    <tableColumn id="16" xr3:uid="{04A08992-1A3F-44F5-94D1-55586E4C4F08}" name="Category"/>
    <tableColumn id="17" xr3:uid="{8E904FC9-713B-4272-8A75-7BFC789E4665}" name="Sub-Category"/>
    <tableColumn id="18" xr3:uid="{34556DA2-1D5F-478F-B7B1-B1E8BE3238B1}" name="Product Name"/>
    <tableColumn id="19" xr3:uid="{53277C00-1F2D-4B39-A5AA-43943BF66AB5}" name="Sales"/>
    <tableColumn id="20" xr3:uid="{3F2E0FBA-69FE-4806-9A75-6F52EBE47487}" name="Quantity"/>
    <tableColumn id="21" xr3:uid="{CBCC701F-D289-4EE9-A960-09AF928EA242}" name="Discount"/>
    <tableColumn id="22" xr3:uid="{57CAD1EE-708B-4B0C-9022-31E2B446F865}" name="Profit"/>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7.xml"/><Relationship Id="rId1" Type="http://schemas.openxmlformats.org/officeDocument/2006/relationships/printerSettings" Target="../printerSettings/printerSettings1.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BF6B02-662B-4D1C-A897-EF73946D1CE8}">
  <dimension ref="A3:C16"/>
  <sheetViews>
    <sheetView workbookViewId="0">
      <selection activeCell="P19" sqref="P19"/>
    </sheetView>
  </sheetViews>
  <sheetFormatPr defaultRowHeight="14.4" x14ac:dyDescent="0.3"/>
  <cols>
    <col min="1" max="1" width="12.44140625" bestFit="1" customWidth="1"/>
    <col min="2" max="2" width="11.21875" bestFit="1" customWidth="1"/>
    <col min="3" max="3" width="11.6640625" bestFit="1" customWidth="1"/>
  </cols>
  <sheetData>
    <row r="3" spans="1:3" x14ac:dyDescent="0.3">
      <c r="A3" s="5" t="s">
        <v>10932</v>
      </c>
      <c r="B3" s="10" t="s">
        <v>10946</v>
      </c>
      <c r="C3" s="11" t="s">
        <v>10947</v>
      </c>
    </row>
    <row r="4" spans="1:3" x14ac:dyDescent="0.3">
      <c r="A4" s="7" t="s">
        <v>10934</v>
      </c>
      <c r="B4" s="10">
        <v>9579.6280000000024</v>
      </c>
      <c r="C4" s="11">
        <v>-963.28109999999981</v>
      </c>
    </row>
    <row r="5" spans="1:3" x14ac:dyDescent="0.3">
      <c r="A5" s="8" t="s">
        <v>10935</v>
      </c>
      <c r="B5" s="12">
        <v>13401.371999999998</v>
      </c>
      <c r="C5" s="13">
        <v>3559.6791999999982</v>
      </c>
    </row>
    <row r="6" spans="1:3" x14ac:dyDescent="0.3">
      <c r="A6" s="8" t="s">
        <v>10936</v>
      </c>
      <c r="B6" s="12">
        <v>12573.242999999999</v>
      </c>
      <c r="C6" s="13">
        <v>4003.7811000000002</v>
      </c>
    </row>
    <row r="7" spans="1:3" x14ac:dyDescent="0.3">
      <c r="A7" s="8" t="s">
        <v>10937</v>
      </c>
      <c r="B7" s="12">
        <v>7769.0754999999999</v>
      </c>
      <c r="C7" s="13">
        <v>1124.6296999999995</v>
      </c>
    </row>
    <row r="8" spans="1:3" x14ac:dyDescent="0.3">
      <c r="A8" s="8" t="s">
        <v>10938</v>
      </c>
      <c r="B8" s="12">
        <v>13158.892</v>
      </c>
      <c r="C8" s="13">
        <v>1266.3954999999999</v>
      </c>
    </row>
    <row r="9" spans="1:3" x14ac:dyDescent="0.3">
      <c r="A9" s="8" t="s">
        <v>10939</v>
      </c>
      <c r="B9" s="12">
        <v>7474.5459999999985</v>
      </c>
      <c r="C9" s="13">
        <v>1327.684</v>
      </c>
    </row>
    <row r="10" spans="1:3" x14ac:dyDescent="0.3">
      <c r="A10" s="8" t="s">
        <v>10940</v>
      </c>
      <c r="B10" s="12">
        <v>9716.7639999999992</v>
      </c>
      <c r="C10" s="13">
        <v>1757.9292000000003</v>
      </c>
    </row>
    <row r="11" spans="1:3" x14ac:dyDescent="0.3">
      <c r="A11" s="8" t="s">
        <v>10941</v>
      </c>
      <c r="B11" s="12">
        <v>15635.858</v>
      </c>
      <c r="C11" s="13">
        <v>1856.2258000000006</v>
      </c>
    </row>
    <row r="12" spans="1:3" x14ac:dyDescent="0.3">
      <c r="A12" s="8" t="s">
        <v>10942</v>
      </c>
      <c r="B12" s="12">
        <v>26158.467000000008</v>
      </c>
      <c r="C12" s="13">
        <v>5568.1847999999991</v>
      </c>
    </row>
    <row r="13" spans="1:3" x14ac:dyDescent="0.3">
      <c r="A13" s="8" t="s">
        <v>10943</v>
      </c>
      <c r="B13" s="12">
        <v>9210.0344999999979</v>
      </c>
      <c r="C13" s="13">
        <v>500.73329999999982</v>
      </c>
    </row>
    <row r="14" spans="1:3" x14ac:dyDescent="0.3">
      <c r="A14" s="8" t="s">
        <v>10944</v>
      </c>
      <c r="B14" s="12">
        <v>15053.131500000003</v>
      </c>
      <c r="C14" s="13">
        <v>1643.0065999999995</v>
      </c>
    </row>
    <row r="15" spans="1:3" x14ac:dyDescent="0.3">
      <c r="A15" s="8" t="s">
        <v>10945</v>
      </c>
      <c r="B15" s="12">
        <v>23539.147999999986</v>
      </c>
      <c r="C15" s="13">
        <v>2068.9321</v>
      </c>
    </row>
    <row r="16" spans="1:3" x14ac:dyDescent="0.3">
      <c r="A16" s="9" t="s">
        <v>10933</v>
      </c>
      <c r="B16" s="14">
        <v>163270.15949999998</v>
      </c>
      <c r="C16" s="15">
        <v>23713.900199999996</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E883C9-6CD8-4B02-B319-2175EDA53310}">
  <dimension ref="A3:E20"/>
  <sheetViews>
    <sheetView topLeftCell="E1" workbookViewId="0">
      <selection activeCell="B5" sqref="B5"/>
    </sheetView>
  </sheetViews>
  <sheetFormatPr defaultRowHeight="14.4" x14ac:dyDescent="0.3"/>
  <cols>
    <col min="1" max="1" width="13.109375" bestFit="1" customWidth="1"/>
    <col min="2" max="2" width="11.6640625" bestFit="1" customWidth="1"/>
    <col min="4" max="4" width="13.109375" bestFit="1" customWidth="1"/>
    <col min="5" max="5" width="16.77734375" customWidth="1"/>
  </cols>
  <sheetData>
    <row r="3" spans="1:5" x14ac:dyDescent="0.3">
      <c r="A3" s="5" t="s">
        <v>10932</v>
      </c>
      <c r="B3" s="6" t="s">
        <v>10947</v>
      </c>
      <c r="D3" s="16" t="s">
        <v>10948</v>
      </c>
      <c r="E3" s="16" t="s">
        <v>10949</v>
      </c>
    </row>
    <row r="4" spans="1:5" x14ac:dyDescent="0.3">
      <c r="A4" s="7" t="s">
        <v>71</v>
      </c>
      <c r="B4" s="6">
        <v>12604.104099999997</v>
      </c>
      <c r="D4" t="str">
        <f>A4</f>
        <v>Technology</v>
      </c>
      <c r="E4" s="17">
        <f>GETPIVOTDATA("Profit",$A$3,"Category",A4)</f>
        <v>12604.104099999997</v>
      </c>
    </row>
    <row r="5" spans="1:5" x14ac:dyDescent="0.3">
      <c r="A5" s="8" t="s">
        <v>46</v>
      </c>
      <c r="B5" s="35">
        <v>7434.1588000000029</v>
      </c>
      <c r="D5" t="str">
        <f t="shared" ref="D5:D7" si="0">A5</f>
        <v>Office Supplies</v>
      </c>
      <c r="E5" s="17">
        <f t="shared" ref="E5:E6" si="1">GETPIVOTDATA("Profit",$A$3,"Category",A5)</f>
        <v>7434.1588000000029</v>
      </c>
    </row>
    <row r="6" spans="1:5" x14ac:dyDescent="0.3">
      <c r="A6" s="8" t="s">
        <v>32</v>
      </c>
      <c r="B6" s="35">
        <v>3675.6372999999999</v>
      </c>
      <c r="D6" t="str">
        <f t="shared" si="0"/>
        <v>Furniture</v>
      </c>
      <c r="E6" s="17">
        <f t="shared" si="1"/>
        <v>3675.6372999999999</v>
      </c>
    </row>
    <row r="7" spans="1:5" x14ac:dyDescent="0.3">
      <c r="A7" s="9" t="s">
        <v>10933</v>
      </c>
      <c r="B7" s="36">
        <v>23713.9002</v>
      </c>
      <c r="D7" t="str">
        <f t="shared" si="0"/>
        <v>Grand Total</v>
      </c>
      <c r="E7" s="17">
        <f>GETPIVOTDATA("Profit",$A$3)</f>
        <v>23713.9002</v>
      </c>
    </row>
    <row r="20" spans="4:4" x14ac:dyDescent="0.3">
      <c r="D20" s="17"/>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495436-FA4D-432A-9038-4231DCD1710F}">
  <dimension ref="A3:B7"/>
  <sheetViews>
    <sheetView workbookViewId="0">
      <selection activeCell="K19" sqref="K19"/>
    </sheetView>
  </sheetViews>
  <sheetFormatPr defaultRowHeight="14.4" x14ac:dyDescent="0.3"/>
  <cols>
    <col min="1" max="1" width="13.109375" bestFit="1" customWidth="1"/>
    <col min="2" max="2" width="11.21875" bestFit="1" customWidth="1"/>
  </cols>
  <sheetData>
    <row r="3" spans="1:2" x14ac:dyDescent="0.3">
      <c r="A3" s="5" t="s">
        <v>10932</v>
      </c>
      <c r="B3" s="6" t="s">
        <v>10946</v>
      </c>
    </row>
    <row r="4" spans="1:2" x14ac:dyDescent="0.3">
      <c r="A4" s="7" t="s">
        <v>32</v>
      </c>
      <c r="B4" s="18">
        <v>0.35970419628333855</v>
      </c>
    </row>
    <row r="5" spans="1:2" x14ac:dyDescent="0.3">
      <c r="A5" s="8" t="s">
        <v>46</v>
      </c>
      <c r="B5" s="19">
        <v>0.31347584369818671</v>
      </c>
    </row>
    <row r="6" spans="1:2" x14ac:dyDescent="0.3">
      <c r="A6" s="8" t="s">
        <v>71</v>
      </c>
      <c r="B6" s="19">
        <v>0.32681996001847485</v>
      </c>
    </row>
    <row r="7" spans="1:2" x14ac:dyDescent="0.3">
      <c r="A7" s="9" t="s">
        <v>10933</v>
      </c>
      <c r="B7" s="2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E42E2E-A85B-45EE-B5BE-D2C27214AAEB}">
  <dimension ref="A3:F52"/>
  <sheetViews>
    <sheetView workbookViewId="0">
      <selection activeCell="O15" sqref="O15"/>
    </sheetView>
  </sheetViews>
  <sheetFormatPr defaultRowHeight="14.4" x14ac:dyDescent="0.3"/>
  <cols>
    <col min="1" max="1" width="13.109375" bestFit="1" customWidth="1"/>
    <col min="2" max="2" width="12" bestFit="1" customWidth="1"/>
    <col min="5" max="5" width="16.21875" customWidth="1"/>
  </cols>
  <sheetData>
    <row r="3" spans="1:6" x14ac:dyDescent="0.3">
      <c r="A3" s="5" t="s">
        <v>10932</v>
      </c>
      <c r="B3" s="6" t="s">
        <v>10946</v>
      </c>
      <c r="E3" s="16" t="s">
        <v>10950</v>
      </c>
      <c r="F3" s="32" t="s">
        <v>10946</v>
      </c>
    </row>
    <row r="4" spans="1:6" x14ac:dyDescent="0.3">
      <c r="A4" s="7" t="s">
        <v>358</v>
      </c>
      <c r="B4" s="6">
        <v>5353.0899999999983</v>
      </c>
      <c r="E4" s="7" t="s">
        <v>358</v>
      </c>
      <c r="F4" s="17" cm="1">
        <f t="array" ref="F4:F52">B4:B52</f>
        <v>5353.0899999999983</v>
      </c>
    </row>
    <row r="5" spans="1:6" x14ac:dyDescent="0.3">
      <c r="A5" s="8" t="s">
        <v>1707</v>
      </c>
      <c r="B5" s="35">
        <v>3605.6800000000003</v>
      </c>
      <c r="E5" s="8" t="s">
        <v>310</v>
      </c>
      <c r="F5" s="17">
        <v>3605.6800000000003</v>
      </c>
    </row>
    <row r="6" spans="1:6" x14ac:dyDescent="0.3">
      <c r="A6" s="8" t="s">
        <v>54</v>
      </c>
      <c r="B6" s="35">
        <v>26826.24549999999</v>
      </c>
      <c r="E6" s="8" t="s">
        <v>1707</v>
      </c>
      <c r="F6" s="17">
        <v>26826.24549999999</v>
      </c>
    </row>
    <row r="7" spans="1:6" x14ac:dyDescent="0.3">
      <c r="A7" s="8" t="s">
        <v>1272</v>
      </c>
      <c r="B7" s="35">
        <v>21694.61</v>
      </c>
      <c r="E7" s="8" t="s">
        <v>43</v>
      </c>
      <c r="F7" s="17">
        <v>21694.61</v>
      </c>
    </row>
    <row r="8" spans="1:6" x14ac:dyDescent="0.3">
      <c r="A8" s="8" t="s">
        <v>29</v>
      </c>
      <c r="B8" s="35">
        <v>19389.229999999996</v>
      </c>
      <c r="E8" s="8" t="s">
        <v>457</v>
      </c>
      <c r="F8" s="17">
        <v>19389.229999999996</v>
      </c>
    </row>
    <row r="9" spans="1:6" x14ac:dyDescent="0.3">
      <c r="A9" s="8" t="s">
        <v>736</v>
      </c>
      <c r="B9" s="35">
        <v>6104.3599999999988</v>
      </c>
      <c r="E9" s="8" t="s">
        <v>747</v>
      </c>
      <c r="F9" s="17">
        <v>6104.3599999999988</v>
      </c>
    </row>
    <row r="10" spans="1:6" x14ac:dyDescent="0.3">
      <c r="A10" s="8" t="s">
        <v>1487</v>
      </c>
      <c r="B10" s="35">
        <v>5736.92</v>
      </c>
      <c r="E10" s="8" t="s">
        <v>245</v>
      </c>
      <c r="F10" s="17">
        <v>5736.92</v>
      </c>
    </row>
    <row r="11" spans="1:6" x14ac:dyDescent="0.3">
      <c r="A11" s="8" t="s">
        <v>88</v>
      </c>
      <c r="B11" s="35">
        <v>23722.436999999984</v>
      </c>
      <c r="E11" s="8" t="s">
        <v>3034</v>
      </c>
      <c r="F11" s="17">
        <v>23722.436999999984</v>
      </c>
    </row>
    <row r="12" spans="1:6" x14ac:dyDescent="0.3">
      <c r="A12" s="8" t="s">
        <v>383</v>
      </c>
      <c r="B12" s="35">
        <v>4564.1499999999996</v>
      </c>
      <c r="E12" s="8" t="s">
        <v>54</v>
      </c>
      <c r="F12" s="17">
        <v>4564.1499999999996</v>
      </c>
    </row>
    <row r="13" spans="1:6" x14ac:dyDescent="0.3">
      <c r="A13" s="8" t="s">
        <v>335</v>
      </c>
      <c r="B13" s="35">
        <v>14876.026999999996</v>
      </c>
      <c r="E13" s="8" t="s">
        <v>1272</v>
      </c>
      <c r="F13" s="17">
        <v>14876.026999999996</v>
      </c>
    </row>
    <row r="14" spans="1:6" x14ac:dyDescent="0.3">
      <c r="A14" s="8" t="s">
        <v>319</v>
      </c>
      <c r="B14" s="35">
        <v>31397.410000000003</v>
      </c>
      <c r="E14" s="8" t="s">
        <v>6260</v>
      </c>
      <c r="F14" s="17">
        <v>31397.410000000003</v>
      </c>
    </row>
    <row r="15" spans="1:6" x14ac:dyDescent="0.3">
      <c r="A15" s="9" t="s">
        <v>10933</v>
      </c>
      <c r="B15" s="36">
        <v>163270.15949999995</v>
      </c>
      <c r="E15" s="8" t="s">
        <v>211</v>
      </c>
      <c r="F15" s="17">
        <v>163270.15949999995</v>
      </c>
    </row>
    <row r="16" spans="1:6" x14ac:dyDescent="0.3">
      <c r="E16" s="8" t="s">
        <v>254</v>
      </c>
      <c r="F16" s="17">
        <v>0</v>
      </c>
    </row>
    <row r="17" spans="5:6" x14ac:dyDescent="0.3">
      <c r="E17" s="8" t="s">
        <v>489</v>
      </c>
      <c r="F17" s="17">
        <v>0</v>
      </c>
    </row>
    <row r="18" spans="5:6" x14ac:dyDescent="0.3">
      <c r="E18" s="8" t="s">
        <v>4530</v>
      </c>
      <c r="F18" s="17">
        <v>0</v>
      </c>
    </row>
    <row r="19" spans="5:6" x14ac:dyDescent="0.3">
      <c r="E19" s="8" t="s">
        <v>29</v>
      </c>
      <c r="F19" s="17">
        <v>0</v>
      </c>
    </row>
    <row r="20" spans="5:6" x14ac:dyDescent="0.3">
      <c r="E20" s="8" t="s">
        <v>736</v>
      </c>
      <c r="F20" s="17">
        <v>0</v>
      </c>
    </row>
    <row r="21" spans="5:6" x14ac:dyDescent="0.3">
      <c r="E21" s="8" t="s">
        <v>5235</v>
      </c>
      <c r="F21" s="17">
        <v>0</v>
      </c>
    </row>
    <row r="22" spans="5:6" x14ac:dyDescent="0.3">
      <c r="E22" s="8" t="s">
        <v>2735</v>
      </c>
      <c r="F22" s="17">
        <v>0</v>
      </c>
    </row>
    <row r="23" spans="5:6" x14ac:dyDescent="0.3">
      <c r="E23" s="8" t="s">
        <v>1245</v>
      </c>
      <c r="F23" s="17">
        <v>0</v>
      </c>
    </row>
    <row r="24" spans="5:6" x14ac:dyDescent="0.3">
      <c r="E24" s="8" t="s">
        <v>238</v>
      </c>
      <c r="F24" s="17">
        <v>0</v>
      </c>
    </row>
    <row r="25" spans="5:6" x14ac:dyDescent="0.3">
      <c r="E25" s="8" t="s">
        <v>229</v>
      </c>
      <c r="F25" s="17">
        <v>0</v>
      </c>
    </row>
    <row r="26" spans="5:6" x14ac:dyDescent="0.3">
      <c r="E26" s="8" t="s">
        <v>1487</v>
      </c>
      <c r="F26" s="17">
        <v>0</v>
      </c>
    </row>
    <row r="27" spans="5:6" x14ac:dyDescent="0.3">
      <c r="E27" s="8" t="s">
        <v>596</v>
      </c>
      <c r="F27" s="17">
        <v>0</v>
      </c>
    </row>
    <row r="28" spans="5:6" x14ac:dyDescent="0.3">
      <c r="E28" s="8" t="s">
        <v>1762</v>
      </c>
      <c r="F28" s="17">
        <v>0</v>
      </c>
    </row>
    <row r="29" spans="5:6" x14ac:dyDescent="0.3">
      <c r="E29" s="8" t="s">
        <v>138</v>
      </c>
      <c r="F29" s="17">
        <v>0</v>
      </c>
    </row>
    <row r="30" spans="5:6" x14ac:dyDescent="0.3">
      <c r="E30" s="8" t="s">
        <v>1392</v>
      </c>
      <c r="F30" s="17">
        <v>0</v>
      </c>
    </row>
    <row r="31" spans="5:6" x14ac:dyDescent="0.3">
      <c r="E31" s="8" t="s">
        <v>2694</v>
      </c>
      <c r="F31" s="17">
        <v>0</v>
      </c>
    </row>
    <row r="32" spans="5:6" x14ac:dyDescent="0.3">
      <c r="E32" s="8" t="s">
        <v>788</v>
      </c>
      <c r="F32" s="17">
        <v>0</v>
      </c>
    </row>
    <row r="33" spans="5:6" x14ac:dyDescent="0.3">
      <c r="E33" s="8" t="s">
        <v>668</v>
      </c>
      <c r="F33" s="17">
        <v>0</v>
      </c>
    </row>
    <row r="34" spans="5:6" x14ac:dyDescent="0.3">
      <c r="E34" s="8" t="s">
        <v>267</v>
      </c>
      <c r="F34" s="17">
        <v>0</v>
      </c>
    </row>
    <row r="35" spans="5:6" x14ac:dyDescent="0.3">
      <c r="E35" s="8" t="s">
        <v>88</v>
      </c>
      <c r="F35" s="17">
        <v>0</v>
      </c>
    </row>
    <row r="36" spans="5:6" x14ac:dyDescent="0.3">
      <c r="E36" s="8" t="s">
        <v>7449</v>
      </c>
      <c r="F36" s="17">
        <v>0</v>
      </c>
    </row>
    <row r="37" spans="5:6" x14ac:dyDescent="0.3">
      <c r="E37" s="8" t="s">
        <v>498</v>
      </c>
      <c r="F37" s="17">
        <v>0</v>
      </c>
    </row>
    <row r="38" spans="5:6" x14ac:dyDescent="0.3">
      <c r="E38" s="8" t="s">
        <v>649</v>
      </c>
      <c r="F38" s="17">
        <v>0</v>
      </c>
    </row>
    <row r="39" spans="5:6" x14ac:dyDescent="0.3">
      <c r="E39" s="8" t="s">
        <v>420</v>
      </c>
      <c r="F39" s="17">
        <v>0</v>
      </c>
    </row>
    <row r="40" spans="5:6" x14ac:dyDescent="0.3">
      <c r="E40" s="8" t="s">
        <v>147</v>
      </c>
      <c r="F40" s="17">
        <v>0</v>
      </c>
    </row>
    <row r="41" spans="5:6" x14ac:dyDescent="0.3">
      <c r="E41" s="8" t="s">
        <v>1399</v>
      </c>
      <c r="F41" s="17">
        <v>0</v>
      </c>
    </row>
    <row r="42" spans="5:6" x14ac:dyDescent="0.3">
      <c r="E42" s="8" t="s">
        <v>383</v>
      </c>
      <c r="F42" s="17">
        <v>0</v>
      </c>
    </row>
    <row r="43" spans="5:6" x14ac:dyDescent="0.3">
      <c r="E43" s="8" t="s">
        <v>5326</v>
      </c>
      <c r="F43" s="17">
        <v>0</v>
      </c>
    </row>
    <row r="44" spans="5:6" x14ac:dyDescent="0.3">
      <c r="E44" s="8" t="s">
        <v>335</v>
      </c>
      <c r="F44" s="17">
        <v>0</v>
      </c>
    </row>
    <row r="45" spans="5:6" x14ac:dyDescent="0.3">
      <c r="E45" s="8" t="s">
        <v>104</v>
      </c>
      <c r="F45" s="17">
        <v>0</v>
      </c>
    </row>
    <row r="46" spans="5:6" x14ac:dyDescent="0.3">
      <c r="E46" s="8" t="s">
        <v>121</v>
      </c>
      <c r="F46" s="17">
        <v>0</v>
      </c>
    </row>
    <row r="47" spans="5:6" x14ac:dyDescent="0.3">
      <c r="E47" s="8" t="s">
        <v>5203</v>
      </c>
      <c r="F47" s="17">
        <v>0</v>
      </c>
    </row>
    <row r="48" spans="5:6" x14ac:dyDescent="0.3">
      <c r="E48" s="8" t="s">
        <v>319</v>
      </c>
      <c r="F48" s="17">
        <v>0</v>
      </c>
    </row>
    <row r="49" spans="5:6" x14ac:dyDescent="0.3">
      <c r="E49" s="8" t="s">
        <v>96</v>
      </c>
      <c r="F49" s="17">
        <v>0</v>
      </c>
    </row>
    <row r="50" spans="5:6" x14ac:dyDescent="0.3">
      <c r="E50" s="8" t="s">
        <v>9726</v>
      </c>
      <c r="F50" s="17">
        <v>0</v>
      </c>
    </row>
    <row r="51" spans="5:6" x14ac:dyDescent="0.3">
      <c r="E51" s="8" t="s">
        <v>114</v>
      </c>
      <c r="F51" s="17">
        <v>0</v>
      </c>
    </row>
    <row r="52" spans="5:6" x14ac:dyDescent="0.3">
      <c r="E52" s="8" t="s">
        <v>8542</v>
      </c>
      <c r="F52" s="17">
        <v>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02D57B-8F52-48B8-8DFE-BD22B02D4DFE}">
  <dimension ref="A3:B9"/>
  <sheetViews>
    <sheetView workbookViewId="0">
      <selection activeCell="K14" sqref="K14"/>
    </sheetView>
  </sheetViews>
  <sheetFormatPr defaultRowHeight="14.4" x14ac:dyDescent="0.3"/>
  <cols>
    <col min="1" max="1" width="12.44140625" bestFit="1" customWidth="1"/>
    <col min="2" max="2" width="11.21875" bestFit="1" customWidth="1"/>
  </cols>
  <sheetData>
    <row r="3" spans="1:2" x14ac:dyDescent="0.3">
      <c r="A3" s="5" t="s">
        <v>10932</v>
      </c>
      <c r="B3" s="6" t="s">
        <v>10946</v>
      </c>
    </row>
    <row r="4" spans="1:2" x14ac:dyDescent="0.3">
      <c r="A4" s="7" t="s">
        <v>682</v>
      </c>
      <c r="B4" s="6">
        <v>14203.605000000001</v>
      </c>
    </row>
    <row r="5" spans="1:2" x14ac:dyDescent="0.3">
      <c r="A5" s="8" t="s">
        <v>75</v>
      </c>
      <c r="B5" s="35">
        <v>15874.563000000002</v>
      </c>
    </row>
    <row r="6" spans="1:2" x14ac:dyDescent="0.3">
      <c r="A6" s="8" t="s">
        <v>56</v>
      </c>
      <c r="B6" s="35">
        <v>20506.247500000001</v>
      </c>
    </row>
    <row r="7" spans="1:2" x14ac:dyDescent="0.3">
      <c r="A7" s="8" t="s">
        <v>36</v>
      </c>
      <c r="B7" s="35">
        <v>20842.913999999993</v>
      </c>
    </row>
    <row r="8" spans="1:2" x14ac:dyDescent="0.3">
      <c r="A8" s="8" t="s">
        <v>72</v>
      </c>
      <c r="B8" s="35">
        <v>26155.690000000006</v>
      </c>
    </row>
    <row r="9" spans="1:2" x14ac:dyDescent="0.3">
      <c r="A9" s="9" t="s">
        <v>10933</v>
      </c>
      <c r="B9" s="36">
        <v>97583.019500000009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AEAAE4-BE0A-41C7-AB9E-153FB39D0A1E}">
  <dimension ref="A1:V712"/>
  <sheetViews>
    <sheetView topLeftCell="A38" zoomScale="54" workbookViewId="0">
      <selection activeCell="A4" sqref="A4:V712"/>
    </sheetView>
  </sheetViews>
  <sheetFormatPr defaultRowHeight="14.4" x14ac:dyDescent="0.3"/>
  <cols>
    <col min="1" max="1" width="9.109375" bestFit="1" customWidth="1"/>
    <col min="2" max="2" width="14.6640625" bestFit="1" customWidth="1"/>
    <col min="3" max="3" width="9" bestFit="1" customWidth="1"/>
    <col min="4" max="4" width="12.21875" bestFit="1" customWidth="1"/>
    <col min="5" max="5" width="10.88671875" bestFit="1" customWidth="1"/>
    <col min="6" max="6" width="12.77734375" bestFit="1" customWidth="1"/>
    <col min="7" max="7" width="13.33203125" bestFit="1" customWidth="1"/>
    <col min="8" max="8" width="19.77734375" bestFit="1" customWidth="1"/>
    <col min="9" max="9" width="11.33203125" bestFit="1" customWidth="1"/>
    <col min="10" max="10" width="11.88671875" bestFit="1" customWidth="1"/>
    <col min="11" max="11" width="15.5546875" bestFit="1" customWidth="1"/>
    <col min="12" max="12" width="13.109375" bestFit="1" customWidth="1"/>
    <col min="13" max="13" width="12.88671875" bestFit="1" customWidth="1"/>
    <col min="14" max="14" width="9" bestFit="1" customWidth="1"/>
    <col min="15" max="15" width="16.33203125" bestFit="1" customWidth="1"/>
    <col min="16" max="16" width="13.109375" bestFit="1" customWidth="1"/>
    <col min="17" max="17" width="14.109375" bestFit="1" customWidth="1"/>
    <col min="18" max="18" width="85.5546875" bestFit="1" customWidth="1"/>
    <col min="19" max="19" width="9" bestFit="1" customWidth="1"/>
    <col min="20" max="20" width="10.21875" bestFit="1" customWidth="1"/>
    <col min="21" max="21" width="10.33203125" bestFit="1" customWidth="1"/>
    <col min="22" max="22" width="9" bestFit="1" customWidth="1"/>
  </cols>
  <sheetData>
    <row r="1" spans="1:22" x14ac:dyDescent="0.3">
      <c r="A1" s="24" t="s">
        <v>10957</v>
      </c>
    </row>
    <row r="3" spans="1:22" x14ac:dyDescent="0.3">
      <c r="A3" t="s">
        <v>0</v>
      </c>
      <c r="B3" t="s">
        <v>1</v>
      </c>
      <c r="C3" t="s">
        <v>2</v>
      </c>
      <c r="D3" t="s">
        <v>3</v>
      </c>
      <c r="E3" t="s">
        <v>4</v>
      </c>
      <c r="F3" t="s">
        <v>5</v>
      </c>
      <c r="G3" t="s">
        <v>6</v>
      </c>
      <c r="H3" t="s">
        <v>7</v>
      </c>
      <c r="I3" t="s">
        <v>8</v>
      </c>
      <c r="J3" t="s">
        <v>9</v>
      </c>
      <c r="K3" t="s">
        <v>10</v>
      </c>
      <c r="L3" t="s">
        <v>11</v>
      </c>
      <c r="M3" t="s">
        <v>12</v>
      </c>
      <c r="N3" t="s">
        <v>13</v>
      </c>
      <c r="O3" t="s">
        <v>14</v>
      </c>
      <c r="P3" t="s">
        <v>15</v>
      </c>
      <c r="Q3" t="s">
        <v>16</v>
      </c>
      <c r="R3" t="s">
        <v>17</v>
      </c>
      <c r="S3" t="s">
        <v>18</v>
      </c>
      <c r="T3" t="s">
        <v>19</v>
      </c>
      <c r="U3" t="s">
        <v>20</v>
      </c>
      <c r="V3" t="s">
        <v>21</v>
      </c>
    </row>
    <row r="4" spans="1:22" x14ac:dyDescent="0.3">
      <c r="A4">
        <v>3890</v>
      </c>
      <c r="B4" t="s">
        <v>7031</v>
      </c>
      <c r="C4">
        <v>2011</v>
      </c>
      <c r="D4" s="23">
        <v>40696</v>
      </c>
      <c r="E4" s="23">
        <v>40700</v>
      </c>
      <c r="F4" t="s">
        <v>50</v>
      </c>
      <c r="G4" t="s">
        <v>5810</v>
      </c>
      <c r="H4" t="s">
        <v>5811</v>
      </c>
      <c r="I4" t="s">
        <v>26</v>
      </c>
      <c r="J4" t="s">
        <v>27</v>
      </c>
      <c r="K4" t="s">
        <v>3261</v>
      </c>
      <c r="L4" t="s">
        <v>1272</v>
      </c>
      <c r="M4">
        <v>30076</v>
      </c>
      <c r="N4" t="s">
        <v>30</v>
      </c>
      <c r="O4" t="s">
        <v>2011</v>
      </c>
      <c r="P4" t="s">
        <v>46</v>
      </c>
      <c r="Q4" t="s">
        <v>59</v>
      </c>
      <c r="R4" t="s">
        <v>2012</v>
      </c>
      <c r="S4">
        <v>356.94</v>
      </c>
      <c r="T4">
        <v>2</v>
      </c>
      <c r="U4">
        <v>0</v>
      </c>
      <c r="V4">
        <v>107.08199999999997</v>
      </c>
    </row>
    <row r="5" spans="1:22" x14ac:dyDescent="0.3">
      <c r="A5">
        <v>3889</v>
      </c>
      <c r="B5" t="s">
        <v>7031</v>
      </c>
      <c r="C5">
        <v>2011</v>
      </c>
      <c r="D5" s="23">
        <v>40696</v>
      </c>
      <c r="E5" s="23">
        <v>40700</v>
      </c>
      <c r="F5" t="s">
        <v>50</v>
      </c>
      <c r="G5" t="s">
        <v>5810</v>
      </c>
      <c r="H5" t="s">
        <v>5811</v>
      </c>
      <c r="I5" t="s">
        <v>26</v>
      </c>
      <c r="J5" t="s">
        <v>27</v>
      </c>
      <c r="K5" t="s">
        <v>3261</v>
      </c>
      <c r="L5" t="s">
        <v>1272</v>
      </c>
      <c r="M5">
        <v>30076</v>
      </c>
      <c r="N5" t="s">
        <v>30</v>
      </c>
      <c r="O5" t="s">
        <v>2004</v>
      </c>
      <c r="P5" t="s">
        <v>71</v>
      </c>
      <c r="Q5" t="s">
        <v>72</v>
      </c>
      <c r="R5" t="s">
        <v>2005</v>
      </c>
      <c r="S5">
        <v>239.96999999999997</v>
      </c>
      <c r="T5">
        <v>3</v>
      </c>
      <c r="U5">
        <v>0</v>
      </c>
      <c r="V5">
        <v>67.191599999999994</v>
      </c>
    </row>
    <row r="6" spans="1:22" x14ac:dyDescent="0.3">
      <c r="A6">
        <v>3888</v>
      </c>
      <c r="B6" t="s">
        <v>7031</v>
      </c>
      <c r="C6">
        <v>2011</v>
      </c>
      <c r="D6" s="23">
        <v>40696</v>
      </c>
      <c r="E6" s="23">
        <v>40700</v>
      </c>
      <c r="F6" t="s">
        <v>50</v>
      </c>
      <c r="G6" t="s">
        <v>5810</v>
      </c>
      <c r="H6" t="s">
        <v>5811</v>
      </c>
      <c r="I6" t="s">
        <v>26</v>
      </c>
      <c r="J6" t="s">
        <v>27</v>
      </c>
      <c r="K6" t="s">
        <v>3261</v>
      </c>
      <c r="L6" t="s">
        <v>1272</v>
      </c>
      <c r="M6">
        <v>30076</v>
      </c>
      <c r="N6" t="s">
        <v>30</v>
      </c>
      <c r="O6" t="s">
        <v>5048</v>
      </c>
      <c r="P6" t="s">
        <v>46</v>
      </c>
      <c r="Q6" t="s">
        <v>68</v>
      </c>
      <c r="R6" t="s">
        <v>5049</v>
      </c>
      <c r="S6">
        <v>8.56</v>
      </c>
      <c r="T6">
        <v>2</v>
      </c>
      <c r="U6">
        <v>0</v>
      </c>
      <c r="V6">
        <v>2.6536</v>
      </c>
    </row>
    <row r="7" spans="1:22" x14ac:dyDescent="0.3">
      <c r="A7">
        <v>2279</v>
      </c>
      <c r="B7" t="s">
        <v>5278</v>
      </c>
      <c r="C7">
        <v>2011</v>
      </c>
      <c r="D7" s="23">
        <v>40721</v>
      </c>
      <c r="E7" s="23">
        <v>40725</v>
      </c>
      <c r="F7" t="s">
        <v>50</v>
      </c>
      <c r="G7" t="s">
        <v>1851</v>
      </c>
      <c r="H7" t="s">
        <v>1852</v>
      </c>
      <c r="I7" t="s">
        <v>26</v>
      </c>
      <c r="J7" t="s">
        <v>27</v>
      </c>
      <c r="K7" t="s">
        <v>5279</v>
      </c>
      <c r="L7" t="s">
        <v>1487</v>
      </c>
      <c r="M7">
        <v>38671</v>
      </c>
      <c r="N7" t="s">
        <v>30</v>
      </c>
      <c r="O7" t="s">
        <v>856</v>
      </c>
      <c r="P7" t="s">
        <v>71</v>
      </c>
      <c r="Q7" t="s">
        <v>161</v>
      </c>
      <c r="R7" t="s">
        <v>857</v>
      </c>
      <c r="S7">
        <v>223.96</v>
      </c>
      <c r="T7">
        <v>4</v>
      </c>
      <c r="U7">
        <v>0</v>
      </c>
      <c r="V7">
        <v>53.750400000000013</v>
      </c>
    </row>
    <row r="8" spans="1:22" x14ac:dyDescent="0.3">
      <c r="A8">
        <v>2278</v>
      </c>
      <c r="B8" t="s">
        <v>5278</v>
      </c>
      <c r="C8">
        <v>2011</v>
      </c>
      <c r="D8" s="23">
        <v>40721</v>
      </c>
      <c r="E8" s="23">
        <v>40725</v>
      </c>
      <c r="F8" t="s">
        <v>50</v>
      </c>
      <c r="G8" t="s">
        <v>1851</v>
      </c>
      <c r="H8" t="s">
        <v>1852</v>
      </c>
      <c r="I8" t="s">
        <v>26</v>
      </c>
      <c r="J8" t="s">
        <v>27</v>
      </c>
      <c r="K8" t="s">
        <v>5279</v>
      </c>
      <c r="L8" t="s">
        <v>1487</v>
      </c>
      <c r="M8">
        <v>38671</v>
      </c>
      <c r="N8" t="s">
        <v>30</v>
      </c>
      <c r="O8" t="s">
        <v>3822</v>
      </c>
      <c r="P8" t="s">
        <v>32</v>
      </c>
      <c r="Q8" t="s">
        <v>56</v>
      </c>
      <c r="R8" t="s">
        <v>3274</v>
      </c>
      <c r="S8">
        <v>85.98</v>
      </c>
      <c r="T8">
        <v>1</v>
      </c>
      <c r="U8">
        <v>0</v>
      </c>
      <c r="V8">
        <v>22.354800000000004</v>
      </c>
    </row>
    <row r="9" spans="1:22" x14ac:dyDescent="0.3">
      <c r="A9">
        <v>2277</v>
      </c>
      <c r="B9" t="s">
        <v>5278</v>
      </c>
      <c r="C9">
        <v>2011</v>
      </c>
      <c r="D9" s="23">
        <v>40721</v>
      </c>
      <c r="E9" s="23">
        <v>40725</v>
      </c>
      <c r="F9" t="s">
        <v>50</v>
      </c>
      <c r="G9" t="s">
        <v>1851</v>
      </c>
      <c r="H9" t="s">
        <v>1852</v>
      </c>
      <c r="I9" t="s">
        <v>26</v>
      </c>
      <c r="J9" t="s">
        <v>27</v>
      </c>
      <c r="K9" t="s">
        <v>5279</v>
      </c>
      <c r="L9" t="s">
        <v>1487</v>
      </c>
      <c r="M9">
        <v>38671</v>
      </c>
      <c r="N9" t="s">
        <v>30</v>
      </c>
      <c r="O9" t="s">
        <v>3324</v>
      </c>
      <c r="P9" t="s">
        <v>46</v>
      </c>
      <c r="Q9" t="s">
        <v>59</v>
      </c>
      <c r="R9" t="s">
        <v>3325</v>
      </c>
      <c r="S9">
        <v>306.2</v>
      </c>
      <c r="T9">
        <v>5</v>
      </c>
      <c r="U9">
        <v>0</v>
      </c>
      <c r="V9">
        <v>0</v>
      </c>
    </row>
    <row r="10" spans="1:22" x14ac:dyDescent="0.3">
      <c r="A10">
        <v>6324</v>
      </c>
      <c r="B10" t="s">
        <v>8833</v>
      </c>
      <c r="C10">
        <v>2011</v>
      </c>
      <c r="D10" s="23">
        <v>40711</v>
      </c>
      <c r="E10" s="23">
        <v>40717</v>
      </c>
      <c r="F10" t="s">
        <v>50</v>
      </c>
      <c r="G10" t="s">
        <v>4743</v>
      </c>
      <c r="H10" t="s">
        <v>4744</v>
      </c>
      <c r="I10" t="s">
        <v>26</v>
      </c>
      <c r="J10" t="s">
        <v>27</v>
      </c>
      <c r="K10" t="s">
        <v>606</v>
      </c>
      <c r="L10" t="s">
        <v>245</v>
      </c>
      <c r="M10">
        <v>19711</v>
      </c>
      <c r="N10" t="s">
        <v>148</v>
      </c>
      <c r="O10" t="s">
        <v>8185</v>
      </c>
      <c r="P10" t="s">
        <v>71</v>
      </c>
      <c r="Q10" t="s">
        <v>682</v>
      </c>
      <c r="R10" t="s">
        <v>8186</v>
      </c>
      <c r="S10">
        <v>65.97</v>
      </c>
      <c r="T10">
        <v>3</v>
      </c>
      <c r="U10">
        <v>0</v>
      </c>
      <c r="V10">
        <v>31.005899999999997</v>
      </c>
    </row>
    <row r="11" spans="1:22" x14ac:dyDescent="0.3">
      <c r="A11">
        <v>720</v>
      </c>
      <c r="B11" t="s">
        <v>2309</v>
      </c>
      <c r="C11">
        <v>2011</v>
      </c>
      <c r="D11" s="23">
        <v>40696</v>
      </c>
      <c r="E11" s="23">
        <v>40701</v>
      </c>
      <c r="F11" t="s">
        <v>50</v>
      </c>
      <c r="G11" t="s">
        <v>2310</v>
      </c>
      <c r="H11" t="s">
        <v>2311</v>
      </c>
      <c r="I11" t="s">
        <v>102</v>
      </c>
      <c r="J11" t="s">
        <v>27</v>
      </c>
      <c r="K11" t="s">
        <v>154</v>
      </c>
      <c r="L11" t="s">
        <v>121</v>
      </c>
      <c r="M11">
        <v>84057</v>
      </c>
      <c r="N11" t="s">
        <v>44</v>
      </c>
      <c r="O11" t="s">
        <v>1540</v>
      </c>
      <c r="P11" t="s">
        <v>32</v>
      </c>
      <c r="Q11" t="s">
        <v>65</v>
      </c>
      <c r="R11" t="s">
        <v>1541</v>
      </c>
      <c r="S11">
        <v>73.320000000000007</v>
      </c>
      <c r="T11">
        <v>6</v>
      </c>
      <c r="U11">
        <v>0</v>
      </c>
      <c r="V11">
        <v>21.995999999999992</v>
      </c>
    </row>
    <row r="12" spans="1:22" x14ac:dyDescent="0.3">
      <c r="A12">
        <v>719</v>
      </c>
      <c r="B12" t="s">
        <v>2309</v>
      </c>
      <c r="C12">
        <v>2011</v>
      </c>
      <c r="D12" s="23">
        <v>40696</v>
      </c>
      <c r="E12" s="23">
        <v>40701</v>
      </c>
      <c r="F12" t="s">
        <v>50</v>
      </c>
      <c r="G12" t="s">
        <v>2310</v>
      </c>
      <c r="H12" t="s">
        <v>2311</v>
      </c>
      <c r="I12" t="s">
        <v>102</v>
      </c>
      <c r="J12" t="s">
        <v>27</v>
      </c>
      <c r="K12" t="s">
        <v>154</v>
      </c>
      <c r="L12" t="s">
        <v>121</v>
      </c>
      <c r="M12">
        <v>84057</v>
      </c>
      <c r="N12" t="s">
        <v>44</v>
      </c>
      <c r="O12" t="s">
        <v>1724</v>
      </c>
      <c r="P12" t="s">
        <v>46</v>
      </c>
      <c r="Q12" t="s">
        <v>75</v>
      </c>
      <c r="R12" t="s">
        <v>1725</v>
      </c>
      <c r="S12">
        <v>59.808000000000007</v>
      </c>
      <c r="T12">
        <v>3</v>
      </c>
      <c r="U12">
        <v>0.2</v>
      </c>
      <c r="V12">
        <v>19.4376</v>
      </c>
    </row>
    <row r="13" spans="1:22" x14ac:dyDescent="0.3">
      <c r="A13">
        <v>4722</v>
      </c>
      <c r="B13" t="s">
        <v>7718</v>
      </c>
      <c r="C13">
        <v>2011</v>
      </c>
      <c r="D13" s="23">
        <v>40701</v>
      </c>
      <c r="E13" s="23">
        <v>40705</v>
      </c>
      <c r="F13" t="s">
        <v>23</v>
      </c>
      <c r="G13" t="s">
        <v>7719</v>
      </c>
      <c r="H13" t="s">
        <v>7720</v>
      </c>
      <c r="I13" t="s">
        <v>26</v>
      </c>
      <c r="J13" t="s">
        <v>27</v>
      </c>
      <c r="K13" t="s">
        <v>456</v>
      </c>
      <c r="L13" t="s">
        <v>211</v>
      </c>
      <c r="M13">
        <v>60505</v>
      </c>
      <c r="N13" t="s">
        <v>105</v>
      </c>
      <c r="O13" t="s">
        <v>1436</v>
      </c>
      <c r="P13" t="s">
        <v>32</v>
      </c>
      <c r="Q13" t="s">
        <v>56</v>
      </c>
      <c r="R13" t="s">
        <v>1437</v>
      </c>
      <c r="S13">
        <v>268.935</v>
      </c>
      <c r="T13">
        <v>3</v>
      </c>
      <c r="U13">
        <v>0.5</v>
      </c>
      <c r="V13">
        <v>-209.76929999999999</v>
      </c>
    </row>
    <row r="14" spans="1:22" x14ac:dyDescent="0.3">
      <c r="A14">
        <v>9368</v>
      </c>
      <c r="B14" t="s">
        <v>10571</v>
      </c>
      <c r="C14">
        <v>2011</v>
      </c>
      <c r="D14" s="23">
        <v>40702</v>
      </c>
      <c r="E14" s="23">
        <v>40707</v>
      </c>
      <c r="F14" t="s">
        <v>50</v>
      </c>
      <c r="G14" t="s">
        <v>4199</v>
      </c>
      <c r="H14" t="s">
        <v>4200</v>
      </c>
      <c r="I14" t="s">
        <v>26</v>
      </c>
      <c r="J14" t="s">
        <v>27</v>
      </c>
      <c r="K14" t="s">
        <v>1173</v>
      </c>
      <c r="L14" t="s">
        <v>267</v>
      </c>
      <c r="M14">
        <v>11561</v>
      </c>
      <c r="N14" t="s">
        <v>148</v>
      </c>
      <c r="O14" t="s">
        <v>5599</v>
      </c>
      <c r="P14" t="s">
        <v>46</v>
      </c>
      <c r="Q14" t="s">
        <v>59</v>
      </c>
      <c r="R14" t="s">
        <v>5600</v>
      </c>
      <c r="S14">
        <v>1676.88</v>
      </c>
      <c r="T14">
        <v>6</v>
      </c>
      <c r="U14">
        <v>0</v>
      </c>
      <c r="V14">
        <v>83.843999999999937</v>
      </c>
    </row>
    <row r="15" spans="1:22" x14ac:dyDescent="0.3">
      <c r="A15">
        <v>9367</v>
      </c>
      <c r="B15" t="s">
        <v>10571</v>
      </c>
      <c r="C15">
        <v>2011</v>
      </c>
      <c r="D15" s="23">
        <v>40702</v>
      </c>
      <c r="E15" s="23">
        <v>40707</v>
      </c>
      <c r="F15" t="s">
        <v>50</v>
      </c>
      <c r="G15" t="s">
        <v>4199</v>
      </c>
      <c r="H15" t="s">
        <v>4200</v>
      </c>
      <c r="I15" t="s">
        <v>26</v>
      </c>
      <c r="J15" t="s">
        <v>27</v>
      </c>
      <c r="K15" t="s">
        <v>1173</v>
      </c>
      <c r="L15" t="s">
        <v>267</v>
      </c>
      <c r="M15">
        <v>11561</v>
      </c>
      <c r="N15" t="s">
        <v>148</v>
      </c>
      <c r="O15" t="s">
        <v>7314</v>
      </c>
      <c r="P15" t="s">
        <v>46</v>
      </c>
      <c r="Q15" t="s">
        <v>75</v>
      </c>
      <c r="R15" t="s">
        <v>7315</v>
      </c>
      <c r="S15">
        <v>68.48</v>
      </c>
      <c r="T15">
        <v>2</v>
      </c>
      <c r="U15">
        <v>0.2</v>
      </c>
      <c r="V15">
        <v>25.679999999999996</v>
      </c>
    </row>
    <row r="16" spans="1:22" x14ac:dyDescent="0.3">
      <c r="A16">
        <v>3148</v>
      </c>
      <c r="B16" t="s">
        <v>6359</v>
      </c>
      <c r="C16">
        <v>2011</v>
      </c>
      <c r="D16" s="23">
        <v>40724</v>
      </c>
      <c r="E16" s="23">
        <v>40727</v>
      </c>
      <c r="F16" t="s">
        <v>23</v>
      </c>
      <c r="G16" t="s">
        <v>2140</v>
      </c>
      <c r="H16" t="s">
        <v>2141</v>
      </c>
      <c r="I16" t="s">
        <v>41</v>
      </c>
      <c r="J16" t="s">
        <v>27</v>
      </c>
      <c r="K16" t="s">
        <v>42</v>
      </c>
      <c r="L16" t="s">
        <v>43</v>
      </c>
      <c r="M16">
        <v>90004</v>
      </c>
      <c r="N16" t="s">
        <v>44</v>
      </c>
      <c r="O16" t="s">
        <v>1246</v>
      </c>
      <c r="P16" t="s">
        <v>46</v>
      </c>
      <c r="Q16" t="s">
        <v>68</v>
      </c>
      <c r="R16" t="s">
        <v>1247</v>
      </c>
      <c r="S16">
        <v>32.400000000000006</v>
      </c>
      <c r="T16">
        <v>5</v>
      </c>
      <c r="U16">
        <v>0</v>
      </c>
      <c r="V16">
        <v>10.367999999999999</v>
      </c>
    </row>
    <row r="17" spans="1:22" x14ac:dyDescent="0.3">
      <c r="A17">
        <v>307</v>
      </c>
      <c r="B17" t="s">
        <v>1116</v>
      </c>
      <c r="C17">
        <v>2011</v>
      </c>
      <c r="D17" s="23">
        <v>40695</v>
      </c>
      <c r="E17" s="23">
        <v>40700</v>
      </c>
      <c r="F17" t="s">
        <v>50</v>
      </c>
      <c r="G17" t="s">
        <v>1117</v>
      </c>
      <c r="H17" t="s">
        <v>1118</v>
      </c>
      <c r="I17" t="s">
        <v>102</v>
      </c>
      <c r="J17" t="s">
        <v>27</v>
      </c>
      <c r="K17" t="s">
        <v>1119</v>
      </c>
      <c r="L17" t="s">
        <v>788</v>
      </c>
      <c r="M17">
        <v>8701</v>
      </c>
      <c r="N17" t="s">
        <v>148</v>
      </c>
      <c r="O17" t="s">
        <v>1120</v>
      </c>
      <c r="P17" t="s">
        <v>46</v>
      </c>
      <c r="Q17" t="s">
        <v>75</v>
      </c>
      <c r="R17" t="s">
        <v>1121</v>
      </c>
      <c r="S17">
        <v>45.480000000000004</v>
      </c>
      <c r="T17">
        <v>3</v>
      </c>
      <c r="U17">
        <v>0</v>
      </c>
      <c r="V17">
        <v>20.9208</v>
      </c>
    </row>
    <row r="18" spans="1:22" x14ac:dyDescent="0.3">
      <c r="A18">
        <v>308</v>
      </c>
      <c r="B18" t="s">
        <v>1116</v>
      </c>
      <c r="C18">
        <v>2011</v>
      </c>
      <c r="D18" s="23">
        <v>40695</v>
      </c>
      <c r="E18" s="23">
        <v>40700</v>
      </c>
      <c r="F18" t="s">
        <v>50</v>
      </c>
      <c r="G18" t="s">
        <v>1117</v>
      </c>
      <c r="H18" t="s">
        <v>1118</v>
      </c>
      <c r="I18" t="s">
        <v>102</v>
      </c>
      <c r="J18" t="s">
        <v>27</v>
      </c>
      <c r="K18" t="s">
        <v>1119</v>
      </c>
      <c r="L18" t="s">
        <v>788</v>
      </c>
      <c r="M18">
        <v>8701</v>
      </c>
      <c r="N18" t="s">
        <v>148</v>
      </c>
      <c r="O18" t="s">
        <v>1122</v>
      </c>
      <c r="P18" t="s">
        <v>46</v>
      </c>
      <c r="Q18" t="s">
        <v>68</v>
      </c>
      <c r="R18" t="s">
        <v>1123</v>
      </c>
      <c r="S18">
        <v>289.20000000000005</v>
      </c>
      <c r="T18">
        <v>6</v>
      </c>
      <c r="U18">
        <v>0</v>
      </c>
      <c r="V18">
        <v>83.867999999999967</v>
      </c>
    </row>
    <row r="19" spans="1:22" x14ac:dyDescent="0.3">
      <c r="A19">
        <v>5736</v>
      </c>
      <c r="B19" t="s">
        <v>8449</v>
      </c>
      <c r="C19">
        <v>2011</v>
      </c>
      <c r="D19" s="23">
        <v>40723</v>
      </c>
      <c r="E19" s="23">
        <v>40727</v>
      </c>
      <c r="F19" t="s">
        <v>50</v>
      </c>
      <c r="G19" t="s">
        <v>5281</v>
      </c>
      <c r="H19" t="s">
        <v>5282</v>
      </c>
      <c r="I19" t="s">
        <v>26</v>
      </c>
      <c r="J19" t="s">
        <v>27</v>
      </c>
      <c r="K19" t="s">
        <v>266</v>
      </c>
      <c r="L19" t="s">
        <v>267</v>
      </c>
      <c r="M19">
        <v>10024</v>
      </c>
      <c r="N19" t="s">
        <v>148</v>
      </c>
      <c r="O19" t="s">
        <v>6137</v>
      </c>
      <c r="P19" t="s">
        <v>46</v>
      </c>
      <c r="Q19" t="s">
        <v>75</v>
      </c>
      <c r="R19" t="s">
        <v>6138</v>
      </c>
      <c r="S19">
        <v>13.919999999999998</v>
      </c>
      <c r="T19">
        <v>3</v>
      </c>
      <c r="U19">
        <v>0.2</v>
      </c>
      <c r="V19">
        <v>4.8720000000000008</v>
      </c>
    </row>
    <row r="20" spans="1:22" x14ac:dyDescent="0.3">
      <c r="A20">
        <v>2914</v>
      </c>
      <c r="B20" t="s">
        <v>6101</v>
      </c>
      <c r="C20">
        <v>2011</v>
      </c>
      <c r="D20" s="23">
        <v>40710</v>
      </c>
      <c r="E20" s="23">
        <v>40715</v>
      </c>
      <c r="F20" t="s">
        <v>50</v>
      </c>
      <c r="G20" t="s">
        <v>2002</v>
      </c>
      <c r="H20" t="s">
        <v>2003</v>
      </c>
      <c r="I20" t="s">
        <v>26</v>
      </c>
      <c r="J20" t="s">
        <v>27</v>
      </c>
      <c r="K20" t="s">
        <v>6102</v>
      </c>
      <c r="L20" t="s">
        <v>267</v>
      </c>
      <c r="M20">
        <v>11550</v>
      </c>
      <c r="N20" t="s">
        <v>148</v>
      </c>
      <c r="O20" t="s">
        <v>414</v>
      </c>
      <c r="P20" t="s">
        <v>46</v>
      </c>
      <c r="Q20" t="s">
        <v>75</v>
      </c>
      <c r="R20" t="s">
        <v>415</v>
      </c>
      <c r="S20">
        <v>39.552000000000007</v>
      </c>
      <c r="T20">
        <v>3</v>
      </c>
      <c r="U20">
        <v>0.2</v>
      </c>
      <c r="V20">
        <v>14.337599999999998</v>
      </c>
    </row>
    <row r="21" spans="1:22" x14ac:dyDescent="0.3">
      <c r="A21">
        <v>2913</v>
      </c>
      <c r="B21" t="s">
        <v>6101</v>
      </c>
      <c r="C21">
        <v>2011</v>
      </c>
      <c r="D21" s="23">
        <v>40710</v>
      </c>
      <c r="E21" s="23">
        <v>40715</v>
      </c>
      <c r="F21" t="s">
        <v>50</v>
      </c>
      <c r="G21" t="s">
        <v>2002</v>
      </c>
      <c r="H21" t="s">
        <v>2003</v>
      </c>
      <c r="I21" t="s">
        <v>26</v>
      </c>
      <c r="J21" t="s">
        <v>27</v>
      </c>
      <c r="K21" t="s">
        <v>6102</v>
      </c>
      <c r="L21" t="s">
        <v>267</v>
      </c>
      <c r="M21">
        <v>11550</v>
      </c>
      <c r="N21" t="s">
        <v>148</v>
      </c>
      <c r="O21" t="s">
        <v>6104</v>
      </c>
      <c r="P21" t="s">
        <v>46</v>
      </c>
      <c r="Q21" t="s">
        <v>68</v>
      </c>
      <c r="R21" t="s">
        <v>6105</v>
      </c>
      <c r="S21">
        <v>35</v>
      </c>
      <c r="T21">
        <v>4</v>
      </c>
      <c r="U21">
        <v>0</v>
      </c>
      <c r="V21">
        <v>10.499999999999996</v>
      </c>
    </row>
    <row r="22" spans="1:22" x14ac:dyDescent="0.3">
      <c r="A22">
        <v>2912</v>
      </c>
      <c r="B22" t="s">
        <v>6101</v>
      </c>
      <c r="C22">
        <v>2011</v>
      </c>
      <c r="D22" s="23">
        <v>40710</v>
      </c>
      <c r="E22" s="23">
        <v>40715</v>
      </c>
      <c r="F22" t="s">
        <v>50</v>
      </c>
      <c r="G22" t="s">
        <v>2002</v>
      </c>
      <c r="H22" t="s">
        <v>2003</v>
      </c>
      <c r="I22" t="s">
        <v>26</v>
      </c>
      <c r="J22" t="s">
        <v>27</v>
      </c>
      <c r="K22" t="s">
        <v>6102</v>
      </c>
      <c r="L22" t="s">
        <v>267</v>
      </c>
      <c r="M22">
        <v>11550</v>
      </c>
      <c r="N22" t="s">
        <v>148</v>
      </c>
      <c r="O22" t="s">
        <v>6103</v>
      </c>
      <c r="P22" t="s">
        <v>46</v>
      </c>
      <c r="Q22" t="s">
        <v>173</v>
      </c>
      <c r="R22" t="s">
        <v>186</v>
      </c>
      <c r="S22">
        <v>41.4</v>
      </c>
      <c r="T22">
        <v>5</v>
      </c>
      <c r="U22">
        <v>0</v>
      </c>
      <c r="V22">
        <v>19.457999999999998</v>
      </c>
    </row>
    <row r="23" spans="1:22" x14ac:dyDescent="0.3">
      <c r="A23">
        <v>1856</v>
      </c>
      <c r="B23" t="s">
        <v>4639</v>
      </c>
      <c r="C23">
        <v>2011</v>
      </c>
      <c r="D23" s="23">
        <v>40707</v>
      </c>
      <c r="E23" s="23">
        <v>40711</v>
      </c>
      <c r="F23" t="s">
        <v>50</v>
      </c>
      <c r="G23" t="s">
        <v>4427</v>
      </c>
      <c r="H23" t="s">
        <v>4428</v>
      </c>
      <c r="I23" t="s">
        <v>41</v>
      </c>
      <c r="J23" t="s">
        <v>27</v>
      </c>
      <c r="K23" t="s">
        <v>42</v>
      </c>
      <c r="L23" t="s">
        <v>43</v>
      </c>
      <c r="M23">
        <v>90032</v>
      </c>
      <c r="N23" t="s">
        <v>44</v>
      </c>
      <c r="O23" t="s">
        <v>4640</v>
      </c>
      <c r="P23" t="s">
        <v>46</v>
      </c>
      <c r="Q23" t="s">
        <v>68</v>
      </c>
      <c r="R23" t="s">
        <v>186</v>
      </c>
      <c r="S23">
        <v>14.52</v>
      </c>
      <c r="T23">
        <v>3</v>
      </c>
      <c r="U23">
        <v>0</v>
      </c>
      <c r="V23">
        <v>4.7915999999999999</v>
      </c>
    </row>
    <row r="24" spans="1:22" x14ac:dyDescent="0.3">
      <c r="A24">
        <v>6</v>
      </c>
      <c r="B24" t="s">
        <v>61</v>
      </c>
      <c r="C24">
        <v>2011</v>
      </c>
      <c r="D24" s="23">
        <v>40703</v>
      </c>
      <c r="E24" s="23">
        <v>40708</v>
      </c>
      <c r="F24" t="s">
        <v>50</v>
      </c>
      <c r="G24" t="s">
        <v>62</v>
      </c>
      <c r="H24" t="s">
        <v>63</v>
      </c>
      <c r="I24" t="s">
        <v>26</v>
      </c>
      <c r="J24" t="s">
        <v>27</v>
      </c>
      <c r="K24" t="s">
        <v>42</v>
      </c>
      <c r="L24" t="s">
        <v>43</v>
      </c>
      <c r="M24">
        <v>90032</v>
      </c>
      <c r="N24" t="s">
        <v>44</v>
      </c>
      <c r="O24" t="s">
        <v>64</v>
      </c>
      <c r="P24" t="s">
        <v>32</v>
      </c>
      <c r="Q24" t="s">
        <v>65</v>
      </c>
      <c r="R24" t="s">
        <v>66</v>
      </c>
      <c r="S24">
        <v>48.86</v>
      </c>
      <c r="T24">
        <v>7</v>
      </c>
      <c r="U24">
        <v>0</v>
      </c>
      <c r="V24">
        <v>14.169399999999996</v>
      </c>
    </row>
    <row r="25" spans="1:22" x14ac:dyDescent="0.3">
      <c r="A25">
        <v>7</v>
      </c>
      <c r="B25" t="s">
        <v>61</v>
      </c>
      <c r="C25">
        <v>2011</v>
      </c>
      <c r="D25" s="23">
        <v>40703</v>
      </c>
      <c r="E25" s="23">
        <v>40708</v>
      </c>
      <c r="F25" t="s">
        <v>50</v>
      </c>
      <c r="G25" t="s">
        <v>62</v>
      </c>
      <c r="H25" t="s">
        <v>63</v>
      </c>
      <c r="I25" t="s">
        <v>26</v>
      </c>
      <c r="J25" t="s">
        <v>27</v>
      </c>
      <c r="K25" t="s">
        <v>42</v>
      </c>
      <c r="L25" t="s">
        <v>43</v>
      </c>
      <c r="M25">
        <v>90032</v>
      </c>
      <c r="N25" t="s">
        <v>44</v>
      </c>
      <c r="O25" t="s">
        <v>67</v>
      </c>
      <c r="P25" t="s">
        <v>46</v>
      </c>
      <c r="Q25" t="s">
        <v>68</v>
      </c>
      <c r="R25" t="s">
        <v>69</v>
      </c>
      <c r="S25">
        <v>7.28</v>
      </c>
      <c r="T25">
        <v>4</v>
      </c>
      <c r="U25">
        <v>0</v>
      </c>
      <c r="V25">
        <v>1.9656000000000002</v>
      </c>
    </row>
    <row r="26" spans="1:22" x14ac:dyDescent="0.3">
      <c r="A26">
        <v>8</v>
      </c>
      <c r="B26" t="s">
        <v>61</v>
      </c>
      <c r="C26">
        <v>2011</v>
      </c>
      <c r="D26" s="23">
        <v>40703</v>
      </c>
      <c r="E26" s="23">
        <v>40708</v>
      </c>
      <c r="F26" t="s">
        <v>50</v>
      </c>
      <c r="G26" t="s">
        <v>62</v>
      </c>
      <c r="H26" t="s">
        <v>63</v>
      </c>
      <c r="I26" t="s">
        <v>26</v>
      </c>
      <c r="J26" t="s">
        <v>27</v>
      </c>
      <c r="K26" t="s">
        <v>42</v>
      </c>
      <c r="L26" t="s">
        <v>43</v>
      </c>
      <c r="M26">
        <v>90032</v>
      </c>
      <c r="N26" t="s">
        <v>44</v>
      </c>
      <c r="O26" t="s">
        <v>70</v>
      </c>
      <c r="P26" t="s">
        <v>71</v>
      </c>
      <c r="Q26" t="s">
        <v>72</v>
      </c>
      <c r="R26" t="s">
        <v>73</v>
      </c>
      <c r="S26">
        <v>907.15200000000004</v>
      </c>
      <c r="T26">
        <v>6</v>
      </c>
      <c r="U26">
        <v>0.2</v>
      </c>
      <c r="V26">
        <v>90.715200000000038</v>
      </c>
    </row>
    <row r="27" spans="1:22" x14ac:dyDescent="0.3">
      <c r="A27">
        <v>9</v>
      </c>
      <c r="B27" t="s">
        <v>61</v>
      </c>
      <c r="C27">
        <v>2011</v>
      </c>
      <c r="D27" s="23">
        <v>40703</v>
      </c>
      <c r="E27" s="23">
        <v>40708</v>
      </c>
      <c r="F27" t="s">
        <v>50</v>
      </c>
      <c r="G27" t="s">
        <v>62</v>
      </c>
      <c r="H27" t="s">
        <v>63</v>
      </c>
      <c r="I27" t="s">
        <v>26</v>
      </c>
      <c r="J27" t="s">
        <v>27</v>
      </c>
      <c r="K27" t="s">
        <v>42</v>
      </c>
      <c r="L27" t="s">
        <v>43</v>
      </c>
      <c r="M27">
        <v>90032</v>
      </c>
      <c r="N27" t="s">
        <v>44</v>
      </c>
      <c r="O27" t="s">
        <v>74</v>
      </c>
      <c r="P27" t="s">
        <v>46</v>
      </c>
      <c r="Q27" t="s">
        <v>75</v>
      </c>
      <c r="R27" t="s">
        <v>76</v>
      </c>
      <c r="S27">
        <v>18.504000000000001</v>
      </c>
      <c r="T27">
        <v>3</v>
      </c>
      <c r="U27">
        <v>0.2</v>
      </c>
      <c r="V27">
        <v>5.7824999999999998</v>
      </c>
    </row>
    <row r="28" spans="1:22" x14ac:dyDescent="0.3">
      <c r="A28">
        <v>10</v>
      </c>
      <c r="B28" t="s">
        <v>61</v>
      </c>
      <c r="C28">
        <v>2011</v>
      </c>
      <c r="D28" s="23">
        <v>40703</v>
      </c>
      <c r="E28" s="23">
        <v>40708</v>
      </c>
      <c r="F28" t="s">
        <v>50</v>
      </c>
      <c r="G28" t="s">
        <v>62</v>
      </c>
      <c r="H28" t="s">
        <v>63</v>
      </c>
      <c r="I28" t="s">
        <v>26</v>
      </c>
      <c r="J28" t="s">
        <v>27</v>
      </c>
      <c r="K28" t="s">
        <v>42</v>
      </c>
      <c r="L28" t="s">
        <v>43</v>
      </c>
      <c r="M28">
        <v>90032</v>
      </c>
      <c r="N28" t="s">
        <v>44</v>
      </c>
      <c r="O28" t="s">
        <v>77</v>
      </c>
      <c r="P28" t="s">
        <v>46</v>
      </c>
      <c r="Q28" t="s">
        <v>78</v>
      </c>
      <c r="R28" t="s">
        <v>79</v>
      </c>
      <c r="S28">
        <v>114.9</v>
      </c>
      <c r="T28">
        <v>5</v>
      </c>
      <c r="U28">
        <v>0</v>
      </c>
      <c r="V28">
        <v>34.469999999999992</v>
      </c>
    </row>
    <row r="29" spans="1:22" x14ac:dyDescent="0.3">
      <c r="A29">
        <v>11</v>
      </c>
      <c r="B29" t="s">
        <v>61</v>
      </c>
      <c r="C29">
        <v>2011</v>
      </c>
      <c r="D29" s="23">
        <v>40703</v>
      </c>
      <c r="E29" s="23">
        <v>40708</v>
      </c>
      <c r="F29" t="s">
        <v>50</v>
      </c>
      <c r="G29" t="s">
        <v>62</v>
      </c>
      <c r="H29" t="s">
        <v>63</v>
      </c>
      <c r="I29" t="s">
        <v>26</v>
      </c>
      <c r="J29" t="s">
        <v>27</v>
      </c>
      <c r="K29" t="s">
        <v>42</v>
      </c>
      <c r="L29" t="s">
        <v>43</v>
      </c>
      <c r="M29">
        <v>90032</v>
      </c>
      <c r="N29" t="s">
        <v>44</v>
      </c>
      <c r="O29" t="s">
        <v>80</v>
      </c>
      <c r="P29" t="s">
        <v>32</v>
      </c>
      <c r="Q29" t="s">
        <v>56</v>
      </c>
      <c r="R29" t="s">
        <v>81</v>
      </c>
      <c r="S29">
        <v>1706.1840000000002</v>
      </c>
      <c r="T29">
        <v>9</v>
      </c>
      <c r="U29">
        <v>0.2</v>
      </c>
      <c r="V29">
        <v>85.309199999999805</v>
      </c>
    </row>
    <row r="30" spans="1:22" x14ac:dyDescent="0.3">
      <c r="A30">
        <v>12</v>
      </c>
      <c r="B30" t="s">
        <v>61</v>
      </c>
      <c r="C30">
        <v>2011</v>
      </c>
      <c r="D30" s="23">
        <v>40703</v>
      </c>
      <c r="E30" s="23">
        <v>40708</v>
      </c>
      <c r="F30" t="s">
        <v>50</v>
      </c>
      <c r="G30" t="s">
        <v>62</v>
      </c>
      <c r="H30" t="s">
        <v>63</v>
      </c>
      <c r="I30" t="s">
        <v>26</v>
      </c>
      <c r="J30" t="s">
        <v>27</v>
      </c>
      <c r="K30" t="s">
        <v>42</v>
      </c>
      <c r="L30" t="s">
        <v>43</v>
      </c>
      <c r="M30">
        <v>90032</v>
      </c>
      <c r="N30" t="s">
        <v>44</v>
      </c>
      <c r="O30" t="s">
        <v>82</v>
      </c>
      <c r="P30" t="s">
        <v>71</v>
      </c>
      <c r="Q30" t="s">
        <v>72</v>
      </c>
      <c r="R30" t="s">
        <v>83</v>
      </c>
      <c r="S30">
        <v>911.42399999999998</v>
      </c>
      <c r="T30">
        <v>4</v>
      </c>
      <c r="U30">
        <v>0.2</v>
      </c>
      <c r="V30">
        <v>68.356800000000021</v>
      </c>
    </row>
    <row r="31" spans="1:22" x14ac:dyDescent="0.3">
      <c r="A31">
        <v>4503</v>
      </c>
      <c r="B31" t="s">
        <v>7545</v>
      </c>
      <c r="C31">
        <v>2011</v>
      </c>
      <c r="D31" s="23">
        <v>40724</v>
      </c>
      <c r="E31" s="23">
        <v>40728</v>
      </c>
      <c r="F31" t="s">
        <v>50</v>
      </c>
      <c r="G31" t="s">
        <v>842</v>
      </c>
      <c r="H31" t="s">
        <v>843</v>
      </c>
      <c r="I31" t="s">
        <v>41</v>
      </c>
      <c r="J31" t="s">
        <v>27</v>
      </c>
      <c r="K31" t="s">
        <v>184</v>
      </c>
      <c r="L31" t="s">
        <v>104</v>
      </c>
      <c r="M31">
        <v>77095</v>
      </c>
      <c r="N31" t="s">
        <v>105</v>
      </c>
      <c r="O31" t="s">
        <v>1788</v>
      </c>
      <c r="P31" t="s">
        <v>46</v>
      </c>
      <c r="Q31" t="s">
        <v>269</v>
      </c>
      <c r="R31" t="s">
        <v>186</v>
      </c>
      <c r="S31">
        <v>21.312000000000005</v>
      </c>
      <c r="T31">
        <v>6</v>
      </c>
      <c r="U31">
        <v>0.2</v>
      </c>
      <c r="V31">
        <v>7.1928000000000001</v>
      </c>
    </row>
    <row r="32" spans="1:22" x14ac:dyDescent="0.3">
      <c r="A32">
        <v>4502</v>
      </c>
      <c r="B32" t="s">
        <v>7545</v>
      </c>
      <c r="C32">
        <v>2011</v>
      </c>
      <c r="D32" s="23">
        <v>40724</v>
      </c>
      <c r="E32" s="23">
        <v>40728</v>
      </c>
      <c r="F32" t="s">
        <v>50</v>
      </c>
      <c r="G32" t="s">
        <v>842</v>
      </c>
      <c r="H32" t="s">
        <v>843</v>
      </c>
      <c r="I32" t="s">
        <v>41</v>
      </c>
      <c r="J32" t="s">
        <v>27</v>
      </c>
      <c r="K32" t="s">
        <v>184</v>
      </c>
      <c r="L32" t="s">
        <v>104</v>
      </c>
      <c r="M32">
        <v>77095</v>
      </c>
      <c r="N32" t="s">
        <v>105</v>
      </c>
      <c r="O32" t="s">
        <v>1979</v>
      </c>
      <c r="P32" t="s">
        <v>46</v>
      </c>
      <c r="Q32" t="s">
        <v>90</v>
      </c>
      <c r="R32" t="s">
        <v>1980</v>
      </c>
      <c r="S32">
        <v>25.920000000000005</v>
      </c>
      <c r="T32">
        <v>5</v>
      </c>
      <c r="U32">
        <v>0.2</v>
      </c>
      <c r="V32">
        <v>9.0719999999999992</v>
      </c>
    </row>
    <row r="33" spans="1:22" x14ac:dyDescent="0.3">
      <c r="A33">
        <v>2690</v>
      </c>
      <c r="B33" t="s">
        <v>5827</v>
      </c>
      <c r="C33">
        <v>2011</v>
      </c>
      <c r="D33" s="23">
        <v>40724</v>
      </c>
      <c r="E33" s="23">
        <v>40726</v>
      </c>
      <c r="F33" t="s">
        <v>188</v>
      </c>
      <c r="G33" t="s">
        <v>1329</v>
      </c>
      <c r="H33" t="s">
        <v>1330</v>
      </c>
      <c r="I33" t="s">
        <v>26</v>
      </c>
      <c r="J33" t="s">
        <v>27</v>
      </c>
      <c r="K33" t="s">
        <v>303</v>
      </c>
      <c r="L33" t="s">
        <v>211</v>
      </c>
      <c r="M33">
        <v>60653</v>
      </c>
      <c r="N33" t="s">
        <v>105</v>
      </c>
      <c r="O33" t="s">
        <v>4810</v>
      </c>
      <c r="P33" t="s">
        <v>46</v>
      </c>
      <c r="Q33" t="s">
        <v>68</v>
      </c>
      <c r="R33" t="s">
        <v>4811</v>
      </c>
      <c r="S33">
        <v>5.2480000000000002</v>
      </c>
      <c r="T33">
        <v>4</v>
      </c>
      <c r="U33">
        <v>0.2</v>
      </c>
      <c r="V33">
        <v>1.6399999999999995</v>
      </c>
    </row>
    <row r="34" spans="1:22" x14ac:dyDescent="0.3">
      <c r="A34">
        <v>9765</v>
      </c>
      <c r="B34" t="s">
        <v>10825</v>
      </c>
      <c r="C34">
        <v>2011</v>
      </c>
      <c r="D34" s="23">
        <v>40712</v>
      </c>
      <c r="E34" s="23">
        <v>40717</v>
      </c>
      <c r="F34" t="s">
        <v>50</v>
      </c>
      <c r="G34" t="s">
        <v>4170</v>
      </c>
      <c r="H34" t="s">
        <v>4171</v>
      </c>
      <c r="I34" t="s">
        <v>26</v>
      </c>
      <c r="J34" t="s">
        <v>27</v>
      </c>
      <c r="K34" t="s">
        <v>42</v>
      </c>
      <c r="L34" t="s">
        <v>43</v>
      </c>
      <c r="M34">
        <v>90036</v>
      </c>
      <c r="N34" t="s">
        <v>44</v>
      </c>
      <c r="O34" t="s">
        <v>613</v>
      </c>
      <c r="P34" t="s">
        <v>71</v>
      </c>
      <c r="Q34" t="s">
        <v>72</v>
      </c>
      <c r="R34" t="s">
        <v>614</v>
      </c>
      <c r="S34">
        <v>139.80000000000001</v>
      </c>
      <c r="T34">
        <v>5</v>
      </c>
      <c r="U34">
        <v>0.2</v>
      </c>
      <c r="V34">
        <v>12.232500000000009</v>
      </c>
    </row>
    <row r="35" spans="1:22" x14ac:dyDescent="0.3">
      <c r="A35">
        <v>2158</v>
      </c>
      <c r="B35" t="s">
        <v>5088</v>
      </c>
      <c r="C35">
        <v>2011</v>
      </c>
      <c r="D35" s="23">
        <v>40716</v>
      </c>
      <c r="E35" s="23">
        <v>40718</v>
      </c>
      <c r="F35" t="s">
        <v>188</v>
      </c>
      <c r="G35" t="s">
        <v>1962</v>
      </c>
      <c r="H35" t="s">
        <v>1963</v>
      </c>
      <c r="I35" t="s">
        <v>26</v>
      </c>
      <c r="J35" t="s">
        <v>27</v>
      </c>
      <c r="K35" t="s">
        <v>409</v>
      </c>
      <c r="L35" t="s">
        <v>229</v>
      </c>
      <c r="M35">
        <v>55407</v>
      </c>
      <c r="N35" t="s">
        <v>105</v>
      </c>
      <c r="O35" t="s">
        <v>1563</v>
      </c>
      <c r="P35" t="s">
        <v>46</v>
      </c>
      <c r="Q35" t="s">
        <v>59</v>
      </c>
      <c r="R35" t="s">
        <v>1564</v>
      </c>
      <c r="S35">
        <v>161.94</v>
      </c>
      <c r="T35">
        <v>3</v>
      </c>
      <c r="U35">
        <v>0</v>
      </c>
      <c r="V35">
        <v>9.716399999999993</v>
      </c>
    </row>
    <row r="36" spans="1:22" x14ac:dyDescent="0.3">
      <c r="A36">
        <v>2157</v>
      </c>
      <c r="B36" t="s">
        <v>5088</v>
      </c>
      <c r="C36">
        <v>2011</v>
      </c>
      <c r="D36" s="23">
        <v>40716</v>
      </c>
      <c r="E36" s="23">
        <v>40718</v>
      </c>
      <c r="F36" t="s">
        <v>188</v>
      </c>
      <c r="G36" t="s">
        <v>1962</v>
      </c>
      <c r="H36" t="s">
        <v>1963</v>
      </c>
      <c r="I36" t="s">
        <v>26</v>
      </c>
      <c r="J36" t="s">
        <v>27</v>
      </c>
      <c r="K36" t="s">
        <v>409</v>
      </c>
      <c r="L36" t="s">
        <v>229</v>
      </c>
      <c r="M36">
        <v>55407</v>
      </c>
      <c r="N36" t="s">
        <v>105</v>
      </c>
      <c r="O36" t="s">
        <v>2929</v>
      </c>
      <c r="P36" t="s">
        <v>46</v>
      </c>
      <c r="Q36" t="s">
        <v>59</v>
      </c>
      <c r="R36" t="s">
        <v>2930</v>
      </c>
      <c r="S36">
        <v>501.81000000000006</v>
      </c>
      <c r="T36">
        <v>3</v>
      </c>
      <c r="U36">
        <v>0</v>
      </c>
      <c r="V36">
        <v>0</v>
      </c>
    </row>
    <row r="37" spans="1:22" x14ac:dyDescent="0.3">
      <c r="A37">
        <v>2127</v>
      </c>
      <c r="B37" t="s">
        <v>5037</v>
      </c>
      <c r="C37">
        <v>2011</v>
      </c>
      <c r="D37" s="23">
        <v>40717</v>
      </c>
      <c r="E37" s="23">
        <v>40722</v>
      </c>
      <c r="F37" t="s">
        <v>50</v>
      </c>
      <c r="G37" t="s">
        <v>5038</v>
      </c>
      <c r="H37" t="s">
        <v>5039</v>
      </c>
      <c r="I37" t="s">
        <v>26</v>
      </c>
      <c r="J37" t="s">
        <v>27</v>
      </c>
      <c r="K37" t="s">
        <v>146</v>
      </c>
      <c r="L37" t="s">
        <v>147</v>
      </c>
      <c r="M37">
        <v>19143</v>
      </c>
      <c r="N37" t="s">
        <v>148</v>
      </c>
      <c r="O37" t="s">
        <v>1414</v>
      </c>
      <c r="P37" t="s">
        <v>71</v>
      </c>
      <c r="Q37" t="s">
        <v>161</v>
      </c>
      <c r="R37" t="s">
        <v>1415</v>
      </c>
      <c r="S37">
        <v>86.376000000000005</v>
      </c>
      <c r="T37">
        <v>3</v>
      </c>
      <c r="U37">
        <v>0.2</v>
      </c>
      <c r="V37">
        <v>1.079699999999999</v>
      </c>
    </row>
    <row r="38" spans="1:22" x14ac:dyDescent="0.3">
      <c r="A38">
        <v>6938</v>
      </c>
      <c r="B38" t="s">
        <v>9189</v>
      </c>
      <c r="C38">
        <v>2011</v>
      </c>
      <c r="D38" s="23">
        <v>40709</v>
      </c>
      <c r="E38" s="23">
        <v>40709</v>
      </c>
      <c r="F38" t="s">
        <v>1290</v>
      </c>
      <c r="G38" t="s">
        <v>4361</v>
      </c>
      <c r="H38" t="s">
        <v>4362</v>
      </c>
      <c r="I38" t="s">
        <v>26</v>
      </c>
      <c r="J38" t="s">
        <v>27</v>
      </c>
      <c r="K38" t="s">
        <v>4172</v>
      </c>
      <c r="L38" t="s">
        <v>104</v>
      </c>
      <c r="M38">
        <v>79907</v>
      </c>
      <c r="N38" t="s">
        <v>105</v>
      </c>
      <c r="O38" t="s">
        <v>8558</v>
      </c>
      <c r="P38" t="s">
        <v>46</v>
      </c>
      <c r="Q38" t="s">
        <v>90</v>
      </c>
      <c r="R38" t="s">
        <v>8559</v>
      </c>
      <c r="S38">
        <v>36.544000000000004</v>
      </c>
      <c r="T38">
        <v>2</v>
      </c>
      <c r="U38">
        <v>0.2</v>
      </c>
      <c r="V38">
        <v>11.876799999999998</v>
      </c>
    </row>
    <row r="39" spans="1:22" x14ac:dyDescent="0.3">
      <c r="A39">
        <v>1182</v>
      </c>
      <c r="B39" t="s">
        <v>3380</v>
      </c>
      <c r="C39">
        <v>2011</v>
      </c>
      <c r="D39" s="23">
        <v>40715</v>
      </c>
      <c r="E39" s="23">
        <v>40719</v>
      </c>
      <c r="F39" t="s">
        <v>50</v>
      </c>
      <c r="G39" t="s">
        <v>643</v>
      </c>
      <c r="H39" t="s">
        <v>644</v>
      </c>
      <c r="I39" t="s">
        <v>26</v>
      </c>
      <c r="J39" t="s">
        <v>27</v>
      </c>
      <c r="K39" t="s">
        <v>1119</v>
      </c>
      <c r="L39" t="s">
        <v>788</v>
      </c>
      <c r="M39">
        <v>8701</v>
      </c>
      <c r="N39" t="s">
        <v>148</v>
      </c>
      <c r="O39" t="s">
        <v>3383</v>
      </c>
      <c r="P39" t="s">
        <v>46</v>
      </c>
      <c r="Q39" t="s">
        <v>68</v>
      </c>
      <c r="R39" t="s">
        <v>3384</v>
      </c>
      <c r="S39">
        <v>3.76</v>
      </c>
      <c r="T39">
        <v>2</v>
      </c>
      <c r="U39">
        <v>0</v>
      </c>
      <c r="V39">
        <v>1.0903999999999998</v>
      </c>
    </row>
    <row r="40" spans="1:22" x14ac:dyDescent="0.3">
      <c r="A40">
        <v>1181</v>
      </c>
      <c r="B40" t="s">
        <v>3380</v>
      </c>
      <c r="C40">
        <v>2011</v>
      </c>
      <c r="D40" s="23">
        <v>40715</v>
      </c>
      <c r="E40" s="23">
        <v>40719</v>
      </c>
      <c r="F40" t="s">
        <v>50</v>
      </c>
      <c r="G40" t="s">
        <v>643</v>
      </c>
      <c r="H40" t="s">
        <v>644</v>
      </c>
      <c r="I40" t="s">
        <v>26</v>
      </c>
      <c r="J40" t="s">
        <v>27</v>
      </c>
      <c r="K40" t="s">
        <v>1119</v>
      </c>
      <c r="L40" t="s">
        <v>788</v>
      </c>
      <c r="M40">
        <v>8701</v>
      </c>
      <c r="N40" t="s">
        <v>148</v>
      </c>
      <c r="O40" t="s">
        <v>3381</v>
      </c>
      <c r="P40" t="s">
        <v>71</v>
      </c>
      <c r="Q40" t="s">
        <v>72</v>
      </c>
      <c r="R40" t="s">
        <v>3382</v>
      </c>
      <c r="S40">
        <v>1322.93</v>
      </c>
      <c r="T40">
        <v>7</v>
      </c>
      <c r="U40">
        <v>0</v>
      </c>
      <c r="V40">
        <v>357.19110000000001</v>
      </c>
    </row>
    <row r="41" spans="1:22" x14ac:dyDescent="0.3">
      <c r="A41">
        <v>4414</v>
      </c>
      <c r="B41" t="s">
        <v>7480</v>
      </c>
      <c r="C41">
        <v>2011</v>
      </c>
      <c r="D41" s="23">
        <v>40715</v>
      </c>
      <c r="E41" s="23">
        <v>40718</v>
      </c>
      <c r="F41" t="s">
        <v>188</v>
      </c>
      <c r="G41" t="s">
        <v>4282</v>
      </c>
      <c r="H41" t="s">
        <v>4283</v>
      </c>
      <c r="I41" t="s">
        <v>26</v>
      </c>
      <c r="J41" t="s">
        <v>27</v>
      </c>
      <c r="K41" t="s">
        <v>266</v>
      </c>
      <c r="L41" t="s">
        <v>267</v>
      </c>
      <c r="M41">
        <v>10024</v>
      </c>
      <c r="N41" t="s">
        <v>148</v>
      </c>
      <c r="O41" t="s">
        <v>3681</v>
      </c>
      <c r="P41" t="s">
        <v>46</v>
      </c>
      <c r="Q41" t="s">
        <v>78</v>
      </c>
      <c r="R41" t="s">
        <v>3682</v>
      </c>
      <c r="S41">
        <v>59.699999999999996</v>
      </c>
      <c r="T41">
        <v>3</v>
      </c>
      <c r="U41">
        <v>0</v>
      </c>
      <c r="V41">
        <v>26.864999999999995</v>
      </c>
    </row>
    <row r="42" spans="1:22" x14ac:dyDescent="0.3">
      <c r="A42">
        <v>4413</v>
      </c>
      <c r="B42" t="s">
        <v>7480</v>
      </c>
      <c r="C42">
        <v>2011</v>
      </c>
      <c r="D42" s="23">
        <v>40715</v>
      </c>
      <c r="E42" s="23">
        <v>40718</v>
      </c>
      <c r="F42" t="s">
        <v>188</v>
      </c>
      <c r="G42" t="s">
        <v>4282</v>
      </c>
      <c r="H42" t="s">
        <v>4283</v>
      </c>
      <c r="I42" t="s">
        <v>26</v>
      </c>
      <c r="J42" t="s">
        <v>27</v>
      </c>
      <c r="K42" t="s">
        <v>266</v>
      </c>
      <c r="L42" t="s">
        <v>267</v>
      </c>
      <c r="M42">
        <v>10024</v>
      </c>
      <c r="N42" t="s">
        <v>148</v>
      </c>
      <c r="O42" t="s">
        <v>2006</v>
      </c>
      <c r="P42" t="s">
        <v>71</v>
      </c>
      <c r="Q42" t="s">
        <v>72</v>
      </c>
      <c r="R42" t="s">
        <v>2007</v>
      </c>
      <c r="S42">
        <v>617.97</v>
      </c>
      <c r="T42">
        <v>3</v>
      </c>
      <c r="U42">
        <v>0</v>
      </c>
      <c r="V42">
        <v>160.6722</v>
      </c>
    </row>
    <row r="43" spans="1:22" x14ac:dyDescent="0.3">
      <c r="A43">
        <v>4412</v>
      </c>
      <c r="B43" t="s">
        <v>7480</v>
      </c>
      <c r="C43">
        <v>2011</v>
      </c>
      <c r="D43" s="23">
        <v>40715</v>
      </c>
      <c r="E43" s="23">
        <v>40718</v>
      </c>
      <c r="F43" t="s">
        <v>188</v>
      </c>
      <c r="G43" t="s">
        <v>4282</v>
      </c>
      <c r="H43" t="s">
        <v>4283</v>
      </c>
      <c r="I43" t="s">
        <v>26</v>
      </c>
      <c r="J43" t="s">
        <v>27</v>
      </c>
      <c r="K43" t="s">
        <v>266</v>
      </c>
      <c r="L43" t="s">
        <v>267</v>
      </c>
      <c r="M43">
        <v>10024</v>
      </c>
      <c r="N43" t="s">
        <v>148</v>
      </c>
      <c r="O43" t="s">
        <v>5051</v>
      </c>
      <c r="P43" t="s">
        <v>46</v>
      </c>
      <c r="Q43" t="s">
        <v>90</v>
      </c>
      <c r="R43" t="s">
        <v>5052</v>
      </c>
      <c r="S43">
        <v>19.649999999999999</v>
      </c>
      <c r="T43">
        <v>3</v>
      </c>
      <c r="U43">
        <v>0</v>
      </c>
      <c r="V43">
        <v>9.0389999999999997</v>
      </c>
    </row>
    <row r="44" spans="1:22" x14ac:dyDescent="0.3">
      <c r="A44">
        <v>245</v>
      </c>
      <c r="B44" t="s">
        <v>929</v>
      </c>
      <c r="C44">
        <v>2011</v>
      </c>
      <c r="D44" s="23">
        <v>40695</v>
      </c>
      <c r="E44" s="23">
        <v>40700</v>
      </c>
      <c r="F44" t="s">
        <v>23</v>
      </c>
      <c r="G44" t="s">
        <v>930</v>
      </c>
      <c r="H44" t="s">
        <v>931</v>
      </c>
      <c r="I44" t="s">
        <v>102</v>
      </c>
      <c r="J44" t="s">
        <v>27</v>
      </c>
      <c r="K44" t="s">
        <v>932</v>
      </c>
      <c r="L44" t="s">
        <v>229</v>
      </c>
      <c r="M44">
        <v>55044</v>
      </c>
      <c r="N44" t="s">
        <v>105</v>
      </c>
      <c r="O44" t="s">
        <v>533</v>
      </c>
      <c r="P44" t="s">
        <v>32</v>
      </c>
      <c r="Q44" t="s">
        <v>36</v>
      </c>
      <c r="R44" t="s">
        <v>534</v>
      </c>
      <c r="S44">
        <v>2001.8600000000001</v>
      </c>
      <c r="T44">
        <v>7</v>
      </c>
      <c r="U44">
        <v>0</v>
      </c>
      <c r="V44">
        <v>580.53939999999989</v>
      </c>
    </row>
    <row r="45" spans="1:22" x14ac:dyDescent="0.3">
      <c r="A45">
        <v>246</v>
      </c>
      <c r="B45" t="s">
        <v>929</v>
      </c>
      <c r="C45">
        <v>2011</v>
      </c>
      <c r="D45" s="23">
        <v>40695</v>
      </c>
      <c r="E45" s="23">
        <v>40700</v>
      </c>
      <c r="F45" t="s">
        <v>23</v>
      </c>
      <c r="G45" t="s">
        <v>930</v>
      </c>
      <c r="H45" t="s">
        <v>931</v>
      </c>
      <c r="I45" t="s">
        <v>102</v>
      </c>
      <c r="J45" t="s">
        <v>27</v>
      </c>
      <c r="K45" t="s">
        <v>932</v>
      </c>
      <c r="L45" t="s">
        <v>229</v>
      </c>
      <c r="M45">
        <v>55044</v>
      </c>
      <c r="N45" t="s">
        <v>105</v>
      </c>
      <c r="O45" t="s">
        <v>933</v>
      </c>
      <c r="P45" t="s">
        <v>46</v>
      </c>
      <c r="Q45" t="s">
        <v>59</v>
      </c>
      <c r="R45" t="s">
        <v>934</v>
      </c>
      <c r="S45">
        <v>166.72</v>
      </c>
      <c r="T45">
        <v>2</v>
      </c>
      <c r="U45">
        <v>0</v>
      </c>
      <c r="V45">
        <v>41.680000000000007</v>
      </c>
    </row>
    <row r="46" spans="1:22" x14ac:dyDescent="0.3">
      <c r="A46">
        <v>247</v>
      </c>
      <c r="B46" t="s">
        <v>929</v>
      </c>
      <c r="C46">
        <v>2011</v>
      </c>
      <c r="D46" s="23">
        <v>40695</v>
      </c>
      <c r="E46" s="23">
        <v>40700</v>
      </c>
      <c r="F46" t="s">
        <v>23</v>
      </c>
      <c r="G46" t="s">
        <v>930</v>
      </c>
      <c r="H46" t="s">
        <v>931</v>
      </c>
      <c r="I46" t="s">
        <v>102</v>
      </c>
      <c r="J46" t="s">
        <v>27</v>
      </c>
      <c r="K46" t="s">
        <v>932</v>
      </c>
      <c r="L46" t="s">
        <v>229</v>
      </c>
      <c r="M46">
        <v>55044</v>
      </c>
      <c r="N46" t="s">
        <v>105</v>
      </c>
      <c r="O46" t="s">
        <v>935</v>
      </c>
      <c r="P46" t="s">
        <v>46</v>
      </c>
      <c r="Q46" t="s">
        <v>90</v>
      </c>
      <c r="R46" t="s">
        <v>936</v>
      </c>
      <c r="S46">
        <v>47.88</v>
      </c>
      <c r="T46">
        <v>6</v>
      </c>
      <c r="U46">
        <v>0</v>
      </c>
      <c r="V46">
        <v>23.94</v>
      </c>
    </row>
    <row r="47" spans="1:22" x14ac:dyDescent="0.3">
      <c r="A47">
        <v>248</v>
      </c>
      <c r="B47" t="s">
        <v>929</v>
      </c>
      <c r="C47">
        <v>2011</v>
      </c>
      <c r="D47" s="23">
        <v>40695</v>
      </c>
      <c r="E47" s="23">
        <v>40700</v>
      </c>
      <c r="F47" t="s">
        <v>23</v>
      </c>
      <c r="G47" t="s">
        <v>930</v>
      </c>
      <c r="H47" t="s">
        <v>931</v>
      </c>
      <c r="I47" t="s">
        <v>102</v>
      </c>
      <c r="J47" t="s">
        <v>27</v>
      </c>
      <c r="K47" t="s">
        <v>932</v>
      </c>
      <c r="L47" t="s">
        <v>229</v>
      </c>
      <c r="M47">
        <v>55044</v>
      </c>
      <c r="N47" t="s">
        <v>105</v>
      </c>
      <c r="O47" t="s">
        <v>937</v>
      </c>
      <c r="P47" t="s">
        <v>46</v>
      </c>
      <c r="Q47" t="s">
        <v>78</v>
      </c>
      <c r="R47" t="s">
        <v>938</v>
      </c>
      <c r="S47">
        <v>1503.25</v>
      </c>
      <c r="T47">
        <v>5</v>
      </c>
      <c r="U47">
        <v>0</v>
      </c>
      <c r="V47">
        <v>496.07249999999993</v>
      </c>
    </row>
    <row r="48" spans="1:22" x14ac:dyDescent="0.3">
      <c r="A48">
        <v>249</v>
      </c>
      <c r="B48" t="s">
        <v>929</v>
      </c>
      <c r="C48">
        <v>2011</v>
      </c>
      <c r="D48" s="23">
        <v>40695</v>
      </c>
      <c r="E48" s="23">
        <v>40700</v>
      </c>
      <c r="F48" t="s">
        <v>23</v>
      </c>
      <c r="G48" t="s">
        <v>930</v>
      </c>
      <c r="H48" t="s">
        <v>931</v>
      </c>
      <c r="I48" t="s">
        <v>102</v>
      </c>
      <c r="J48" t="s">
        <v>27</v>
      </c>
      <c r="K48" t="s">
        <v>932</v>
      </c>
      <c r="L48" t="s">
        <v>229</v>
      </c>
      <c r="M48">
        <v>55044</v>
      </c>
      <c r="N48" t="s">
        <v>105</v>
      </c>
      <c r="O48" t="s">
        <v>768</v>
      </c>
      <c r="P48" t="s">
        <v>46</v>
      </c>
      <c r="Q48" t="s">
        <v>90</v>
      </c>
      <c r="R48" t="s">
        <v>769</v>
      </c>
      <c r="S48">
        <v>25.92</v>
      </c>
      <c r="T48">
        <v>4</v>
      </c>
      <c r="U48">
        <v>0</v>
      </c>
      <c r="V48">
        <v>12.441600000000001</v>
      </c>
    </row>
    <row r="49" spans="1:22" x14ac:dyDescent="0.3">
      <c r="A49">
        <v>1812</v>
      </c>
      <c r="B49" t="s">
        <v>4556</v>
      </c>
      <c r="C49">
        <v>2011</v>
      </c>
      <c r="D49" s="23">
        <v>40703</v>
      </c>
      <c r="E49" s="23">
        <v>40705</v>
      </c>
      <c r="F49" t="s">
        <v>23</v>
      </c>
      <c r="G49" t="s">
        <v>3161</v>
      </c>
      <c r="H49" t="s">
        <v>3162</v>
      </c>
      <c r="I49" t="s">
        <v>26</v>
      </c>
      <c r="J49" t="s">
        <v>27</v>
      </c>
      <c r="K49" t="s">
        <v>3323</v>
      </c>
      <c r="L49" t="s">
        <v>319</v>
      </c>
      <c r="M49">
        <v>22801</v>
      </c>
      <c r="N49" t="s">
        <v>30</v>
      </c>
      <c r="O49" t="s">
        <v>539</v>
      </c>
      <c r="P49" t="s">
        <v>32</v>
      </c>
      <c r="Q49" t="s">
        <v>56</v>
      </c>
      <c r="R49" t="s">
        <v>540</v>
      </c>
      <c r="S49">
        <v>1441.3</v>
      </c>
      <c r="T49">
        <v>7</v>
      </c>
      <c r="U49">
        <v>0</v>
      </c>
      <c r="V49">
        <v>245.0209999999999</v>
      </c>
    </row>
    <row r="50" spans="1:22" x14ac:dyDescent="0.3">
      <c r="A50">
        <v>1746</v>
      </c>
      <c r="B50" t="s">
        <v>4448</v>
      </c>
      <c r="C50">
        <v>2011</v>
      </c>
      <c r="D50" s="23">
        <v>40700</v>
      </c>
      <c r="E50" s="23">
        <v>40703</v>
      </c>
      <c r="F50" t="s">
        <v>188</v>
      </c>
      <c r="G50" t="s">
        <v>2460</v>
      </c>
      <c r="H50" t="s">
        <v>2461</v>
      </c>
      <c r="I50" t="s">
        <v>26</v>
      </c>
      <c r="J50" t="s">
        <v>27</v>
      </c>
      <c r="K50" t="s">
        <v>389</v>
      </c>
      <c r="L50" t="s">
        <v>267</v>
      </c>
      <c r="M50">
        <v>14609</v>
      </c>
      <c r="N50" t="s">
        <v>148</v>
      </c>
      <c r="O50" t="s">
        <v>688</v>
      </c>
      <c r="P50" t="s">
        <v>46</v>
      </c>
      <c r="Q50" t="s">
        <v>68</v>
      </c>
      <c r="R50" t="s">
        <v>689</v>
      </c>
      <c r="S50">
        <v>13.36</v>
      </c>
      <c r="T50">
        <v>2</v>
      </c>
      <c r="U50">
        <v>0</v>
      </c>
      <c r="V50">
        <v>4.9431999999999992</v>
      </c>
    </row>
    <row r="51" spans="1:22" x14ac:dyDescent="0.3">
      <c r="A51">
        <v>9001</v>
      </c>
      <c r="B51" t="s">
        <v>10364</v>
      </c>
      <c r="C51">
        <v>2011</v>
      </c>
      <c r="D51" s="23">
        <v>40716</v>
      </c>
      <c r="E51" s="23">
        <v>40716</v>
      </c>
      <c r="F51" t="s">
        <v>1290</v>
      </c>
      <c r="G51" t="s">
        <v>4282</v>
      </c>
      <c r="H51" t="s">
        <v>4283</v>
      </c>
      <c r="I51" t="s">
        <v>26</v>
      </c>
      <c r="J51" t="s">
        <v>27</v>
      </c>
      <c r="K51" t="s">
        <v>544</v>
      </c>
      <c r="L51" t="s">
        <v>310</v>
      </c>
      <c r="M51">
        <v>85023</v>
      </c>
      <c r="N51" t="s">
        <v>44</v>
      </c>
      <c r="O51" t="s">
        <v>5389</v>
      </c>
      <c r="P51" t="s">
        <v>46</v>
      </c>
      <c r="Q51" t="s">
        <v>75</v>
      </c>
      <c r="R51" t="s">
        <v>5390</v>
      </c>
      <c r="S51">
        <v>8.2260000000000009</v>
      </c>
      <c r="T51">
        <v>3</v>
      </c>
      <c r="U51">
        <v>0.7</v>
      </c>
      <c r="V51">
        <v>-6.0323999999999991</v>
      </c>
    </row>
    <row r="52" spans="1:22" x14ac:dyDescent="0.3">
      <c r="A52">
        <v>489</v>
      </c>
      <c r="B52" t="s">
        <v>1678</v>
      </c>
      <c r="C52">
        <v>2011</v>
      </c>
      <c r="D52" s="23">
        <v>40703</v>
      </c>
      <c r="E52" s="23">
        <v>40707</v>
      </c>
      <c r="F52" t="s">
        <v>23</v>
      </c>
      <c r="G52" t="s">
        <v>1679</v>
      </c>
      <c r="H52" t="s">
        <v>1680</v>
      </c>
      <c r="I52" t="s">
        <v>102</v>
      </c>
      <c r="J52" t="s">
        <v>27</v>
      </c>
      <c r="K52" t="s">
        <v>1681</v>
      </c>
      <c r="L52" t="s">
        <v>104</v>
      </c>
      <c r="M52">
        <v>77340</v>
      </c>
      <c r="N52" t="s">
        <v>105</v>
      </c>
      <c r="O52" t="s">
        <v>1682</v>
      </c>
      <c r="P52" t="s">
        <v>71</v>
      </c>
      <c r="Q52" t="s">
        <v>72</v>
      </c>
      <c r="R52" t="s">
        <v>1683</v>
      </c>
      <c r="S52">
        <v>7.9920000000000009</v>
      </c>
      <c r="T52">
        <v>1</v>
      </c>
      <c r="U52">
        <v>0.2</v>
      </c>
      <c r="V52">
        <v>0.59940000000000015</v>
      </c>
    </row>
    <row r="53" spans="1:22" x14ac:dyDescent="0.3">
      <c r="A53">
        <v>490</v>
      </c>
      <c r="B53" t="s">
        <v>1678</v>
      </c>
      <c r="C53">
        <v>2011</v>
      </c>
      <c r="D53" s="23">
        <v>40703</v>
      </c>
      <c r="E53" s="23">
        <v>40707</v>
      </c>
      <c r="F53" t="s">
        <v>23</v>
      </c>
      <c r="G53" t="s">
        <v>1679</v>
      </c>
      <c r="H53" t="s">
        <v>1680</v>
      </c>
      <c r="I53" t="s">
        <v>102</v>
      </c>
      <c r="J53" t="s">
        <v>27</v>
      </c>
      <c r="K53" t="s">
        <v>1681</v>
      </c>
      <c r="L53" t="s">
        <v>104</v>
      </c>
      <c r="M53">
        <v>77340</v>
      </c>
      <c r="N53" t="s">
        <v>105</v>
      </c>
      <c r="O53" t="s">
        <v>1684</v>
      </c>
      <c r="P53" t="s">
        <v>71</v>
      </c>
      <c r="Q53" t="s">
        <v>161</v>
      </c>
      <c r="R53" t="s">
        <v>1685</v>
      </c>
      <c r="S53">
        <v>63.984000000000009</v>
      </c>
      <c r="T53">
        <v>2</v>
      </c>
      <c r="U53">
        <v>0.2</v>
      </c>
      <c r="V53">
        <v>10.397399999999998</v>
      </c>
    </row>
    <row r="54" spans="1:22" x14ac:dyDescent="0.3">
      <c r="A54">
        <v>491</v>
      </c>
      <c r="B54" t="s">
        <v>1678</v>
      </c>
      <c r="C54">
        <v>2011</v>
      </c>
      <c r="D54" s="23">
        <v>40703</v>
      </c>
      <c r="E54" s="23">
        <v>40707</v>
      </c>
      <c r="F54" t="s">
        <v>23</v>
      </c>
      <c r="G54" t="s">
        <v>1679</v>
      </c>
      <c r="H54" t="s">
        <v>1680</v>
      </c>
      <c r="I54" t="s">
        <v>102</v>
      </c>
      <c r="J54" t="s">
        <v>27</v>
      </c>
      <c r="K54" t="s">
        <v>1681</v>
      </c>
      <c r="L54" t="s">
        <v>104</v>
      </c>
      <c r="M54">
        <v>77340</v>
      </c>
      <c r="N54" t="s">
        <v>105</v>
      </c>
      <c r="O54" t="s">
        <v>1565</v>
      </c>
      <c r="P54" t="s">
        <v>46</v>
      </c>
      <c r="Q54" t="s">
        <v>68</v>
      </c>
      <c r="R54" t="s">
        <v>1566</v>
      </c>
      <c r="S54">
        <v>70.367999999999995</v>
      </c>
      <c r="T54">
        <v>2</v>
      </c>
      <c r="U54">
        <v>0.2</v>
      </c>
      <c r="V54">
        <v>6.1572000000000031</v>
      </c>
    </row>
    <row r="55" spans="1:22" x14ac:dyDescent="0.3">
      <c r="A55">
        <v>862</v>
      </c>
      <c r="B55" t="s">
        <v>2659</v>
      </c>
      <c r="C55">
        <v>2011</v>
      </c>
      <c r="D55" s="23">
        <v>40703</v>
      </c>
      <c r="E55" s="23">
        <v>40710</v>
      </c>
      <c r="F55" t="s">
        <v>50</v>
      </c>
      <c r="G55" t="s">
        <v>2660</v>
      </c>
      <c r="H55" t="s">
        <v>2661</v>
      </c>
      <c r="I55" t="s">
        <v>26</v>
      </c>
      <c r="J55" t="s">
        <v>27</v>
      </c>
      <c r="K55" t="s">
        <v>127</v>
      </c>
      <c r="L55" t="s">
        <v>43</v>
      </c>
      <c r="M55">
        <v>94122</v>
      </c>
      <c r="N55" t="s">
        <v>44</v>
      </c>
      <c r="O55" t="s">
        <v>2662</v>
      </c>
      <c r="P55" t="s">
        <v>46</v>
      </c>
      <c r="Q55" t="s">
        <v>68</v>
      </c>
      <c r="R55" t="s">
        <v>2663</v>
      </c>
      <c r="S55">
        <v>23.1</v>
      </c>
      <c r="T55">
        <v>2</v>
      </c>
      <c r="U55">
        <v>0</v>
      </c>
      <c r="V55">
        <v>10.625999999999999</v>
      </c>
    </row>
    <row r="56" spans="1:22" x14ac:dyDescent="0.3">
      <c r="A56">
        <v>861</v>
      </c>
      <c r="B56" t="s">
        <v>2659</v>
      </c>
      <c r="C56">
        <v>2011</v>
      </c>
      <c r="D56" s="23">
        <v>40703</v>
      </c>
      <c r="E56" s="23">
        <v>40710</v>
      </c>
      <c r="F56" t="s">
        <v>50</v>
      </c>
      <c r="G56" t="s">
        <v>2660</v>
      </c>
      <c r="H56" t="s">
        <v>2661</v>
      </c>
      <c r="I56" t="s">
        <v>26</v>
      </c>
      <c r="J56" t="s">
        <v>27</v>
      </c>
      <c r="K56" t="s">
        <v>127</v>
      </c>
      <c r="L56" t="s">
        <v>43</v>
      </c>
      <c r="M56">
        <v>94122</v>
      </c>
      <c r="N56" t="s">
        <v>44</v>
      </c>
      <c r="O56" t="s">
        <v>1296</v>
      </c>
      <c r="P56" t="s">
        <v>46</v>
      </c>
      <c r="Q56" t="s">
        <v>578</v>
      </c>
      <c r="R56" t="s">
        <v>186</v>
      </c>
      <c r="S56">
        <v>7.36</v>
      </c>
      <c r="T56">
        <v>2</v>
      </c>
      <c r="U56">
        <v>0</v>
      </c>
      <c r="V56">
        <v>0.14719999999999978</v>
      </c>
    </row>
    <row r="57" spans="1:22" x14ac:dyDescent="0.3">
      <c r="A57">
        <v>1700</v>
      </c>
      <c r="B57" t="s">
        <v>4388</v>
      </c>
      <c r="C57">
        <v>2011</v>
      </c>
      <c r="D57" s="23">
        <v>40697</v>
      </c>
      <c r="E57" s="23">
        <v>40701</v>
      </c>
      <c r="F57" t="s">
        <v>23</v>
      </c>
      <c r="G57" t="s">
        <v>519</v>
      </c>
      <c r="H57" t="s">
        <v>520</v>
      </c>
      <c r="I57" t="s">
        <v>26</v>
      </c>
      <c r="J57" t="s">
        <v>27</v>
      </c>
      <c r="K57" t="s">
        <v>95</v>
      </c>
      <c r="L57" t="s">
        <v>96</v>
      </c>
      <c r="M57">
        <v>98115</v>
      </c>
      <c r="N57" t="s">
        <v>44</v>
      </c>
      <c r="O57" t="s">
        <v>3273</v>
      </c>
      <c r="P57" t="s">
        <v>32</v>
      </c>
      <c r="Q57" t="s">
        <v>56</v>
      </c>
      <c r="R57" t="s">
        <v>3274</v>
      </c>
      <c r="S57">
        <v>515.88</v>
      </c>
      <c r="T57">
        <v>6</v>
      </c>
      <c r="U57">
        <v>0</v>
      </c>
      <c r="V57">
        <v>113.49359999999999</v>
      </c>
    </row>
    <row r="58" spans="1:22" x14ac:dyDescent="0.3">
      <c r="A58">
        <v>2496</v>
      </c>
      <c r="B58" t="s">
        <v>5574</v>
      </c>
      <c r="C58">
        <v>2011</v>
      </c>
      <c r="D58" s="23">
        <v>40710</v>
      </c>
      <c r="E58" s="23">
        <v>40716</v>
      </c>
      <c r="F58" t="s">
        <v>50</v>
      </c>
      <c r="G58" t="s">
        <v>5575</v>
      </c>
      <c r="H58" t="s">
        <v>5576</v>
      </c>
      <c r="I58" t="s">
        <v>26</v>
      </c>
      <c r="J58" t="s">
        <v>27</v>
      </c>
      <c r="K58" t="s">
        <v>5577</v>
      </c>
      <c r="L58" t="s">
        <v>254</v>
      </c>
      <c r="M58">
        <v>46544</v>
      </c>
      <c r="N58" t="s">
        <v>105</v>
      </c>
      <c r="O58" t="s">
        <v>1585</v>
      </c>
      <c r="P58" t="s">
        <v>32</v>
      </c>
      <c r="Q58" t="s">
        <v>36</v>
      </c>
      <c r="R58" t="s">
        <v>1586</v>
      </c>
      <c r="S58">
        <v>647.84</v>
      </c>
      <c r="T58">
        <v>8</v>
      </c>
      <c r="U58">
        <v>0</v>
      </c>
      <c r="V58">
        <v>32.391999999999939</v>
      </c>
    </row>
    <row r="59" spans="1:22" x14ac:dyDescent="0.3">
      <c r="A59">
        <v>3002</v>
      </c>
      <c r="B59" t="s">
        <v>6190</v>
      </c>
      <c r="C59">
        <v>2011</v>
      </c>
      <c r="D59" s="23">
        <v>40715</v>
      </c>
      <c r="E59" s="23">
        <v>40719</v>
      </c>
      <c r="F59" t="s">
        <v>50</v>
      </c>
      <c r="G59" t="s">
        <v>4276</v>
      </c>
      <c r="H59" t="s">
        <v>4277</v>
      </c>
      <c r="I59" t="s">
        <v>26</v>
      </c>
      <c r="J59" t="s">
        <v>27</v>
      </c>
      <c r="K59" t="s">
        <v>146</v>
      </c>
      <c r="L59" t="s">
        <v>147</v>
      </c>
      <c r="M59">
        <v>19120</v>
      </c>
      <c r="N59" t="s">
        <v>148</v>
      </c>
      <c r="O59" t="s">
        <v>1903</v>
      </c>
      <c r="P59" t="s">
        <v>46</v>
      </c>
      <c r="Q59" t="s">
        <v>75</v>
      </c>
      <c r="R59" t="s">
        <v>1904</v>
      </c>
      <c r="S59">
        <v>9.006000000000002</v>
      </c>
      <c r="T59">
        <v>2</v>
      </c>
      <c r="U59">
        <v>0.7</v>
      </c>
      <c r="V59">
        <v>-7.2048000000000023</v>
      </c>
    </row>
    <row r="60" spans="1:22" x14ac:dyDescent="0.3">
      <c r="A60">
        <v>3001</v>
      </c>
      <c r="B60" t="s">
        <v>6190</v>
      </c>
      <c r="C60">
        <v>2011</v>
      </c>
      <c r="D60" s="23">
        <v>40715</v>
      </c>
      <c r="E60" s="23">
        <v>40719</v>
      </c>
      <c r="F60" t="s">
        <v>50</v>
      </c>
      <c r="G60" t="s">
        <v>4276</v>
      </c>
      <c r="H60" t="s">
        <v>4277</v>
      </c>
      <c r="I60" t="s">
        <v>26</v>
      </c>
      <c r="J60" t="s">
        <v>27</v>
      </c>
      <c r="K60" t="s">
        <v>146</v>
      </c>
      <c r="L60" t="s">
        <v>147</v>
      </c>
      <c r="M60">
        <v>19120</v>
      </c>
      <c r="N60" t="s">
        <v>148</v>
      </c>
      <c r="O60" t="s">
        <v>4424</v>
      </c>
      <c r="P60" t="s">
        <v>46</v>
      </c>
      <c r="Q60" t="s">
        <v>78</v>
      </c>
      <c r="R60" t="s">
        <v>4425</v>
      </c>
      <c r="S60">
        <v>44.416000000000004</v>
      </c>
      <c r="T60">
        <v>2</v>
      </c>
      <c r="U60">
        <v>0.2</v>
      </c>
      <c r="V60">
        <v>3.8864000000000001</v>
      </c>
    </row>
    <row r="61" spans="1:22" x14ac:dyDescent="0.3">
      <c r="A61">
        <v>3000</v>
      </c>
      <c r="B61" t="s">
        <v>6190</v>
      </c>
      <c r="C61">
        <v>2011</v>
      </c>
      <c r="D61" s="23">
        <v>40715</v>
      </c>
      <c r="E61" s="23">
        <v>40719</v>
      </c>
      <c r="F61" t="s">
        <v>50</v>
      </c>
      <c r="G61" t="s">
        <v>4276</v>
      </c>
      <c r="H61" t="s">
        <v>4277</v>
      </c>
      <c r="I61" t="s">
        <v>26</v>
      </c>
      <c r="J61" t="s">
        <v>27</v>
      </c>
      <c r="K61" t="s">
        <v>146</v>
      </c>
      <c r="L61" t="s">
        <v>147</v>
      </c>
      <c r="M61">
        <v>19120</v>
      </c>
      <c r="N61" t="s">
        <v>148</v>
      </c>
      <c r="O61" t="s">
        <v>6193</v>
      </c>
      <c r="P61" t="s">
        <v>71</v>
      </c>
      <c r="Q61" t="s">
        <v>682</v>
      </c>
      <c r="R61" t="s">
        <v>6194</v>
      </c>
      <c r="S61">
        <v>206.99100000000004</v>
      </c>
      <c r="T61">
        <v>3</v>
      </c>
      <c r="U61">
        <v>0.7</v>
      </c>
      <c r="V61">
        <v>-172.49250000000001</v>
      </c>
    </row>
    <row r="62" spans="1:22" x14ac:dyDescent="0.3">
      <c r="A62">
        <v>2999</v>
      </c>
      <c r="B62" t="s">
        <v>6190</v>
      </c>
      <c r="C62">
        <v>2011</v>
      </c>
      <c r="D62" s="23">
        <v>40715</v>
      </c>
      <c r="E62" s="23">
        <v>40719</v>
      </c>
      <c r="F62" t="s">
        <v>50</v>
      </c>
      <c r="G62" t="s">
        <v>4276</v>
      </c>
      <c r="H62" t="s">
        <v>4277</v>
      </c>
      <c r="I62" t="s">
        <v>26</v>
      </c>
      <c r="J62" t="s">
        <v>27</v>
      </c>
      <c r="K62" t="s">
        <v>146</v>
      </c>
      <c r="L62" t="s">
        <v>147</v>
      </c>
      <c r="M62">
        <v>19120</v>
      </c>
      <c r="N62" t="s">
        <v>148</v>
      </c>
      <c r="O62" t="s">
        <v>1018</v>
      </c>
      <c r="P62" t="s">
        <v>71</v>
      </c>
      <c r="Q62" t="s">
        <v>161</v>
      </c>
      <c r="R62" t="s">
        <v>1019</v>
      </c>
      <c r="S62">
        <v>95.968000000000004</v>
      </c>
      <c r="T62">
        <v>4</v>
      </c>
      <c r="U62">
        <v>0.2</v>
      </c>
      <c r="V62">
        <v>28.790400000000009</v>
      </c>
    </row>
    <row r="63" spans="1:22" x14ac:dyDescent="0.3">
      <c r="A63">
        <v>2998</v>
      </c>
      <c r="B63" t="s">
        <v>6190</v>
      </c>
      <c r="C63">
        <v>2011</v>
      </c>
      <c r="D63" s="23">
        <v>40715</v>
      </c>
      <c r="E63" s="23">
        <v>40719</v>
      </c>
      <c r="F63" t="s">
        <v>50</v>
      </c>
      <c r="G63" t="s">
        <v>4276</v>
      </c>
      <c r="H63" t="s">
        <v>4277</v>
      </c>
      <c r="I63" t="s">
        <v>26</v>
      </c>
      <c r="J63" t="s">
        <v>27</v>
      </c>
      <c r="K63" t="s">
        <v>146</v>
      </c>
      <c r="L63" t="s">
        <v>147</v>
      </c>
      <c r="M63">
        <v>19120</v>
      </c>
      <c r="N63" t="s">
        <v>148</v>
      </c>
      <c r="O63" t="s">
        <v>6191</v>
      </c>
      <c r="P63" t="s">
        <v>32</v>
      </c>
      <c r="Q63" t="s">
        <v>65</v>
      </c>
      <c r="R63" t="s">
        <v>6192</v>
      </c>
      <c r="S63">
        <v>3.9840000000000004</v>
      </c>
      <c r="T63">
        <v>1</v>
      </c>
      <c r="U63">
        <v>0.2</v>
      </c>
      <c r="V63">
        <v>0.64739999999999964</v>
      </c>
    </row>
    <row r="64" spans="1:22" x14ac:dyDescent="0.3">
      <c r="A64">
        <v>2997</v>
      </c>
      <c r="B64" t="s">
        <v>6190</v>
      </c>
      <c r="C64">
        <v>2011</v>
      </c>
      <c r="D64" s="23">
        <v>40715</v>
      </c>
      <c r="E64" s="23">
        <v>40719</v>
      </c>
      <c r="F64" t="s">
        <v>50</v>
      </c>
      <c r="G64" t="s">
        <v>4276</v>
      </c>
      <c r="H64" t="s">
        <v>4277</v>
      </c>
      <c r="I64" t="s">
        <v>26</v>
      </c>
      <c r="J64" t="s">
        <v>27</v>
      </c>
      <c r="K64" t="s">
        <v>146</v>
      </c>
      <c r="L64" t="s">
        <v>147</v>
      </c>
      <c r="M64">
        <v>19120</v>
      </c>
      <c r="N64" t="s">
        <v>148</v>
      </c>
      <c r="O64" t="s">
        <v>3270</v>
      </c>
      <c r="P64" t="s">
        <v>46</v>
      </c>
      <c r="Q64" t="s">
        <v>173</v>
      </c>
      <c r="R64" t="s">
        <v>186</v>
      </c>
      <c r="S64">
        <v>24.896000000000001</v>
      </c>
      <c r="T64">
        <v>4</v>
      </c>
      <c r="U64">
        <v>0.2</v>
      </c>
      <c r="V64">
        <v>8.4024000000000001</v>
      </c>
    </row>
    <row r="65" spans="1:22" x14ac:dyDescent="0.3">
      <c r="A65">
        <v>5221</v>
      </c>
      <c r="B65" t="s">
        <v>8069</v>
      </c>
      <c r="C65">
        <v>2011</v>
      </c>
      <c r="D65" s="23">
        <v>40708</v>
      </c>
      <c r="E65" s="23">
        <v>40714</v>
      </c>
      <c r="F65" t="s">
        <v>50</v>
      </c>
      <c r="G65" t="s">
        <v>6212</v>
      </c>
      <c r="H65" t="s">
        <v>6213</v>
      </c>
      <c r="I65" t="s">
        <v>102</v>
      </c>
      <c r="J65" t="s">
        <v>27</v>
      </c>
      <c r="K65" t="s">
        <v>880</v>
      </c>
      <c r="L65" t="s">
        <v>238</v>
      </c>
      <c r="M65">
        <v>48234</v>
      </c>
      <c r="N65" t="s">
        <v>105</v>
      </c>
      <c r="O65" t="s">
        <v>7202</v>
      </c>
      <c r="P65" t="s">
        <v>32</v>
      </c>
      <c r="Q65" t="s">
        <v>33</v>
      </c>
      <c r="R65" t="s">
        <v>7203</v>
      </c>
      <c r="S65">
        <v>212.94</v>
      </c>
      <c r="T65">
        <v>3</v>
      </c>
      <c r="U65">
        <v>0</v>
      </c>
      <c r="V65">
        <v>57.4938</v>
      </c>
    </row>
    <row r="66" spans="1:22" x14ac:dyDescent="0.3">
      <c r="A66">
        <v>822</v>
      </c>
      <c r="B66" t="s">
        <v>2552</v>
      </c>
      <c r="C66">
        <v>2011</v>
      </c>
      <c r="D66" s="23">
        <v>40722</v>
      </c>
      <c r="E66" s="23">
        <v>40726</v>
      </c>
      <c r="F66" t="s">
        <v>50</v>
      </c>
      <c r="G66" t="s">
        <v>1906</v>
      </c>
      <c r="H66" t="s">
        <v>1907</v>
      </c>
      <c r="I66" t="s">
        <v>26</v>
      </c>
      <c r="J66" t="s">
        <v>27</v>
      </c>
      <c r="K66" t="s">
        <v>146</v>
      </c>
      <c r="L66" t="s">
        <v>147</v>
      </c>
      <c r="M66">
        <v>19140</v>
      </c>
      <c r="N66" t="s">
        <v>148</v>
      </c>
      <c r="O66" t="s">
        <v>2559</v>
      </c>
      <c r="P66" t="s">
        <v>46</v>
      </c>
      <c r="Q66" t="s">
        <v>90</v>
      </c>
      <c r="R66" t="s">
        <v>2560</v>
      </c>
      <c r="S66">
        <v>335.52</v>
      </c>
      <c r="T66">
        <v>4</v>
      </c>
      <c r="U66">
        <v>0.2</v>
      </c>
      <c r="V66">
        <v>117.43199999999999</v>
      </c>
    </row>
    <row r="67" spans="1:22" x14ac:dyDescent="0.3">
      <c r="A67">
        <v>821</v>
      </c>
      <c r="B67" t="s">
        <v>2552</v>
      </c>
      <c r="C67">
        <v>2011</v>
      </c>
      <c r="D67" s="23">
        <v>40722</v>
      </c>
      <c r="E67" s="23">
        <v>40726</v>
      </c>
      <c r="F67" t="s">
        <v>50</v>
      </c>
      <c r="G67" t="s">
        <v>1906</v>
      </c>
      <c r="H67" t="s">
        <v>1907</v>
      </c>
      <c r="I67" t="s">
        <v>26</v>
      </c>
      <c r="J67" t="s">
        <v>27</v>
      </c>
      <c r="K67" t="s">
        <v>146</v>
      </c>
      <c r="L67" t="s">
        <v>147</v>
      </c>
      <c r="M67">
        <v>19140</v>
      </c>
      <c r="N67" t="s">
        <v>148</v>
      </c>
      <c r="O67" t="s">
        <v>2557</v>
      </c>
      <c r="P67" t="s">
        <v>46</v>
      </c>
      <c r="Q67" t="s">
        <v>75</v>
      </c>
      <c r="R67" t="s">
        <v>2558</v>
      </c>
      <c r="S67">
        <v>31.086000000000006</v>
      </c>
      <c r="T67">
        <v>3</v>
      </c>
      <c r="U67">
        <v>0.7</v>
      </c>
      <c r="V67">
        <v>-22.796399999999991</v>
      </c>
    </row>
    <row r="68" spans="1:22" x14ac:dyDescent="0.3">
      <c r="A68">
        <v>820</v>
      </c>
      <c r="B68" t="s">
        <v>2552</v>
      </c>
      <c r="C68">
        <v>2011</v>
      </c>
      <c r="D68" s="23">
        <v>40722</v>
      </c>
      <c r="E68" s="23">
        <v>40726</v>
      </c>
      <c r="F68" t="s">
        <v>50</v>
      </c>
      <c r="G68" t="s">
        <v>1906</v>
      </c>
      <c r="H68" t="s">
        <v>1907</v>
      </c>
      <c r="I68" t="s">
        <v>26</v>
      </c>
      <c r="J68" t="s">
        <v>27</v>
      </c>
      <c r="K68" t="s">
        <v>146</v>
      </c>
      <c r="L68" t="s">
        <v>147</v>
      </c>
      <c r="M68">
        <v>19140</v>
      </c>
      <c r="N68" t="s">
        <v>148</v>
      </c>
      <c r="O68" t="s">
        <v>2555</v>
      </c>
      <c r="P68" t="s">
        <v>32</v>
      </c>
      <c r="Q68" t="s">
        <v>36</v>
      </c>
      <c r="R68" t="s">
        <v>2556</v>
      </c>
      <c r="S68">
        <v>1228.4649999999999</v>
      </c>
      <c r="T68">
        <v>5</v>
      </c>
      <c r="U68">
        <v>0.3</v>
      </c>
      <c r="V68">
        <v>0</v>
      </c>
    </row>
    <row r="69" spans="1:22" x14ac:dyDescent="0.3">
      <c r="A69">
        <v>819</v>
      </c>
      <c r="B69" t="s">
        <v>2552</v>
      </c>
      <c r="C69">
        <v>2011</v>
      </c>
      <c r="D69" s="23">
        <v>40722</v>
      </c>
      <c r="E69" s="23">
        <v>40726</v>
      </c>
      <c r="F69" t="s">
        <v>50</v>
      </c>
      <c r="G69" t="s">
        <v>1906</v>
      </c>
      <c r="H69" t="s">
        <v>1907</v>
      </c>
      <c r="I69" t="s">
        <v>26</v>
      </c>
      <c r="J69" t="s">
        <v>27</v>
      </c>
      <c r="K69" t="s">
        <v>146</v>
      </c>
      <c r="L69" t="s">
        <v>147</v>
      </c>
      <c r="M69">
        <v>19140</v>
      </c>
      <c r="N69" t="s">
        <v>148</v>
      </c>
      <c r="O69" t="s">
        <v>2553</v>
      </c>
      <c r="P69" t="s">
        <v>46</v>
      </c>
      <c r="Q69" t="s">
        <v>75</v>
      </c>
      <c r="R69" t="s">
        <v>2554</v>
      </c>
      <c r="S69">
        <v>3.168000000000001</v>
      </c>
      <c r="T69">
        <v>3</v>
      </c>
      <c r="U69">
        <v>0.7</v>
      </c>
      <c r="V69">
        <v>-2.4287999999999998</v>
      </c>
    </row>
    <row r="70" spans="1:22" x14ac:dyDescent="0.3">
      <c r="A70">
        <v>818</v>
      </c>
      <c r="B70" t="s">
        <v>2552</v>
      </c>
      <c r="C70">
        <v>2011</v>
      </c>
      <c r="D70" s="23">
        <v>40722</v>
      </c>
      <c r="E70" s="23">
        <v>40726</v>
      </c>
      <c r="F70" t="s">
        <v>50</v>
      </c>
      <c r="G70" t="s">
        <v>1906</v>
      </c>
      <c r="H70" t="s">
        <v>1907</v>
      </c>
      <c r="I70" t="s">
        <v>26</v>
      </c>
      <c r="J70" t="s">
        <v>27</v>
      </c>
      <c r="K70" t="s">
        <v>146</v>
      </c>
      <c r="L70" t="s">
        <v>147</v>
      </c>
      <c r="M70">
        <v>19140</v>
      </c>
      <c r="N70" t="s">
        <v>148</v>
      </c>
      <c r="O70" t="s">
        <v>404</v>
      </c>
      <c r="P70" t="s">
        <v>46</v>
      </c>
      <c r="Q70" t="s">
        <v>90</v>
      </c>
      <c r="R70" t="s">
        <v>405</v>
      </c>
      <c r="S70">
        <v>41.472000000000008</v>
      </c>
      <c r="T70">
        <v>8</v>
      </c>
      <c r="U70">
        <v>0.2</v>
      </c>
      <c r="V70">
        <v>14.5152</v>
      </c>
    </row>
    <row r="71" spans="1:22" x14ac:dyDescent="0.3">
      <c r="A71">
        <v>1836</v>
      </c>
      <c r="B71" t="s">
        <v>4607</v>
      </c>
      <c r="C71">
        <v>2011</v>
      </c>
      <c r="D71" s="23">
        <v>40715</v>
      </c>
      <c r="E71" s="23">
        <v>40718</v>
      </c>
      <c r="F71" t="s">
        <v>188</v>
      </c>
      <c r="G71" t="s">
        <v>4468</v>
      </c>
      <c r="H71" t="s">
        <v>4469</v>
      </c>
      <c r="I71" t="s">
        <v>26</v>
      </c>
      <c r="J71" t="s">
        <v>27</v>
      </c>
      <c r="K71" t="s">
        <v>4608</v>
      </c>
      <c r="L71" t="s">
        <v>747</v>
      </c>
      <c r="M71">
        <v>6450</v>
      </c>
      <c r="N71" t="s">
        <v>148</v>
      </c>
      <c r="O71" t="s">
        <v>128</v>
      </c>
      <c r="P71" t="s">
        <v>46</v>
      </c>
      <c r="Q71" t="s">
        <v>68</v>
      </c>
      <c r="R71" t="s">
        <v>129</v>
      </c>
      <c r="S71">
        <v>21.400000000000002</v>
      </c>
      <c r="T71">
        <v>5</v>
      </c>
      <c r="U71">
        <v>0</v>
      </c>
      <c r="V71">
        <v>6.2059999999999977</v>
      </c>
    </row>
    <row r="72" spans="1:22" x14ac:dyDescent="0.3">
      <c r="A72">
        <v>6323</v>
      </c>
      <c r="B72" t="s">
        <v>8832</v>
      </c>
      <c r="C72">
        <v>2011</v>
      </c>
      <c r="D72" s="23">
        <v>40697</v>
      </c>
      <c r="E72" s="23">
        <v>40701</v>
      </c>
      <c r="F72" t="s">
        <v>23</v>
      </c>
      <c r="G72" t="s">
        <v>1508</v>
      </c>
      <c r="H72" t="s">
        <v>1509</v>
      </c>
      <c r="I72" t="s">
        <v>102</v>
      </c>
      <c r="J72" t="s">
        <v>27</v>
      </c>
      <c r="K72" t="s">
        <v>5311</v>
      </c>
      <c r="L72" t="s">
        <v>238</v>
      </c>
      <c r="M72">
        <v>48640</v>
      </c>
      <c r="N72" t="s">
        <v>105</v>
      </c>
      <c r="O72" t="s">
        <v>2576</v>
      </c>
      <c r="P72" t="s">
        <v>46</v>
      </c>
      <c r="Q72" t="s">
        <v>173</v>
      </c>
      <c r="R72" t="s">
        <v>2577</v>
      </c>
      <c r="S72">
        <v>15.28</v>
      </c>
      <c r="T72">
        <v>2</v>
      </c>
      <c r="U72">
        <v>0</v>
      </c>
      <c r="V72">
        <v>7.4871999999999996</v>
      </c>
    </row>
    <row r="73" spans="1:22" x14ac:dyDescent="0.3">
      <c r="A73">
        <v>5150</v>
      </c>
      <c r="B73" t="s">
        <v>8028</v>
      </c>
      <c r="C73">
        <v>2011</v>
      </c>
      <c r="D73" s="23">
        <v>40715</v>
      </c>
      <c r="E73" s="23">
        <v>40715</v>
      </c>
      <c r="F73" t="s">
        <v>1290</v>
      </c>
      <c r="G73" t="s">
        <v>4261</v>
      </c>
      <c r="H73" t="s">
        <v>4262</v>
      </c>
      <c r="I73" t="s">
        <v>26</v>
      </c>
      <c r="J73" t="s">
        <v>27</v>
      </c>
      <c r="K73" t="s">
        <v>1173</v>
      </c>
      <c r="L73" t="s">
        <v>267</v>
      </c>
      <c r="M73">
        <v>11561</v>
      </c>
      <c r="N73" t="s">
        <v>148</v>
      </c>
      <c r="O73" t="s">
        <v>5015</v>
      </c>
      <c r="P73" t="s">
        <v>71</v>
      </c>
      <c r="Q73" t="s">
        <v>72</v>
      </c>
      <c r="R73" t="s">
        <v>5016</v>
      </c>
      <c r="S73">
        <v>1214.8499999999999</v>
      </c>
      <c r="T73">
        <v>3</v>
      </c>
      <c r="U73">
        <v>0</v>
      </c>
      <c r="V73">
        <v>352.30649999999997</v>
      </c>
    </row>
    <row r="74" spans="1:22" x14ac:dyDescent="0.3">
      <c r="A74">
        <v>422</v>
      </c>
      <c r="B74" t="s">
        <v>1472</v>
      </c>
      <c r="C74">
        <v>2011</v>
      </c>
      <c r="D74" s="23">
        <v>40716</v>
      </c>
      <c r="E74" s="23">
        <v>40719</v>
      </c>
      <c r="F74" t="s">
        <v>188</v>
      </c>
      <c r="G74" t="s">
        <v>332</v>
      </c>
      <c r="H74" t="s">
        <v>333</v>
      </c>
      <c r="I74" t="s">
        <v>26</v>
      </c>
      <c r="J74" t="s">
        <v>27</v>
      </c>
      <c r="K74" t="s">
        <v>1473</v>
      </c>
      <c r="L74" t="s">
        <v>457</v>
      </c>
      <c r="M74">
        <v>80027</v>
      </c>
      <c r="N74" t="s">
        <v>44</v>
      </c>
      <c r="O74" t="s">
        <v>1474</v>
      </c>
      <c r="P74" t="s">
        <v>71</v>
      </c>
      <c r="Q74" t="s">
        <v>161</v>
      </c>
      <c r="R74" t="s">
        <v>1475</v>
      </c>
      <c r="S74">
        <v>196.75200000000001</v>
      </c>
      <c r="T74">
        <v>6</v>
      </c>
      <c r="U74">
        <v>0.2</v>
      </c>
      <c r="V74">
        <v>56.566200000000009</v>
      </c>
    </row>
    <row r="75" spans="1:22" x14ac:dyDescent="0.3">
      <c r="A75">
        <v>9697</v>
      </c>
      <c r="B75" t="s">
        <v>10786</v>
      </c>
      <c r="C75">
        <v>2011</v>
      </c>
      <c r="D75" s="23">
        <v>40704</v>
      </c>
      <c r="E75" s="23">
        <v>40709</v>
      </c>
      <c r="F75" t="s">
        <v>23</v>
      </c>
      <c r="G75" t="s">
        <v>819</v>
      </c>
      <c r="H75" t="s">
        <v>820</v>
      </c>
      <c r="I75" t="s">
        <v>41</v>
      </c>
      <c r="J75" t="s">
        <v>27</v>
      </c>
      <c r="K75" t="s">
        <v>880</v>
      </c>
      <c r="L75" t="s">
        <v>238</v>
      </c>
      <c r="M75">
        <v>48234</v>
      </c>
      <c r="N75" t="s">
        <v>105</v>
      </c>
      <c r="O75" t="s">
        <v>1971</v>
      </c>
      <c r="P75" t="s">
        <v>46</v>
      </c>
      <c r="Q75" t="s">
        <v>47</v>
      </c>
      <c r="R75" t="s">
        <v>1972</v>
      </c>
      <c r="S75">
        <v>491.55</v>
      </c>
      <c r="T75">
        <v>5</v>
      </c>
      <c r="U75">
        <v>0</v>
      </c>
      <c r="V75">
        <v>240.8595</v>
      </c>
    </row>
    <row r="76" spans="1:22" x14ac:dyDescent="0.3">
      <c r="A76">
        <v>6818</v>
      </c>
      <c r="B76" t="s">
        <v>9115</v>
      </c>
      <c r="C76">
        <v>2011</v>
      </c>
      <c r="D76" s="23">
        <v>40711</v>
      </c>
      <c r="E76" s="23">
        <v>40715</v>
      </c>
      <c r="F76" t="s">
        <v>50</v>
      </c>
      <c r="G76" t="s">
        <v>4056</v>
      </c>
      <c r="H76" t="s">
        <v>4057</v>
      </c>
      <c r="I76" t="s">
        <v>26</v>
      </c>
      <c r="J76" t="s">
        <v>27</v>
      </c>
      <c r="K76" t="s">
        <v>95</v>
      </c>
      <c r="L76" t="s">
        <v>96</v>
      </c>
      <c r="M76">
        <v>98105</v>
      </c>
      <c r="N76" t="s">
        <v>44</v>
      </c>
      <c r="O76" t="s">
        <v>1255</v>
      </c>
      <c r="P76" t="s">
        <v>46</v>
      </c>
      <c r="Q76" t="s">
        <v>75</v>
      </c>
      <c r="R76" t="s">
        <v>1256</v>
      </c>
      <c r="S76">
        <v>3266.3760000000002</v>
      </c>
      <c r="T76">
        <v>3</v>
      </c>
      <c r="U76">
        <v>0.2</v>
      </c>
      <c r="V76">
        <v>1061.5721999999998</v>
      </c>
    </row>
    <row r="77" spans="1:22" x14ac:dyDescent="0.3">
      <c r="A77">
        <v>6817</v>
      </c>
      <c r="B77" t="s">
        <v>9115</v>
      </c>
      <c r="C77">
        <v>2011</v>
      </c>
      <c r="D77" s="23">
        <v>40711</v>
      </c>
      <c r="E77" s="23">
        <v>40715</v>
      </c>
      <c r="F77" t="s">
        <v>50</v>
      </c>
      <c r="G77" t="s">
        <v>4056</v>
      </c>
      <c r="H77" t="s">
        <v>4057</v>
      </c>
      <c r="I77" t="s">
        <v>26</v>
      </c>
      <c r="J77" t="s">
        <v>27</v>
      </c>
      <c r="K77" t="s">
        <v>95</v>
      </c>
      <c r="L77" t="s">
        <v>96</v>
      </c>
      <c r="M77">
        <v>98105</v>
      </c>
      <c r="N77" t="s">
        <v>44</v>
      </c>
      <c r="O77" t="s">
        <v>1174</v>
      </c>
      <c r="P77" t="s">
        <v>46</v>
      </c>
      <c r="Q77" t="s">
        <v>269</v>
      </c>
      <c r="R77" t="s">
        <v>1175</v>
      </c>
      <c r="S77">
        <v>17.899999999999999</v>
      </c>
      <c r="T77">
        <v>5</v>
      </c>
      <c r="U77">
        <v>0</v>
      </c>
      <c r="V77">
        <v>8.9499999999999993</v>
      </c>
    </row>
    <row r="78" spans="1:22" x14ac:dyDescent="0.3">
      <c r="A78">
        <v>6816</v>
      </c>
      <c r="B78" t="s">
        <v>9115</v>
      </c>
      <c r="C78">
        <v>2011</v>
      </c>
      <c r="D78" s="23">
        <v>40711</v>
      </c>
      <c r="E78" s="23">
        <v>40715</v>
      </c>
      <c r="F78" t="s">
        <v>50</v>
      </c>
      <c r="G78" t="s">
        <v>4056</v>
      </c>
      <c r="H78" t="s">
        <v>4057</v>
      </c>
      <c r="I78" t="s">
        <v>26</v>
      </c>
      <c r="J78" t="s">
        <v>27</v>
      </c>
      <c r="K78" t="s">
        <v>95</v>
      </c>
      <c r="L78" t="s">
        <v>96</v>
      </c>
      <c r="M78">
        <v>98105</v>
      </c>
      <c r="N78" t="s">
        <v>44</v>
      </c>
      <c r="O78" t="s">
        <v>4098</v>
      </c>
      <c r="P78" t="s">
        <v>32</v>
      </c>
      <c r="Q78" t="s">
        <v>65</v>
      </c>
      <c r="R78" t="s">
        <v>1285</v>
      </c>
      <c r="S78">
        <v>6.24</v>
      </c>
      <c r="T78">
        <v>3</v>
      </c>
      <c r="U78">
        <v>0</v>
      </c>
      <c r="V78">
        <v>2.6208000000000005</v>
      </c>
    </row>
    <row r="79" spans="1:22" x14ac:dyDescent="0.3">
      <c r="A79">
        <v>1414</v>
      </c>
      <c r="B79" t="s">
        <v>3831</v>
      </c>
      <c r="C79">
        <v>2011</v>
      </c>
      <c r="D79" s="23">
        <v>40724</v>
      </c>
      <c r="E79" s="23">
        <v>40729</v>
      </c>
      <c r="F79" t="s">
        <v>50</v>
      </c>
      <c r="G79" t="s">
        <v>3832</v>
      </c>
      <c r="H79" t="s">
        <v>3833</v>
      </c>
      <c r="I79" t="s">
        <v>26</v>
      </c>
      <c r="J79" t="s">
        <v>27</v>
      </c>
      <c r="K79" t="s">
        <v>266</v>
      </c>
      <c r="L79" t="s">
        <v>267</v>
      </c>
      <c r="M79">
        <v>10024</v>
      </c>
      <c r="N79" t="s">
        <v>148</v>
      </c>
      <c r="O79" t="s">
        <v>3834</v>
      </c>
      <c r="P79" t="s">
        <v>46</v>
      </c>
      <c r="Q79" t="s">
        <v>75</v>
      </c>
      <c r="R79" t="s">
        <v>3835</v>
      </c>
      <c r="S79">
        <v>334.76800000000003</v>
      </c>
      <c r="T79">
        <v>7</v>
      </c>
      <c r="U79">
        <v>0.2</v>
      </c>
      <c r="V79">
        <v>108.79959999999997</v>
      </c>
    </row>
    <row r="80" spans="1:22" x14ac:dyDescent="0.3">
      <c r="A80">
        <v>1875</v>
      </c>
      <c r="B80" t="s">
        <v>4679</v>
      </c>
      <c r="C80">
        <v>2011</v>
      </c>
      <c r="D80" s="23">
        <v>40698</v>
      </c>
      <c r="E80" s="23">
        <v>40703</v>
      </c>
      <c r="F80" t="s">
        <v>50</v>
      </c>
      <c r="G80" t="s">
        <v>762</v>
      </c>
      <c r="H80" t="s">
        <v>763</v>
      </c>
      <c r="I80" t="s">
        <v>102</v>
      </c>
      <c r="J80" t="s">
        <v>27</v>
      </c>
      <c r="K80" t="s">
        <v>497</v>
      </c>
      <c r="L80" t="s">
        <v>498</v>
      </c>
      <c r="M80">
        <v>43229</v>
      </c>
      <c r="N80" t="s">
        <v>148</v>
      </c>
      <c r="O80" t="s">
        <v>3441</v>
      </c>
      <c r="P80" t="s">
        <v>46</v>
      </c>
      <c r="Q80" t="s">
        <v>90</v>
      </c>
      <c r="R80" t="s">
        <v>186</v>
      </c>
      <c r="S80">
        <v>16.224</v>
      </c>
      <c r="T80">
        <v>2</v>
      </c>
      <c r="U80">
        <v>0.2</v>
      </c>
      <c r="V80">
        <v>5.8812000000000006</v>
      </c>
    </row>
    <row r="81" spans="1:22" x14ac:dyDescent="0.3">
      <c r="A81">
        <v>6473</v>
      </c>
      <c r="B81" t="s">
        <v>8915</v>
      </c>
      <c r="C81">
        <v>2011</v>
      </c>
      <c r="D81" s="23">
        <v>40700</v>
      </c>
      <c r="E81" s="23">
        <v>40704</v>
      </c>
      <c r="F81" t="s">
        <v>50</v>
      </c>
      <c r="G81" t="s">
        <v>7050</v>
      </c>
      <c r="H81" t="s">
        <v>7051</v>
      </c>
      <c r="I81" t="s">
        <v>102</v>
      </c>
      <c r="J81" t="s">
        <v>27</v>
      </c>
      <c r="K81" t="s">
        <v>184</v>
      </c>
      <c r="L81" t="s">
        <v>104</v>
      </c>
      <c r="M81">
        <v>77070</v>
      </c>
      <c r="N81" t="s">
        <v>105</v>
      </c>
      <c r="O81" t="s">
        <v>1197</v>
      </c>
      <c r="P81" t="s">
        <v>46</v>
      </c>
      <c r="Q81" t="s">
        <v>47</v>
      </c>
      <c r="R81" t="s">
        <v>1198</v>
      </c>
      <c r="S81">
        <v>100.24000000000001</v>
      </c>
      <c r="T81">
        <v>10</v>
      </c>
      <c r="U81">
        <v>0.2</v>
      </c>
      <c r="V81">
        <v>33.830999999999989</v>
      </c>
    </row>
    <row r="82" spans="1:22" x14ac:dyDescent="0.3">
      <c r="A82">
        <v>8611</v>
      </c>
      <c r="B82" t="s">
        <v>10137</v>
      </c>
      <c r="C82">
        <v>2011</v>
      </c>
      <c r="D82" s="23">
        <v>40698</v>
      </c>
      <c r="E82" s="23">
        <v>40703</v>
      </c>
      <c r="F82" t="s">
        <v>50</v>
      </c>
      <c r="G82" t="s">
        <v>5183</v>
      </c>
      <c r="H82" t="s">
        <v>5184</v>
      </c>
      <c r="I82" t="s">
        <v>26</v>
      </c>
      <c r="J82" t="s">
        <v>27</v>
      </c>
      <c r="K82" t="s">
        <v>266</v>
      </c>
      <c r="L82" t="s">
        <v>267</v>
      </c>
      <c r="M82">
        <v>10035</v>
      </c>
      <c r="N82" t="s">
        <v>148</v>
      </c>
      <c r="O82" t="s">
        <v>3027</v>
      </c>
      <c r="P82" t="s">
        <v>32</v>
      </c>
      <c r="Q82" t="s">
        <v>65</v>
      </c>
      <c r="R82" t="s">
        <v>3028</v>
      </c>
      <c r="S82">
        <v>13.96</v>
      </c>
      <c r="T82">
        <v>2</v>
      </c>
      <c r="U82">
        <v>0</v>
      </c>
      <c r="V82">
        <v>6.7008000000000001</v>
      </c>
    </row>
    <row r="83" spans="1:22" x14ac:dyDescent="0.3">
      <c r="A83">
        <v>8610</v>
      </c>
      <c r="B83" t="s">
        <v>10137</v>
      </c>
      <c r="C83">
        <v>2011</v>
      </c>
      <c r="D83" s="23">
        <v>40698</v>
      </c>
      <c r="E83" s="23">
        <v>40703</v>
      </c>
      <c r="F83" t="s">
        <v>50</v>
      </c>
      <c r="G83" t="s">
        <v>5183</v>
      </c>
      <c r="H83" t="s">
        <v>5184</v>
      </c>
      <c r="I83" t="s">
        <v>26</v>
      </c>
      <c r="J83" t="s">
        <v>27</v>
      </c>
      <c r="K83" t="s">
        <v>266</v>
      </c>
      <c r="L83" t="s">
        <v>267</v>
      </c>
      <c r="M83">
        <v>10035</v>
      </c>
      <c r="N83" t="s">
        <v>148</v>
      </c>
      <c r="O83" t="s">
        <v>2281</v>
      </c>
      <c r="P83" t="s">
        <v>32</v>
      </c>
      <c r="Q83" t="s">
        <v>33</v>
      </c>
      <c r="R83" t="s">
        <v>2282</v>
      </c>
      <c r="S83">
        <v>353.56799999999998</v>
      </c>
      <c r="T83">
        <v>2</v>
      </c>
      <c r="U83">
        <v>0.2</v>
      </c>
      <c r="V83">
        <v>-44.196000000000026</v>
      </c>
    </row>
    <row r="84" spans="1:22" x14ac:dyDescent="0.3">
      <c r="A84">
        <v>8609</v>
      </c>
      <c r="B84" t="s">
        <v>10137</v>
      </c>
      <c r="C84">
        <v>2011</v>
      </c>
      <c r="D84" s="23">
        <v>40698</v>
      </c>
      <c r="E84" s="23">
        <v>40703</v>
      </c>
      <c r="F84" t="s">
        <v>50</v>
      </c>
      <c r="G84" t="s">
        <v>5183</v>
      </c>
      <c r="H84" t="s">
        <v>5184</v>
      </c>
      <c r="I84" t="s">
        <v>26</v>
      </c>
      <c r="J84" t="s">
        <v>27</v>
      </c>
      <c r="K84" t="s">
        <v>266</v>
      </c>
      <c r="L84" t="s">
        <v>267</v>
      </c>
      <c r="M84">
        <v>10035</v>
      </c>
      <c r="N84" t="s">
        <v>148</v>
      </c>
      <c r="O84" t="s">
        <v>4091</v>
      </c>
      <c r="P84" t="s">
        <v>46</v>
      </c>
      <c r="Q84" t="s">
        <v>78</v>
      </c>
      <c r="R84" t="s">
        <v>4092</v>
      </c>
      <c r="S84">
        <v>15.56</v>
      </c>
      <c r="T84">
        <v>4</v>
      </c>
      <c r="U84">
        <v>0</v>
      </c>
      <c r="V84">
        <v>4.0456000000000003</v>
      </c>
    </row>
    <row r="85" spans="1:22" x14ac:dyDescent="0.3">
      <c r="A85">
        <v>8608</v>
      </c>
      <c r="B85" t="s">
        <v>10137</v>
      </c>
      <c r="C85">
        <v>2011</v>
      </c>
      <c r="D85" s="23">
        <v>40698</v>
      </c>
      <c r="E85" s="23">
        <v>40703</v>
      </c>
      <c r="F85" t="s">
        <v>50</v>
      </c>
      <c r="G85" t="s">
        <v>5183</v>
      </c>
      <c r="H85" t="s">
        <v>5184</v>
      </c>
      <c r="I85" t="s">
        <v>26</v>
      </c>
      <c r="J85" t="s">
        <v>27</v>
      </c>
      <c r="K85" t="s">
        <v>266</v>
      </c>
      <c r="L85" t="s">
        <v>267</v>
      </c>
      <c r="M85">
        <v>10035</v>
      </c>
      <c r="N85" t="s">
        <v>148</v>
      </c>
      <c r="O85" t="s">
        <v>4583</v>
      </c>
      <c r="P85" t="s">
        <v>32</v>
      </c>
      <c r="Q85" t="s">
        <v>65</v>
      </c>
      <c r="R85" t="s">
        <v>4584</v>
      </c>
      <c r="S85">
        <v>56.96</v>
      </c>
      <c r="T85">
        <v>2</v>
      </c>
      <c r="U85">
        <v>0</v>
      </c>
      <c r="V85">
        <v>21.075200000000002</v>
      </c>
    </row>
    <row r="86" spans="1:22" x14ac:dyDescent="0.3">
      <c r="A86">
        <v>8397</v>
      </c>
      <c r="B86" t="s">
        <v>10005</v>
      </c>
      <c r="C86">
        <v>2011</v>
      </c>
      <c r="D86" s="23">
        <v>40724</v>
      </c>
      <c r="E86" s="23">
        <v>40724</v>
      </c>
      <c r="F86" t="s">
        <v>1290</v>
      </c>
      <c r="G86" t="s">
        <v>3147</v>
      </c>
      <c r="H86" t="s">
        <v>3148</v>
      </c>
      <c r="I86" t="s">
        <v>26</v>
      </c>
      <c r="J86" t="s">
        <v>27</v>
      </c>
      <c r="K86" t="s">
        <v>521</v>
      </c>
      <c r="L86" t="s">
        <v>88</v>
      </c>
      <c r="M86">
        <v>28403</v>
      </c>
      <c r="N86" t="s">
        <v>30</v>
      </c>
      <c r="O86" t="s">
        <v>699</v>
      </c>
      <c r="P86" t="s">
        <v>46</v>
      </c>
      <c r="Q86" t="s">
        <v>90</v>
      </c>
      <c r="R86" t="s">
        <v>700</v>
      </c>
      <c r="S86">
        <v>310.68799999999999</v>
      </c>
      <c r="T86">
        <v>7</v>
      </c>
      <c r="U86">
        <v>0.2</v>
      </c>
      <c r="V86">
        <v>108.74079999999998</v>
      </c>
    </row>
    <row r="87" spans="1:22" x14ac:dyDescent="0.3">
      <c r="A87">
        <v>4023</v>
      </c>
      <c r="B87" t="s">
        <v>7157</v>
      </c>
      <c r="C87">
        <v>2011</v>
      </c>
      <c r="D87" s="23">
        <v>40716</v>
      </c>
      <c r="E87" s="23">
        <v>40721</v>
      </c>
      <c r="F87" t="s">
        <v>50</v>
      </c>
      <c r="G87" t="s">
        <v>7158</v>
      </c>
      <c r="H87" t="s">
        <v>7159</v>
      </c>
      <c r="I87" t="s">
        <v>26</v>
      </c>
      <c r="J87" t="s">
        <v>27</v>
      </c>
      <c r="K87" t="s">
        <v>2252</v>
      </c>
      <c r="L87" t="s">
        <v>147</v>
      </c>
      <c r="M87">
        <v>19013</v>
      </c>
      <c r="N87" t="s">
        <v>148</v>
      </c>
      <c r="O87" t="s">
        <v>35</v>
      </c>
      <c r="P87" t="s">
        <v>32</v>
      </c>
      <c r="Q87" t="s">
        <v>36</v>
      </c>
      <c r="R87" t="s">
        <v>37</v>
      </c>
      <c r="S87">
        <v>853.92999999999984</v>
      </c>
      <c r="T87">
        <v>5</v>
      </c>
      <c r="U87">
        <v>0.3</v>
      </c>
      <c r="V87">
        <v>0</v>
      </c>
    </row>
    <row r="88" spans="1:22" x14ac:dyDescent="0.3">
      <c r="A88">
        <v>4022</v>
      </c>
      <c r="B88" t="s">
        <v>7157</v>
      </c>
      <c r="C88">
        <v>2011</v>
      </c>
      <c r="D88" s="23">
        <v>40716</v>
      </c>
      <c r="E88" s="23">
        <v>40721</v>
      </c>
      <c r="F88" t="s">
        <v>50</v>
      </c>
      <c r="G88" t="s">
        <v>7158</v>
      </c>
      <c r="H88" t="s">
        <v>7159</v>
      </c>
      <c r="I88" t="s">
        <v>26</v>
      </c>
      <c r="J88" t="s">
        <v>27</v>
      </c>
      <c r="K88" t="s">
        <v>2252</v>
      </c>
      <c r="L88" t="s">
        <v>147</v>
      </c>
      <c r="M88">
        <v>19013</v>
      </c>
      <c r="N88" t="s">
        <v>148</v>
      </c>
      <c r="O88" t="s">
        <v>212</v>
      </c>
      <c r="P88" t="s">
        <v>71</v>
      </c>
      <c r="Q88" t="s">
        <v>72</v>
      </c>
      <c r="R88" t="s">
        <v>213</v>
      </c>
      <c r="S88">
        <v>82.782000000000011</v>
      </c>
      <c r="T88">
        <v>3</v>
      </c>
      <c r="U88">
        <v>0.4</v>
      </c>
      <c r="V88">
        <v>-15.176700000000004</v>
      </c>
    </row>
    <row r="89" spans="1:22" x14ac:dyDescent="0.3">
      <c r="A89">
        <v>4021</v>
      </c>
      <c r="B89" t="s">
        <v>7157</v>
      </c>
      <c r="C89">
        <v>2011</v>
      </c>
      <c r="D89" s="23">
        <v>40716</v>
      </c>
      <c r="E89" s="23">
        <v>40721</v>
      </c>
      <c r="F89" t="s">
        <v>50</v>
      </c>
      <c r="G89" t="s">
        <v>7158</v>
      </c>
      <c r="H89" t="s">
        <v>7159</v>
      </c>
      <c r="I89" t="s">
        <v>26</v>
      </c>
      <c r="J89" t="s">
        <v>27</v>
      </c>
      <c r="K89" t="s">
        <v>2252</v>
      </c>
      <c r="L89" t="s">
        <v>147</v>
      </c>
      <c r="M89">
        <v>19013</v>
      </c>
      <c r="N89" t="s">
        <v>148</v>
      </c>
      <c r="O89" t="s">
        <v>716</v>
      </c>
      <c r="P89" t="s">
        <v>32</v>
      </c>
      <c r="Q89" t="s">
        <v>36</v>
      </c>
      <c r="R89" t="s">
        <v>717</v>
      </c>
      <c r="S89">
        <v>170.05799999999999</v>
      </c>
      <c r="T89">
        <v>3</v>
      </c>
      <c r="U89">
        <v>0.3</v>
      </c>
      <c r="V89">
        <v>-4.858799999999988</v>
      </c>
    </row>
    <row r="90" spans="1:22" x14ac:dyDescent="0.3">
      <c r="A90">
        <v>9897</v>
      </c>
      <c r="B90" t="s">
        <v>10884</v>
      </c>
      <c r="C90">
        <v>2011</v>
      </c>
      <c r="D90" s="23">
        <v>40711</v>
      </c>
      <c r="E90" s="23">
        <v>40714</v>
      </c>
      <c r="F90" t="s">
        <v>23</v>
      </c>
      <c r="G90" t="s">
        <v>1934</v>
      </c>
      <c r="H90" t="s">
        <v>1935</v>
      </c>
      <c r="I90" t="s">
        <v>26</v>
      </c>
      <c r="J90" t="s">
        <v>27</v>
      </c>
      <c r="K90" t="s">
        <v>303</v>
      </c>
      <c r="L90" t="s">
        <v>211</v>
      </c>
      <c r="M90">
        <v>60653</v>
      </c>
      <c r="N90" t="s">
        <v>105</v>
      </c>
      <c r="O90" t="s">
        <v>7534</v>
      </c>
      <c r="P90" t="s">
        <v>46</v>
      </c>
      <c r="Q90" t="s">
        <v>90</v>
      </c>
      <c r="R90" t="s">
        <v>7535</v>
      </c>
      <c r="S90">
        <v>62.015999999999998</v>
      </c>
      <c r="T90">
        <v>2</v>
      </c>
      <c r="U90">
        <v>0.2</v>
      </c>
      <c r="V90">
        <v>22.480800000000002</v>
      </c>
    </row>
    <row r="91" spans="1:22" x14ac:dyDescent="0.3">
      <c r="A91">
        <v>2924</v>
      </c>
      <c r="B91" t="s">
        <v>6114</v>
      </c>
      <c r="C91">
        <v>2011</v>
      </c>
      <c r="D91" s="23">
        <v>40722</v>
      </c>
      <c r="E91" s="23">
        <v>40728</v>
      </c>
      <c r="F91" t="s">
        <v>50</v>
      </c>
      <c r="G91" t="s">
        <v>2806</v>
      </c>
      <c r="H91" t="s">
        <v>2807</v>
      </c>
      <c r="I91" t="s">
        <v>41</v>
      </c>
      <c r="J91" t="s">
        <v>27</v>
      </c>
      <c r="K91" t="s">
        <v>880</v>
      </c>
      <c r="L91" t="s">
        <v>238</v>
      </c>
      <c r="M91">
        <v>48234</v>
      </c>
      <c r="N91" t="s">
        <v>105</v>
      </c>
      <c r="O91" t="s">
        <v>3244</v>
      </c>
      <c r="P91" t="s">
        <v>46</v>
      </c>
      <c r="Q91" t="s">
        <v>269</v>
      </c>
      <c r="R91" t="s">
        <v>186</v>
      </c>
      <c r="S91">
        <v>6.08</v>
      </c>
      <c r="T91">
        <v>1</v>
      </c>
      <c r="U91">
        <v>0</v>
      </c>
      <c r="V91">
        <v>3.04</v>
      </c>
    </row>
    <row r="92" spans="1:22" x14ac:dyDescent="0.3">
      <c r="A92">
        <v>1098</v>
      </c>
      <c r="B92" t="s">
        <v>3223</v>
      </c>
      <c r="C92">
        <v>2011</v>
      </c>
      <c r="D92" s="23">
        <v>40719</v>
      </c>
      <c r="E92" s="23">
        <v>40722</v>
      </c>
      <c r="F92" t="s">
        <v>188</v>
      </c>
      <c r="G92" t="s">
        <v>3094</v>
      </c>
      <c r="H92" t="s">
        <v>3095</v>
      </c>
      <c r="I92" t="s">
        <v>41</v>
      </c>
      <c r="J92" t="s">
        <v>27</v>
      </c>
      <c r="K92" t="s">
        <v>42</v>
      </c>
      <c r="L92" t="s">
        <v>43</v>
      </c>
      <c r="M92">
        <v>90049</v>
      </c>
      <c r="N92" t="s">
        <v>44</v>
      </c>
      <c r="O92" t="s">
        <v>3224</v>
      </c>
      <c r="P92" t="s">
        <v>32</v>
      </c>
      <c r="Q92" t="s">
        <v>56</v>
      </c>
      <c r="R92" t="s">
        <v>3225</v>
      </c>
      <c r="S92">
        <v>447.84</v>
      </c>
      <c r="T92">
        <v>5</v>
      </c>
      <c r="U92">
        <v>0.2</v>
      </c>
      <c r="V92">
        <v>11.19599999999997</v>
      </c>
    </row>
    <row r="93" spans="1:22" x14ac:dyDescent="0.3">
      <c r="A93">
        <v>2142</v>
      </c>
      <c r="B93" t="s">
        <v>5064</v>
      </c>
      <c r="C93">
        <v>2011</v>
      </c>
      <c r="D93" s="23">
        <v>40700</v>
      </c>
      <c r="E93" s="23">
        <v>40705</v>
      </c>
      <c r="F93" t="s">
        <v>50</v>
      </c>
      <c r="G93" t="s">
        <v>2219</v>
      </c>
      <c r="H93" t="s">
        <v>2220</v>
      </c>
      <c r="I93" t="s">
        <v>41</v>
      </c>
      <c r="J93" t="s">
        <v>27</v>
      </c>
      <c r="K93" t="s">
        <v>1173</v>
      </c>
      <c r="L93" t="s">
        <v>267</v>
      </c>
      <c r="M93">
        <v>11561</v>
      </c>
      <c r="N93" t="s">
        <v>148</v>
      </c>
      <c r="O93" t="s">
        <v>5067</v>
      </c>
      <c r="P93" t="s">
        <v>32</v>
      </c>
      <c r="Q93" t="s">
        <v>56</v>
      </c>
      <c r="R93" t="s">
        <v>5068</v>
      </c>
      <c r="S93">
        <v>991.76400000000012</v>
      </c>
      <c r="T93">
        <v>3</v>
      </c>
      <c r="U93">
        <v>0.4</v>
      </c>
      <c r="V93">
        <v>-347.11740000000009</v>
      </c>
    </row>
    <row r="94" spans="1:22" x14ac:dyDescent="0.3">
      <c r="A94">
        <v>2141</v>
      </c>
      <c r="B94" t="s">
        <v>5064</v>
      </c>
      <c r="C94">
        <v>2011</v>
      </c>
      <c r="D94" s="23">
        <v>40700</v>
      </c>
      <c r="E94" s="23">
        <v>40705</v>
      </c>
      <c r="F94" t="s">
        <v>50</v>
      </c>
      <c r="G94" t="s">
        <v>2219</v>
      </c>
      <c r="H94" t="s">
        <v>2220</v>
      </c>
      <c r="I94" t="s">
        <v>41</v>
      </c>
      <c r="J94" t="s">
        <v>27</v>
      </c>
      <c r="K94" t="s">
        <v>1173</v>
      </c>
      <c r="L94" t="s">
        <v>267</v>
      </c>
      <c r="M94">
        <v>11561</v>
      </c>
      <c r="N94" t="s">
        <v>148</v>
      </c>
      <c r="O94" t="s">
        <v>5065</v>
      </c>
      <c r="P94" t="s">
        <v>46</v>
      </c>
      <c r="Q94" t="s">
        <v>578</v>
      </c>
      <c r="R94" t="s">
        <v>5066</v>
      </c>
      <c r="S94">
        <v>17.14</v>
      </c>
      <c r="T94">
        <v>2</v>
      </c>
      <c r="U94">
        <v>0</v>
      </c>
      <c r="V94">
        <v>4.4564000000000004</v>
      </c>
    </row>
    <row r="95" spans="1:22" x14ac:dyDescent="0.3">
      <c r="A95">
        <v>2140</v>
      </c>
      <c r="B95" t="s">
        <v>5064</v>
      </c>
      <c r="C95">
        <v>2011</v>
      </c>
      <c r="D95" s="23">
        <v>40700</v>
      </c>
      <c r="E95" s="23">
        <v>40705</v>
      </c>
      <c r="F95" t="s">
        <v>50</v>
      </c>
      <c r="G95" t="s">
        <v>2219</v>
      </c>
      <c r="H95" t="s">
        <v>2220</v>
      </c>
      <c r="I95" t="s">
        <v>41</v>
      </c>
      <c r="J95" t="s">
        <v>27</v>
      </c>
      <c r="K95" t="s">
        <v>1173</v>
      </c>
      <c r="L95" t="s">
        <v>267</v>
      </c>
      <c r="M95">
        <v>11561</v>
      </c>
      <c r="N95" t="s">
        <v>148</v>
      </c>
      <c r="O95" t="s">
        <v>1386</v>
      </c>
      <c r="P95" t="s">
        <v>46</v>
      </c>
      <c r="Q95" t="s">
        <v>75</v>
      </c>
      <c r="R95" t="s">
        <v>1387</v>
      </c>
      <c r="S95">
        <v>149.54399999999998</v>
      </c>
      <c r="T95">
        <v>9</v>
      </c>
      <c r="U95">
        <v>0.2</v>
      </c>
      <c r="V95">
        <v>50.471099999999993</v>
      </c>
    </row>
    <row r="96" spans="1:22" x14ac:dyDescent="0.3">
      <c r="A96">
        <v>9402</v>
      </c>
      <c r="B96" t="s">
        <v>10597</v>
      </c>
      <c r="C96">
        <v>2011</v>
      </c>
      <c r="D96" s="23">
        <v>40718</v>
      </c>
      <c r="E96" s="23">
        <v>40722</v>
      </c>
      <c r="F96" t="s">
        <v>50</v>
      </c>
      <c r="G96" t="s">
        <v>1901</v>
      </c>
      <c r="H96" t="s">
        <v>1902</v>
      </c>
      <c r="I96" t="s">
        <v>26</v>
      </c>
      <c r="J96" t="s">
        <v>27</v>
      </c>
      <c r="K96" t="s">
        <v>1310</v>
      </c>
      <c r="L96" t="s">
        <v>310</v>
      </c>
      <c r="M96">
        <v>85705</v>
      </c>
      <c r="N96" t="s">
        <v>44</v>
      </c>
      <c r="O96" t="s">
        <v>6826</v>
      </c>
      <c r="P96" t="s">
        <v>32</v>
      </c>
      <c r="Q96" t="s">
        <v>65</v>
      </c>
      <c r="R96" t="s">
        <v>6827</v>
      </c>
      <c r="S96">
        <v>4.2720000000000002</v>
      </c>
      <c r="T96">
        <v>2</v>
      </c>
      <c r="U96">
        <v>0.2</v>
      </c>
      <c r="V96">
        <v>0.96119999999999983</v>
      </c>
    </row>
    <row r="97" spans="1:22" x14ac:dyDescent="0.3">
      <c r="A97">
        <v>4957</v>
      </c>
      <c r="B97" t="s">
        <v>7894</v>
      </c>
      <c r="C97">
        <v>2011</v>
      </c>
      <c r="D97" s="23">
        <v>40703</v>
      </c>
      <c r="E97" s="23">
        <v>40707</v>
      </c>
      <c r="F97" t="s">
        <v>23</v>
      </c>
      <c r="G97" t="s">
        <v>1143</v>
      </c>
      <c r="H97" t="s">
        <v>1144</v>
      </c>
      <c r="I97" t="s">
        <v>41</v>
      </c>
      <c r="J97" t="s">
        <v>27</v>
      </c>
      <c r="K97" t="s">
        <v>4045</v>
      </c>
      <c r="L97" t="s">
        <v>1392</v>
      </c>
      <c r="M97">
        <v>89031</v>
      </c>
      <c r="N97" t="s">
        <v>44</v>
      </c>
      <c r="O97" t="s">
        <v>6131</v>
      </c>
      <c r="P97" t="s">
        <v>32</v>
      </c>
      <c r="Q97" t="s">
        <v>65</v>
      </c>
      <c r="R97" t="s">
        <v>6132</v>
      </c>
      <c r="S97">
        <v>37.4</v>
      </c>
      <c r="T97">
        <v>2</v>
      </c>
      <c r="U97">
        <v>0</v>
      </c>
      <c r="V97">
        <v>14.212</v>
      </c>
    </row>
    <row r="98" spans="1:22" x14ac:dyDescent="0.3">
      <c r="A98">
        <v>4956</v>
      </c>
      <c r="B98" t="s">
        <v>7894</v>
      </c>
      <c r="C98">
        <v>2011</v>
      </c>
      <c r="D98" s="23">
        <v>40703</v>
      </c>
      <c r="E98" s="23">
        <v>40707</v>
      </c>
      <c r="F98" t="s">
        <v>23</v>
      </c>
      <c r="G98" t="s">
        <v>1143</v>
      </c>
      <c r="H98" t="s">
        <v>1144</v>
      </c>
      <c r="I98" t="s">
        <v>41</v>
      </c>
      <c r="J98" t="s">
        <v>27</v>
      </c>
      <c r="K98" t="s">
        <v>4045</v>
      </c>
      <c r="L98" t="s">
        <v>1392</v>
      </c>
      <c r="M98">
        <v>89031</v>
      </c>
      <c r="N98" t="s">
        <v>44</v>
      </c>
      <c r="O98" t="s">
        <v>3733</v>
      </c>
      <c r="P98" t="s">
        <v>46</v>
      </c>
      <c r="Q98" t="s">
        <v>90</v>
      </c>
      <c r="R98" t="s">
        <v>3734</v>
      </c>
      <c r="S98">
        <v>79.14</v>
      </c>
      <c r="T98">
        <v>3</v>
      </c>
      <c r="U98">
        <v>0</v>
      </c>
      <c r="V98">
        <v>36.404399999999995</v>
      </c>
    </row>
    <row r="99" spans="1:22" x14ac:dyDescent="0.3">
      <c r="A99">
        <v>4955</v>
      </c>
      <c r="B99" t="s">
        <v>7894</v>
      </c>
      <c r="C99">
        <v>2011</v>
      </c>
      <c r="D99" s="23">
        <v>40703</v>
      </c>
      <c r="E99" s="23">
        <v>40707</v>
      </c>
      <c r="F99" t="s">
        <v>23</v>
      </c>
      <c r="G99" t="s">
        <v>1143</v>
      </c>
      <c r="H99" t="s">
        <v>1144</v>
      </c>
      <c r="I99" t="s">
        <v>41</v>
      </c>
      <c r="J99" t="s">
        <v>27</v>
      </c>
      <c r="K99" t="s">
        <v>4045</v>
      </c>
      <c r="L99" t="s">
        <v>1392</v>
      </c>
      <c r="M99">
        <v>89031</v>
      </c>
      <c r="N99" t="s">
        <v>44</v>
      </c>
      <c r="O99" t="s">
        <v>2641</v>
      </c>
      <c r="P99" t="s">
        <v>46</v>
      </c>
      <c r="Q99" t="s">
        <v>68</v>
      </c>
      <c r="R99" t="s">
        <v>2642</v>
      </c>
      <c r="S99">
        <v>18.060000000000002</v>
      </c>
      <c r="T99">
        <v>7</v>
      </c>
      <c r="U99">
        <v>0</v>
      </c>
      <c r="V99">
        <v>4.6956000000000007</v>
      </c>
    </row>
    <row r="100" spans="1:22" x14ac:dyDescent="0.3">
      <c r="A100">
        <v>9846</v>
      </c>
      <c r="B100" t="s">
        <v>10858</v>
      </c>
      <c r="C100">
        <v>2011</v>
      </c>
      <c r="D100" s="23">
        <v>40697</v>
      </c>
      <c r="E100" s="23">
        <v>40700</v>
      </c>
      <c r="F100" t="s">
        <v>188</v>
      </c>
      <c r="G100" t="s">
        <v>6272</v>
      </c>
      <c r="H100" t="s">
        <v>6273</v>
      </c>
      <c r="I100" t="s">
        <v>26</v>
      </c>
      <c r="J100" t="s">
        <v>27</v>
      </c>
      <c r="K100" t="s">
        <v>357</v>
      </c>
      <c r="L100" t="s">
        <v>211</v>
      </c>
      <c r="M100">
        <v>62521</v>
      </c>
      <c r="N100" t="s">
        <v>105</v>
      </c>
      <c r="O100" t="s">
        <v>4495</v>
      </c>
      <c r="P100" t="s">
        <v>46</v>
      </c>
      <c r="Q100" t="s">
        <v>59</v>
      </c>
      <c r="R100" t="s">
        <v>4496</v>
      </c>
      <c r="S100">
        <v>132.696</v>
      </c>
      <c r="T100">
        <v>3</v>
      </c>
      <c r="U100">
        <v>0.2</v>
      </c>
      <c r="V100">
        <v>9.9521999999999977</v>
      </c>
    </row>
    <row r="101" spans="1:22" x14ac:dyDescent="0.3">
      <c r="A101">
        <v>9845</v>
      </c>
      <c r="B101" t="s">
        <v>10858</v>
      </c>
      <c r="C101">
        <v>2011</v>
      </c>
      <c r="D101" s="23">
        <v>40697</v>
      </c>
      <c r="E101" s="23">
        <v>40700</v>
      </c>
      <c r="F101" t="s">
        <v>188</v>
      </c>
      <c r="G101" t="s">
        <v>6272</v>
      </c>
      <c r="H101" t="s">
        <v>6273</v>
      </c>
      <c r="I101" t="s">
        <v>26</v>
      </c>
      <c r="J101" t="s">
        <v>27</v>
      </c>
      <c r="K101" t="s">
        <v>357</v>
      </c>
      <c r="L101" t="s">
        <v>211</v>
      </c>
      <c r="M101">
        <v>62521</v>
      </c>
      <c r="N101" t="s">
        <v>105</v>
      </c>
      <c r="O101" t="s">
        <v>1954</v>
      </c>
      <c r="P101" t="s">
        <v>32</v>
      </c>
      <c r="Q101" t="s">
        <v>65</v>
      </c>
      <c r="R101" t="s">
        <v>1955</v>
      </c>
      <c r="S101">
        <v>61.543999999999997</v>
      </c>
      <c r="T101">
        <v>7</v>
      </c>
      <c r="U101">
        <v>0.6</v>
      </c>
      <c r="V101">
        <v>-40.003599999999999</v>
      </c>
    </row>
    <row r="102" spans="1:22" x14ac:dyDescent="0.3">
      <c r="A102">
        <v>9844</v>
      </c>
      <c r="B102" t="s">
        <v>10858</v>
      </c>
      <c r="C102">
        <v>2011</v>
      </c>
      <c r="D102" s="23">
        <v>40697</v>
      </c>
      <c r="E102" s="23">
        <v>40700</v>
      </c>
      <c r="F102" t="s">
        <v>188</v>
      </c>
      <c r="G102" t="s">
        <v>6272</v>
      </c>
      <c r="H102" t="s">
        <v>6273</v>
      </c>
      <c r="I102" t="s">
        <v>26</v>
      </c>
      <c r="J102" t="s">
        <v>27</v>
      </c>
      <c r="K102" t="s">
        <v>357</v>
      </c>
      <c r="L102" t="s">
        <v>211</v>
      </c>
      <c r="M102">
        <v>62521</v>
      </c>
      <c r="N102" t="s">
        <v>105</v>
      </c>
      <c r="O102" t="s">
        <v>4565</v>
      </c>
      <c r="P102" t="s">
        <v>46</v>
      </c>
      <c r="Q102" t="s">
        <v>47</v>
      </c>
      <c r="R102" t="s">
        <v>4566</v>
      </c>
      <c r="S102">
        <v>15.936000000000002</v>
      </c>
      <c r="T102">
        <v>4</v>
      </c>
      <c r="U102">
        <v>0.2</v>
      </c>
      <c r="V102">
        <v>5.1791999999999998</v>
      </c>
    </row>
    <row r="103" spans="1:22" x14ac:dyDescent="0.3">
      <c r="A103">
        <v>4849</v>
      </c>
      <c r="B103" t="s">
        <v>7818</v>
      </c>
      <c r="C103">
        <v>2011</v>
      </c>
      <c r="D103" s="23">
        <v>40719</v>
      </c>
      <c r="E103" s="23">
        <v>40721</v>
      </c>
      <c r="F103" t="s">
        <v>23</v>
      </c>
      <c r="G103" t="s">
        <v>1177</v>
      </c>
      <c r="H103" t="s">
        <v>1178</v>
      </c>
      <c r="I103" t="s">
        <v>41</v>
      </c>
      <c r="J103" t="s">
        <v>27</v>
      </c>
      <c r="K103" t="s">
        <v>1976</v>
      </c>
      <c r="L103" t="s">
        <v>420</v>
      </c>
      <c r="M103">
        <v>97301</v>
      </c>
      <c r="N103" t="s">
        <v>44</v>
      </c>
      <c r="O103" t="s">
        <v>4521</v>
      </c>
      <c r="P103" t="s">
        <v>46</v>
      </c>
      <c r="Q103" t="s">
        <v>68</v>
      </c>
      <c r="R103" t="s">
        <v>4522</v>
      </c>
      <c r="S103">
        <v>9.3280000000000012</v>
      </c>
      <c r="T103">
        <v>1</v>
      </c>
      <c r="U103">
        <v>0.2</v>
      </c>
      <c r="V103">
        <v>0.8162000000000007</v>
      </c>
    </row>
    <row r="104" spans="1:22" x14ac:dyDescent="0.3">
      <c r="A104">
        <v>4848</v>
      </c>
      <c r="B104" t="s">
        <v>7818</v>
      </c>
      <c r="C104">
        <v>2011</v>
      </c>
      <c r="D104" s="23">
        <v>40719</v>
      </c>
      <c r="E104" s="23">
        <v>40721</v>
      </c>
      <c r="F104" t="s">
        <v>23</v>
      </c>
      <c r="G104" t="s">
        <v>1177</v>
      </c>
      <c r="H104" t="s">
        <v>1178</v>
      </c>
      <c r="I104" t="s">
        <v>41</v>
      </c>
      <c r="J104" t="s">
        <v>27</v>
      </c>
      <c r="K104" t="s">
        <v>1976</v>
      </c>
      <c r="L104" t="s">
        <v>420</v>
      </c>
      <c r="M104">
        <v>97301</v>
      </c>
      <c r="N104" t="s">
        <v>44</v>
      </c>
      <c r="O104" t="s">
        <v>1423</v>
      </c>
      <c r="P104" t="s">
        <v>46</v>
      </c>
      <c r="Q104" t="s">
        <v>68</v>
      </c>
      <c r="R104" t="s">
        <v>1424</v>
      </c>
      <c r="S104">
        <v>71.632000000000005</v>
      </c>
      <c r="T104">
        <v>11</v>
      </c>
      <c r="U104">
        <v>0.2</v>
      </c>
      <c r="V104">
        <v>17.908000000000001</v>
      </c>
    </row>
    <row r="105" spans="1:22" x14ac:dyDescent="0.3">
      <c r="A105">
        <v>4847</v>
      </c>
      <c r="B105" t="s">
        <v>7818</v>
      </c>
      <c r="C105">
        <v>2011</v>
      </c>
      <c r="D105" s="23">
        <v>40719</v>
      </c>
      <c r="E105" s="23">
        <v>40721</v>
      </c>
      <c r="F105" t="s">
        <v>23</v>
      </c>
      <c r="G105" t="s">
        <v>1177</v>
      </c>
      <c r="H105" t="s">
        <v>1178</v>
      </c>
      <c r="I105" t="s">
        <v>41</v>
      </c>
      <c r="J105" t="s">
        <v>27</v>
      </c>
      <c r="K105" t="s">
        <v>1976</v>
      </c>
      <c r="L105" t="s">
        <v>420</v>
      </c>
      <c r="M105">
        <v>97301</v>
      </c>
      <c r="N105" t="s">
        <v>44</v>
      </c>
      <c r="O105" t="s">
        <v>3140</v>
      </c>
      <c r="P105" t="s">
        <v>71</v>
      </c>
      <c r="Q105" t="s">
        <v>72</v>
      </c>
      <c r="R105" t="s">
        <v>3141</v>
      </c>
      <c r="S105">
        <v>263.96000000000004</v>
      </c>
      <c r="T105">
        <v>5</v>
      </c>
      <c r="U105">
        <v>0.2</v>
      </c>
      <c r="V105">
        <v>19.796999999999997</v>
      </c>
    </row>
    <row r="106" spans="1:22" x14ac:dyDescent="0.3">
      <c r="A106">
        <v>777</v>
      </c>
      <c r="B106" t="s">
        <v>2449</v>
      </c>
      <c r="C106">
        <v>2011</v>
      </c>
      <c r="D106" s="23">
        <v>40723</v>
      </c>
      <c r="E106" s="23">
        <v>40730</v>
      </c>
      <c r="F106" t="s">
        <v>50</v>
      </c>
      <c r="G106" t="s">
        <v>2450</v>
      </c>
      <c r="H106" t="s">
        <v>2451</v>
      </c>
      <c r="I106" t="s">
        <v>26</v>
      </c>
      <c r="J106" t="s">
        <v>27</v>
      </c>
      <c r="K106" t="s">
        <v>1007</v>
      </c>
      <c r="L106" t="s">
        <v>498</v>
      </c>
      <c r="M106">
        <v>45231</v>
      </c>
      <c r="N106" t="s">
        <v>148</v>
      </c>
      <c r="O106" t="s">
        <v>2452</v>
      </c>
      <c r="P106" t="s">
        <v>46</v>
      </c>
      <c r="Q106" t="s">
        <v>68</v>
      </c>
      <c r="R106" t="s">
        <v>2453</v>
      </c>
      <c r="S106">
        <v>32.76</v>
      </c>
      <c r="T106">
        <v>7</v>
      </c>
      <c r="U106">
        <v>0.2</v>
      </c>
      <c r="V106">
        <v>3.6854999999999958</v>
      </c>
    </row>
    <row r="107" spans="1:22" x14ac:dyDescent="0.3">
      <c r="A107">
        <v>3512</v>
      </c>
      <c r="B107" t="s">
        <v>6695</v>
      </c>
      <c r="C107">
        <v>2011</v>
      </c>
      <c r="D107" s="23">
        <v>40714</v>
      </c>
      <c r="E107" s="23">
        <v>40718</v>
      </c>
      <c r="F107" t="s">
        <v>50</v>
      </c>
      <c r="G107" t="s">
        <v>6696</v>
      </c>
      <c r="H107" t="s">
        <v>6697</v>
      </c>
      <c r="I107" t="s">
        <v>26</v>
      </c>
      <c r="J107" t="s">
        <v>27</v>
      </c>
      <c r="K107" t="s">
        <v>4346</v>
      </c>
      <c r="L107" t="s">
        <v>104</v>
      </c>
      <c r="M107">
        <v>75023</v>
      </c>
      <c r="N107" t="s">
        <v>105</v>
      </c>
      <c r="O107" t="s">
        <v>340</v>
      </c>
      <c r="P107" t="s">
        <v>46</v>
      </c>
      <c r="Q107" t="s">
        <v>59</v>
      </c>
      <c r="R107" t="s">
        <v>341</v>
      </c>
      <c r="S107">
        <v>509.48800000000006</v>
      </c>
      <c r="T107">
        <v>7</v>
      </c>
      <c r="U107">
        <v>0.2</v>
      </c>
      <c r="V107">
        <v>-127.37200000000001</v>
      </c>
    </row>
    <row r="108" spans="1:22" x14ac:dyDescent="0.3">
      <c r="A108">
        <v>3511</v>
      </c>
      <c r="B108" t="s">
        <v>6695</v>
      </c>
      <c r="C108">
        <v>2011</v>
      </c>
      <c r="D108" s="23">
        <v>40714</v>
      </c>
      <c r="E108" s="23">
        <v>40718</v>
      </c>
      <c r="F108" t="s">
        <v>50</v>
      </c>
      <c r="G108" t="s">
        <v>6696</v>
      </c>
      <c r="H108" t="s">
        <v>6697</v>
      </c>
      <c r="I108" t="s">
        <v>26</v>
      </c>
      <c r="J108" t="s">
        <v>27</v>
      </c>
      <c r="K108" t="s">
        <v>4346</v>
      </c>
      <c r="L108" t="s">
        <v>104</v>
      </c>
      <c r="M108">
        <v>75023</v>
      </c>
      <c r="N108" t="s">
        <v>105</v>
      </c>
      <c r="O108" t="s">
        <v>6329</v>
      </c>
      <c r="P108" t="s">
        <v>71</v>
      </c>
      <c r="Q108" t="s">
        <v>682</v>
      </c>
      <c r="R108" t="s">
        <v>6330</v>
      </c>
      <c r="S108">
        <v>418.8</v>
      </c>
      <c r="T108">
        <v>2</v>
      </c>
      <c r="U108">
        <v>0.4</v>
      </c>
      <c r="V108">
        <v>-97.71999999999997</v>
      </c>
    </row>
    <row r="109" spans="1:22" x14ac:dyDescent="0.3">
      <c r="A109">
        <v>3510</v>
      </c>
      <c r="B109" t="s">
        <v>6695</v>
      </c>
      <c r="C109">
        <v>2011</v>
      </c>
      <c r="D109" s="23">
        <v>40714</v>
      </c>
      <c r="E109" s="23">
        <v>40718</v>
      </c>
      <c r="F109" t="s">
        <v>50</v>
      </c>
      <c r="G109" t="s">
        <v>6696</v>
      </c>
      <c r="H109" t="s">
        <v>6697</v>
      </c>
      <c r="I109" t="s">
        <v>26</v>
      </c>
      <c r="J109" t="s">
        <v>27</v>
      </c>
      <c r="K109" t="s">
        <v>4346</v>
      </c>
      <c r="L109" t="s">
        <v>104</v>
      </c>
      <c r="M109">
        <v>75023</v>
      </c>
      <c r="N109" t="s">
        <v>105</v>
      </c>
      <c r="O109" t="s">
        <v>283</v>
      </c>
      <c r="P109" t="s">
        <v>46</v>
      </c>
      <c r="Q109" t="s">
        <v>90</v>
      </c>
      <c r="R109" t="s">
        <v>284</v>
      </c>
      <c r="S109">
        <v>11.648000000000001</v>
      </c>
      <c r="T109">
        <v>2</v>
      </c>
      <c r="U109">
        <v>0.2</v>
      </c>
      <c r="V109">
        <v>4.0768000000000004</v>
      </c>
    </row>
    <row r="110" spans="1:22" x14ac:dyDescent="0.3">
      <c r="A110">
        <v>3509</v>
      </c>
      <c r="B110" t="s">
        <v>6695</v>
      </c>
      <c r="C110">
        <v>2011</v>
      </c>
      <c r="D110" s="23">
        <v>40714</v>
      </c>
      <c r="E110" s="23">
        <v>40718</v>
      </c>
      <c r="F110" t="s">
        <v>50</v>
      </c>
      <c r="G110" t="s">
        <v>6696</v>
      </c>
      <c r="H110" t="s">
        <v>6697</v>
      </c>
      <c r="I110" t="s">
        <v>26</v>
      </c>
      <c r="J110" t="s">
        <v>27</v>
      </c>
      <c r="K110" t="s">
        <v>4346</v>
      </c>
      <c r="L110" t="s">
        <v>104</v>
      </c>
      <c r="M110">
        <v>75023</v>
      </c>
      <c r="N110" t="s">
        <v>105</v>
      </c>
      <c r="O110" t="s">
        <v>3051</v>
      </c>
      <c r="P110" t="s">
        <v>46</v>
      </c>
      <c r="Q110" t="s">
        <v>90</v>
      </c>
      <c r="R110" t="s">
        <v>3052</v>
      </c>
      <c r="S110">
        <v>15.552000000000003</v>
      </c>
      <c r="T110">
        <v>3</v>
      </c>
      <c r="U110">
        <v>0.2</v>
      </c>
      <c r="V110">
        <v>5.4432</v>
      </c>
    </row>
    <row r="111" spans="1:22" x14ac:dyDescent="0.3">
      <c r="A111">
        <v>3508</v>
      </c>
      <c r="B111" t="s">
        <v>6695</v>
      </c>
      <c r="C111">
        <v>2011</v>
      </c>
      <c r="D111" s="23">
        <v>40714</v>
      </c>
      <c r="E111" s="23">
        <v>40718</v>
      </c>
      <c r="F111" t="s">
        <v>50</v>
      </c>
      <c r="G111" t="s">
        <v>6696</v>
      </c>
      <c r="H111" t="s">
        <v>6697</v>
      </c>
      <c r="I111" t="s">
        <v>26</v>
      </c>
      <c r="J111" t="s">
        <v>27</v>
      </c>
      <c r="K111" t="s">
        <v>4346</v>
      </c>
      <c r="L111" t="s">
        <v>104</v>
      </c>
      <c r="M111">
        <v>75023</v>
      </c>
      <c r="N111" t="s">
        <v>105</v>
      </c>
      <c r="O111" t="s">
        <v>6698</v>
      </c>
      <c r="P111" t="s">
        <v>32</v>
      </c>
      <c r="Q111" t="s">
        <v>33</v>
      </c>
      <c r="R111" t="s">
        <v>6699</v>
      </c>
      <c r="S111">
        <v>193.06559999999999</v>
      </c>
      <c r="T111">
        <v>4</v>
      </c>
      <c r="U111">
        <v>0.32</v>
      </c>
      <c r="V111">
        <v>-19.874399999999994</v>
      </c>
    </row>
    <row r="112" spans="1:22" x14ac:dyDescent="0.3">
      <c r="A112">
        <v>3507</v>
      </c>
      <c r="B112" t="s">
        <v>6695</v>
      </c>
      <c r="C112">
        <v>2011</v>
      </c>
      <c r="D112" s="23">
        <v>40714</v>
      </c>
      <c r="E112" s="23">
        <v>40718</v>
      </c>
      <c r="F112" t="s">
        <v>50</v>
      </c>
      <c r="G112" t="s">
        <v>6696</v>
      </c>
      <c r="H112" t="s">
        <v>6697</v>
      </c>
      <c r="I112" t="s">
        <v>26</v>
      </c>
      <c r="J112" t="s">
        <v>27</v>
      </c>
      <c r="K112" t="s">
        <v>4346</v>
      </c>
      <c r="L112" t="s">
        <v>104</v>
      </c>
      <c r="M112">
        <v>75023</v>
      </c>
      <c r="N112" t="s">
        <v>105</v>
      </c>
      <c r="O112" t="s">
        <v>108</v>
      </c>
      <c r="P112" t="s">
        <v>46</v>
      </c>
      <c r="Q112" t="s">
        <v>75</v>
      </c>
      <c r="R112" t="s">
        <v>109</v>
      </c>
      <c r="S112">
        <v>3.3919999999999995</v>
      </c>
      <c r="T112">
        <v>4</v>
      </c>
      <c r="U112">
        <v>0.8</v>
      </c>
      <c r="V112">
        <v>-5.088000000000001</v>
      </c>
    </row>
    <row r="113" spans="1:22" x14ac:dyDescent="0.3">
      <c r="A113">
        <v>3506</v>
      </c>
      <c r="B113" t="s">
        <v>6695</v>
      </c>
      <c r="C113">
        <v>2011</v>
      </c>
      <c r="D113" s="23">
        <v>40714</v>
      </c>
      <c r="E113" s="23">
        <v>40718</v>
      </c>
      <c r="F113" t="s">
        <v>50</v>
      </c>
      <c r="G113" t="s">
        <v>6696</v>
      </c>
      <c r="H113" t="s">
        <v>6697</v>
      </c>
      <c r="I113" t="s">
        <v>26</v>
      </c>
      <c r="J113" t="s">
        <v>27</v>
      </c>
      <c r="K113" t="s">
        <v>4346</v>
      </c>
      <c r="L113" t="s">
        <v>104</v>
      </c>
      <c r="M113">
        <v>75023</v>
      </c>
      <c r="N113" t="s">
        <v>105</v>
      </c>
      <c r="O113" t="s">
        <v>5648</v>
      </c>
      <c r="P113" t="s">
        <v>71</v>
      </c>
      <c r="Q113" t="s">
        <v>72</v>
      </c>
      <c r="R113" t="s">
        <v>5649</v>
      </c>
      <c r="S113">
        <v>201.584</v>
      </c>
      <c r="T113">
        <v>2</v>
      </c>
      <c r="U113">
        <v>0.2</v>
      </c>
      <c r="V113">
        <v>20.158400000000015</v>
      </c>
    </row>
    <row r="114" spans="1:22" x14ac:dyDescent="0.3">
      <c r="A114">
        <v>6599</v>
      </c>
      <c r="B114" t="s">
        <v>8983</v>
      </c>
      <c r="C114">
        <v>2011</v>
      </c>
      <c r="D114" s="23">
        <v>40700</v>
      </c>
      <c r="E114" s="23">
        <v>40706</v>
      </c>
      <c r="F114" t="s">
        <v>50</v>
      </c>
      <c r="G114" t="s">
        <v>5810</v>
      </c>
      <c r="H114" t="s">
        <v>5811</v>
      </c>
      <c r="I114" t="s">
        <v>26</v>
      </c>
      <c r="J114" t="s">
        <v>27</v>
      </c>
      <c r="K114" t="s">
        <v>1521</v>
      </c>
      <c r="L114" t="s">
        <v>54</v>
      </c>
      <c r="M114">
        <v>32216</v>
      </c>
      <c r="N114" t="s">
        <v>30</v>
      </c>
      <c r="O114" t="s">
        <v>5848</v>
      </c>
      <c r="P114" t="s">
        <v>46</v>
      </c>
      <c r="Q114" t="s">
        <v>90</v>
      </c>
      <c r="R114" t="s">
        <v>5849</v>
      </c>
      <c r="S114">
        <v>62.015999999999998</v>
      </c>
      <c r="T114">
        <v>2</v>
      </c>
      <c r="U114">
        <v>0.2</v>
      </c>
      <c r="V114">
        <v>22.480800000000002</v>
      </c>
    </row>
    <row r="115" spans="1:22" x14ac:dyDescent="0.3">
      <c r="A115">
        <v>6598</v>
      </c>
      <c r="B115" t="s">
        <v>8983</v>
      </c>
      <c r="C115">
        <v>2011</v>
      </c>
      <c r="D115" s="23">
        <v>40700</v>
      </c>
      <c r="E115" s="23">
        <v>40706</v>
      </c>
      <c r="F115" t="s">
        <v>50</v>
      </c>
      <c r="G115" t="s">
        <v>5810</v>
      </c>
      <c r="H115" t="s">
        <v>5811</v>
      </c>
      <c r="I115" t="s">
        <v>26</v>
      </c>
      <c r="J115" t="s">
        <v>27</v>
      </c>
      <c r="K115" t="s">
        <v>1521</v>
      </c>
      <c r="L115" t="s">
        <v>54</v>
      </c>
      <c r="M115">
        <v>32216</v>
      </c>
      <c r="N115" t="s">
        <v>30</v>
      </c>
      <c r="O115" t="s">
        <v>1022</v>
      </c>
      <c r="P115" t="s">
        <v>46</v>
      </c>
      <c r="Q115" t="s">
        <v>75</v>
      </c>
      <c r="R115" t="s">
        <v>1023</v>
      </c>
      <c r="S115">
        <v>1.3650000000000002</v>
      </c>
      <c r="T115">
        <v>1</v>
      </c>
      <c r="U115">
        <v>0.7</v>
      </c>
      <c r="V115">
        <v>-0.9099999999999997</v>
      </c>
    </row>
    <row r="116" spans="1:22" x14ac:dyDescent="0.3">
      <c r="A116">
        <v>5837</v>
      </c>
      <c r="B116" t="s">
        <v>8515</v>
      </c>
      <c r="C116">
        <v>2012</v>
      </c>
      <c r="D116" s="23">
        <v>41069</v>
      </c>
      <c r="E116" s="23">
        <v>41076</v>
      </c>
      <c r="F116" t="s">
        <v>50</v>
      </c>
      <c r="G116" t="s">
        <v>671</v>
      </c>
      <c r="H116" t="s">
        <v>672</v>
      </c>
      <c r="I116" t="s">
        <v>26</v>
      </c>
      <c r="J116" t="s">
        <v>27</v>
      </c>
      <c r="K116" t="s">
        <v>1419</v>
      </c>
      <c r="L116" t="s">
        <v>54</v>
      </c>
      <c r="M116">
        <v>33178</v>
      </c>
      <c r="N116" t="s">
        <v>30</v>
      </c>
      <c r="O116" t="s">
        <v>7775</v>
      </c>
      <c r="P116" t="s">
        <v>71</v>
      </c>
      <c r="Q116" t="s">
        <v>161</v>
      </c>
      <c r="R116" t="s">
        <v>7776</v>
      </c>
      <c r="S116">
        <v>72.599999999999994</v>
      </c>
      <c r="T116">
        <v>5</v>
      </c>
      <c r="U116">
        <v>0.2</v>
      </c>
      <c r="V116">
        <v>-8.1674999999999933</v>
      </c>
    </row>
    <row r="117" spans="1:22" x14ac:dyDescent="0.3">
      <c r="A117">
        <v>5836</v>
      </c>
      <c r="B117" t="s">
        <v>8515</v>
      </c>
      <c r="C117">
        <v>2012</v>
      </c>
      <c r="D117" s="23">
        <v>41069</v>
      </c>
      <c r="E117" s="23">
        <v>41076</v>
      </c>
      <c r="F117" t="s">
        <v>50</v>
      </c>
      <c r="G117" t="s">
        <v>671</v>
      </c>
      <c r="H117" t="s">
        <v>672</v>
      </c>
      <c r="I117" t="s">
        <v>26</v>
      </c>
      <c r="J117" t="s">
        <v>27</v>
      </c>
      <c r="K117" t="s">
        <v>1419</v>
      </c>
      <c r="L117" t="s">
        <v>54</v>
      </c>
      <c r="M117">
        <v>33178</v>
      </c>
      <c r="N117" t="s">
        <v>30</v>
      </c>
      <c r="O117" t="s">
        <v>4642</v>
      </c>
      <c r="P117" t="s">
        <v>46</v>
      </c>
      <c r="Q117" t="s">
        <v>75</v>
      </c>
      <c r="R117" t="s">
        <v>4643</v>
      </c>
      <c r="S117">
        <v>38.520000000000003</v>
      </c>
      <c r="T117">
        <v>3</v>
      </c>
      <c r="U117">
        <v>0.7</v>
      </c>
      <c r="V117">
        <v>-26.963999999999999</v>
      </c>
    </row>
    <row r="118" spans="1:22" x14ac:dyDescent="0.3">
      <c r="A118">
        <v>5835</v>
      </c>
      <c r="B118" t="s">
        <v>8515</v>
      </c>
      <c r="C118">
        <v>2012</v>
      </c>
      <c r="D118" s="23">
        <v>41069</v>
      </c>
      <c r="E118" s="23">
        <v>41076</v>
      </c>
      <c r="F118" t="s">
        <v>50</v>
      </c>
      <c r="G118" t="s">
        <v>671</v>
      </c>
      <c r="H118" t="s">
        <v>672</v>
      </c>
      <c r="I118" t="s">
        <v>26</v>
      </c>
      <c r="J118" t="s">
        <v>27</v>
      </c>
      <c r="K118" t="s">
        <v>1419</v>
      </c>
      <c r="L118" t="s">
        <v>54</v>
      </c>
      <c r="M118">
        <v>33178</v>
      </c>
      <c r="N118" t="s">
        <v>30</v>
      </c>
      <c r="O118" t="s">
        <v>7314</v>
      </c>
      <c r="P118" t="s">
        <v>46</v>
      </c>
      <c r="Q118" t="s">
        <v>75</v>
      </c>
      <c r="R118" t="s">
        <v>7315</v>
      </c>
      <c r="S118">
        <v>64.2</v>
      </c>
      <c r="T118">
        <v>5</v>
      </c>
      <c r="U118">
        <v>0.7</v>
      </c>
      <c r="V118">
        <v>-42.799999999999983</v>
      </c>
    </row>
    <row r="119" spans="1:22" x14ac:dyDescent="0.3">
      <c r="A119">
        <v>9972</v>
      </c>
      <c r="B119" t="s">
        <v>10920</v>
      </c>
      <c r="C119">
        <v>2012</v>
      </c>
      <c r="D119" s="23">
        <v>41088</v>
      </c>
      <c r="E119" s="23">
        <v>41092</v>
      </c>
      <c r="F119" t="s">
        <v>50</v>
      </c>
      <c r="G119" t="s">
        <v>762</v>
      </c>
      <c r="H119" t="s">
        <v>763</v>
      </c>
      <c r="I119" t="s">
        <v>102</v>
      </c>
      <c r="J119" t="s">
        <v>27</v>
      </c>
      <c r="K119" t="s">
        <v>3792</v>
      </c>
      <c r="L119" t="s">
        <v>1272</v>
      </c>
      <c r="M119">
        <v>30080</v>
      </c>
      <c r="N119" t="s">
        <v>30</v>
      </c>
      <c r="O119" t="s">
        <v>5148</v>
      </c>
      <c r="P119" t="s">
        <v>46</v>
      </c>
      <c r="Q119" t="s">
        <v>68</v>
      </c>
      <c r="R119" t="s">
        <v>5149</v>
      </c>
      <c r="S119">
        <v>140.75</v>
      </c>
      <c r="T119">
        <v>5</v>
      </c>
      <c r="U119">
        <v>0</v>
      </c>
      <c r="V119">
        <v>42.22499999999998</v>
      </c>
    </row>
    <row r="120" spans="1:22" x14ac:dyDescent="0.3">
      <c r="A120">
        <v>9971</v>
      </c>
      <c r="B120" t="s">
        <v>10920</v>
      </c>
      <c r="C120">
        <v>2012</v>
      </c>
      <c r="D120" s="23">
        <v>41088</v>
      </c>
      <c r="E120" s="23">
        <v>41092</v>
      </c>
      <c r="F120" t="s">
        <v>50</v>
      </c>
      <c r="G120" t="s">
        <v>762</v>
      </c>
      <c r="H120" t="s">
        <v>763</v>
      </c>
      <c r="I120" t="s">
        <v>102</v>
      </c>
      <c r="J120" t="s">
        <v>27</v>
      </c>
      <c r="K120" t="s">
        <v>3792</v>
      </c>
      <c r="L120" t="s">
        <v>1272</v>
      </c>
      <c r="M120">
        <v>30080</v>
      </c>
      <c r="N120" t="s">
        <v>30</v>
      </c>
      <c r="O120" t="s">
        <v>3834</v>
      </c>
      <c r="P120" t="s">
        <v>46</v>
      </c>
      <c r="Q120" t="s">
        <v>75</v>
      </c>
      <c r="R120" t="s">
        <v>3835</v>
      </c>
      <c r="S120">
        <v>119.56</v>
      </c>
      <c r="T120">
        <v>2</v>
      </c>
      <c r="U120">
        <v>0</v>
      </c>
      <c r="V120">
        <v>54.997599999999991</v>
      </c>
    </row>
    <row r="121" spans="1:22" x14ac:dyDescent="0.3">
      <c r="A121">
        <v>8274</v>
      </c>
      <c r="B121" t="s">
        <v>9927</v>
      </c>
      <c r="C121">
        <v>2012</v>
      </c>
      <c r="D121" s="23">
        <v>41073</v>
      </c>
      <c r="E121" s="23">
        <v>41075</v>
      </c>
      <c r="F121" t="s">
        <v>23</v>
      </c>
      <c r="G121" t="s">
        <v>8233</v>
      </c>
      <c r="H121" t="s">
        <v>8234</v>
      </c>
      <c r="I121" t="s">
        <v>102</v>
      </c>
      <c r="J121" t="s">
        <v>27</v>
      </c>
      <c r="K121" t="s">
        <v>318</v>
      </c>
      <c r="L121" t="s">
        <v>498</v>
      </c>
      <c r="M121">
        <v>45503</v>
      </c>
      <c r="N121" t="s">
        <v>148</v>
      </c>
      <c r="O121" t="s">
        <v>3950</v>
      </c>
      <c r="P121" t="s">
        <v>46</v>
      </c>
      <c r="Q121" t="s">
        <v>68</v>
      </c>
      <c r="R121" t="s">
        <v>3951</v>
      </c>
      <c r="S121">
        <v>3.4240000000000004</v>
      </c>
      <c r="T121">
        <v>1</v>
      </c>
      <c r="U121">
        <v>0.2</v>
      </c>
      <c r="V121">
        <v>0.29960000000000009</v>
      </c>
    </row>
    <row r="122" spans="1:22" x14ac:dyDescent="0.3">
      <c r="A122">
        <v>6914</v>
      </c>
      <c r="B122" t="s">
        <v>9170</v>
      </c>
      <c r="C122">
        <v>2012</v>
      </c>
      <c r="D122" s="23">
        <v>41072</v>
      </c>
      <c r="E122" s="23">
        <v>41076</v>
      </c>
      <c r="F122" t="s">
        <v>50</v>
      </c>
      <c r="G122" t="s">
        <v>859</v>
      </c>
      <c r="H122" t="s">
        <v>860</v>
      </c>
      <c r="I122" t="s">
        <v>26</v>
      </c>
      <c r="J122" t="s">
        <v>27</v>
      </c>
      <c r="K122" t="s">
        <v>9171</v>
      </c>
      <c r="L122" t="s">
        <v>54</v>
      </c>
      <c r="M122">
        <v>33407</v>
      </c>
      <c r="N122" t="s">
        <v>30</v>
      </c>
      <c r="O122" t="s">
        <v>470</v>
      </c>
      <c r="P122" t="s">
        <v>71</v>
      </c>
      <c r="Q122" t="s">
        <v>72</v>
      </c>
      <c r="R122" t="s">
        <v>471</v>
      </c>
      <c r="S122">
        <v>55.984000000000009</v>
      </c>
      <c r="T122">
        <v>2</v>
      </c>
      <c r="U122">
        <v>0.2</v>
      </c>
      <c r="V122">
        <v>4.1987999999999985</v>
      </c>
    </row>
    <row r="123" spans="1:22" x14ac:dyDescent="0.3">
      <c r="A123">
        <v>3706</v>
      </c>
      <c r="B123" t="s">
        <v>6867</v>
      </c>
      <c r="C123">
        <v>2012</v>
      </c>
      <c r="D123" s="23">
        <v>41073</v>
      </c>
      <c r="E123" s="23">
        <v>41079</v>
      </c>
      <c r="F123" t="s">
        <v>50</v>
      </c>
      <c r="G123" t="s">
        <v>6604</v>
      </c>
      <c r="H123" t="s">
        <v>6605</v>
      </c>
      <c r="I123" t="s">
        <v>41</v>
      </c>
      <c r="J123" t="s">
        <v>27</v>
      </c>
      <c r="K123" t="s">
        <v>357</v>
      </c>
      <c r="L123" t="s">
        <v>358</v>
      </c>
      <c r="M123">
        <v>35601</v>
      </c>
      <c r="N123" t="s">
        <v>30</v>
      </c>
      <c r="O123" t="s">
        <v>6673</v>
      </c>
      <c r="P123" t="s">
        <v>46</v>
      </c>
      <c r="Q123" t="s">
        <v>90</v>
      </c>
      <c r="R123" t="s">
        <v>6674</v>
      </c>
      <c r="S123">
        <v>32.400000000000006</v>
      </c>
      <c r="T123">
        <v>5</v>
      </c>
      <c r="U123">
        <v>0</v>
      </c>
      <c r="V123">
        <v>15.552000000000001</v>
      </c>
    </row>
    <row r="124" spans="1:22" x14ac:dyDescent="0.3">
      <c r="A124">
        <v>3705</v>
      </c>
      <c r="B124" t="s">
        <v>6867</v>
      </c>
      <c r="C124">
        <v>2012</v>
      </c>
      <c r="D124" s="23">
        <v>41073</v>
      </c>
      <c r="E124" s="23">
        <v>41079</v>
      </c>
      <c r="F124" t="s">
        <v>50</v>
      </c>
      <c r="G124" t="s">
        <v>6604</v>
      </c>
      <c r="H124" t="s">
        <v>6605</v>
      </c>
      <c r="I124" t="s">
        <v>41</v>
      </c>
      <c r="J124" t="s">
        <v>27</v>
      </c>
      <c r="K124" t="s">
        <v>357</v>
      </c>
      <c r="L124" t="s">
        <v>358</v>
      </c>
      <c r="M124">
        <v>35601</v>
      </c>
      <c r="N124" t="s">
        <v>30</v>
      </c>
      <c r="O124" t="s">
        <v>3312</v>
      </c>
      <c r="P124" t="s">
        <v>71</v>
      </c>
      <c r="Q124" t="s">
        <v>1216</v>
      </c>
      <c r="R124" t="s">
        <v>3313</v>
      </c>
      <c r="S124">
        <v>899.97</v>
      </c>
      <c r="T124">
        <v>3</v>
      </c>
      <c r="U124">
        <v>0</v>
      </c>
      <c r="V124">
        <v>314.98950000000002</v>
      </c>
    </row>
    <row r="125" spans="1:22" x14ac:dyDescent="0.3">
      <c r="A125">
        <v>3704</v>
      </c>
      <c r="B125" t="s">
        <v>6867</v>
      </c>
      <c r="C125">
        <v>2012</v>
      </c>
      <c r="D125" s="23">
        <v>41073</v>
      </c>
      <c r="E125" s="23">
        <v>41079</v>
      </c>
      <c r="F125" t="s">
        <v>50</v>
      </c>
      <c r="G125" t="s">
        <v>6604</v>
      </c>
      <c r="H125" t="s">
        <v>6605</v>
      </c>
      <c r="I125" t="s">
        <v>41</v>
      </c>
      <c r="J125" t="s">
        <v>27</v>
      </c>
      <c r="K125" t="s">
        <v>357</v>
      </c>
      <c r="L125" t="s">
        <v>358</v>
      </c>
      <c r="M125">
        <v>35601</v>
      </c>
      <c r="N125" t="s">
        <v>30</v>
      </c>
      <c r="O125" t="s">
        <v>4832</v>
      </c>
      <c r="P125" t="s">
        <v>46</v>
      </c>
      <c r="Q125" t="s">
        <v>75</v>
      </c>
      <c r="R125" t="s">
        <v>4833</v>
      </c>
      <c r="S125">
        <v>19.14</v>
      </c>
      <c r="T125">
        <v>3</v>
      </c>
      <c r="U125">
        <v>0</v>
      </c>
      <c r="V125">
        <v>8.8043999999999993</v>
      </c>
    </row>
    <row r="126" spans="1:22" x14ac:dyDescent="0.3">
      <c r="A126">
        <v>3703</v>
      </c>
      <c r="B126" t="s">
        <v>6867</v>
      </c>
      <c r="C126">
        <v>2012</v>
      </c>
      <c r="D126" s="23">
        <v>41073</v>
      </c>
      <c r="E126" s="23">
        <v>41079</v>
      </c>
      <c r="F126" t="s">
        <v>50</v>
      </c>
      <c r="G126" t="s">
        <v>6604</v>
      </c>
      <c r="H126" t="s">
        <v>6605</v>
      </c>
      <c r="I126" t="s">
        <v>41</v>
      </c>
      <c r="J126" t="s">
        <v>27</v>
      </c>
      <c r="K126" t="s">
        <v>357</v>
      </c>
      <c r="L126" t="s">
        <v>358</v>
      </c>
      <c r="M126">
        <v>35601</v>
      </c>
      <c r="N126" t="s">
        <v>30</v>
      </c>
      <c r="O126" t="s">
        <v>6807</v>
      </c>
      <c r="P126" t="s">
        <v>46</v>
      </c>
      <c r="Q126" t="s">
        <v>68</v>
      </c>
      <c r="R126" t="s">
        <v>6808</v>
      </c>
      <c r="S126">
        <v>24.78</v>
      </c>
      <c r="T126">
        <v>6</v>
      </c>
      <c r="U126">
        <v>0</v>
      </c>
      <c r="V126">
        <v>6.9384000000000006</v>
      </c>
    </row>
    <row r="127" spans="1:22" x14ac:dyDescent="0.3">
      <c r="A127">
        <v>8079</v>
      </c>
      <c r="B127" t="s">
        <v>9812</v>
      </c>
      <c r="C127">
        <v>2012</v>
      </c>
      <c r="D127" s="23">
        <v>41083</v>
      </c>
      <c r="E127" s="23">
        <v>41089</v>
      </c>
      <c r="F127" t="s">
        <v>50</v>
      </c>
      <c r="G127" t="s">
        <v>5044</v>
      </c>
      <c r="H127" t="s">
        <v>5045</v>
      </c>
      <c r="I127" t="s">
        <v>41</v>
      </c>
      <c r="J127" t="s">
        <v>27</v>
      </c>
      <c r="K127" t="s">
        <v>9813</v>
      </c>
      <c r="L127" t="s">
        <v>1272</v>
      </c>
      <c r="M127">
        <v>30344</v>
      </c>
      <c r="N127" t="s">
        <v>30</v>
      </c>
      <c r="O127" t="s">
        <v>5651</v>
      </c>
      <c r="P127" t="s">
        <v>71</v>
      </c>
      <c r="Q127" t="s">
        <v>161</v>
      </c>
      <c r="R127" t="s">
        <v>5652</v>
      </c>
      <c r="S127">
        <v>75</v>
      </c>
      <c r="T127">
        <v>3</v>
      </c>
      <c r="U127">
        <v>0</v>
      </c>
      <c r="V127">
        <v>18</v>
      </c>
    </row>
    <row r="128" spans="1:22" x14ac:dyDescent="0.3">
      <c r="A128">
        <v>8078</v>
      </c>
      <c r="B128" t="s">
        <v>9812</v>
      </c>
      <c r="C128">
        <v>2012</v>
      </c>
      <c r="D128" s="23">
        <v>41083</v>
      </c>
      <c r="E128" s="23">
        <v>41089</v>
      </c>
      <c r="F128" t="s">
        <v>50</v>
      </c>
      <c r="G128" t="s">
        <v>5044</v>
      </c>
      <c r="H128" t="s">
        <v>5045</v>
      </c>
      <c r="I128" t="s">
        <v>41</v>
      </c>
      <c r="J128" t="s">
        <v>27</v>
      </c>
      <c r="K128" t="s">
        <v>9813</v>
      </c>
      <c r="L128" t="s">
        <v>1272</v>
      </c>
      <c r="M128">
        <v>30344</v>
      </c>
      <c r="N128" t="s">
        <v>30</v>
      </c>
      <c r="O128" t="s">
        <v>3477</v>
      </c>
      <c r="P128" t="s">
        <v>46</v>
      </c>
      <c r="Q128" t="s">
        <v>75</v>
      </c>
      <c r="R128" t="s">
        <v>3478</v>
      </c>
      <c r="S128">
        <v>165.98</v>
      </c>
      <c r="T128">
        <v>1</v>
      </c>
      <c r="U128">
        <v>0</v>
      </c>
      <c r="V128">
        <v>74.690999999999988</v>
      </c>
    </row>
    <row r="129" spans="1:22" x14ac:dyDescent="0.3">
      <c r="A129">
        <v>8077</v>
      </c>
      <c r="B129" t="s">
        <v>9812</v>
      </c>
      <c r="C129">
        <v>2012</v>
      </c>
      <c r="D129" s="23">
        <v>41083</v>
      </c>
      <c r="E129" s="23">
        <v>41089</v>
      </c>
      <c r="F129" t="s">
        <v>50</v>
      </c>
      <c r="G129" t="s">
        <v>5044</v>
      </c>
      <c r="H129" t="s">
        <v>5045</v>
      </c>
      <c r="I129" t="s">
        <v>41</v>
      </c>
      <c r="J129" t="s">
        <v>27</v>
      </c>
      <c r="K129" t="s">
        <v>9813</v>
      </c>
      <c r="L129" t="s">
        <v>1272</v>
      </c>
      <c r="M129">
        <v>30344</v>
      </c>
      <c r="N129" t="s">
        <v>30</v>
      </c>
      <c r="O129" t="s">
        <v>2522</v>
      </c>
      <c r="P129" t="s">
        <v>32</v>
      </c>
      <c r="Q129" t="s">
        <v>65</v>
      </c>
      <c r="R129" t="s">
        <v>2523</v>
      </c>
      <c r="S129">
        <v>27.42</v>
      </c>
      <c r="T129">
        <v>3</v>
      </c>
      <c r="U129">
        <v>0</v>
      </c>
      <c r="V129">
        <v>9.3227999999999991</v>
      </c>
    </row>
    <row r="130" spans="1:22" x14ac:dyDescent="0.3">
      <c r="A130">
        <v>4579</v>
      </c>
      <c r="B130" t="s">
        <v>7614</v>
      </c>
      <c r="C130">
        <v>2012</v>
      </c>
      <c r="D130" s="23">
        <v>41069</v>
      </c>
      <c r="E130" s="23">
        <v>41075</v>
      </c>
      <c r="F130" t="s">
        <v>50</v>
      </c>
      <c r="G130" t="s">
        <v>2707</v>
      </c>
      <c r="H130" t="s">
        <v>2708</v>
      </c>
      <c r="I130" t="s">
        <v>102</v>
      </c>
      <c r="J130" t="s">
        <v>27</v>
      </c>
      <c r="K130" t="s">
        <v>7556</v>
      </c>
      <c r="L130" t="s">
        <v>319</v>
      </c>
      <c r="M130">
        <v>23666</v>
      </c>
      <c r="N130" t="s">
        <v>30</v>
      </c>
      <c r="O130" t="s">
        <v>1722</v>
      </c>
      <c r="P130" t="s">
        <v>46</v>
      </c>
      <c r="Q130" t="s">
        <v>75</v>
      </c>
      <c r="R130" t="s">
        <v>1723</v>
      </c>
      <c r="S130">
        <v>113.10000000000001</v>
      </c>
      <c r="T130">
        <v>3</v>
      </c>
      <c r="U130">
        <v>0</v>
      </c>
      <c r="V130">
        <v>56.550000000000004</v>
      </c>
    </row>
    <row r="131" spans="1:22" x14ac:dyDescent="0.3">
      <c r="A131">
        <v>9432</v>
      </c>
      <c r="B131" t="s">
        <v>10615</v>
      </c>
      <c r="C131">
        <v>2012</v>
      </c>
      <c r="D131" s="23">
        <v>41079</v>
      </c>
      <c r="E131" s="23">
        <v>41079</v>
      </c>
      <c r="F131" t="s">
        <v>1290</v>
      </c>
      <c r="G131" t="s">
        <v>3790</v>
      </c>
      <c r="H131" t="s">
        <v>3791</v>
      </c>
      <c r="I131" t="s">
        <v>102</v>
      </c>
      <c r="J131" t="s">
        <v>27</v>
      </c>
      <c r="K131" t="s">
        <v>146</v>
      </c>
      <c r="L131" t="s">
        <v>147</v>
      </c>
      <c r="M131">
        <v>19134</v>
      </c>
      <c r="N131" t="s">
        <v>148</v>
      </c>
      <c r="O131" t="s">
        <v>10490</v>
      </c>
      <c r="P131" t="s">
        <v>46</v>
      </c>
      <c r="Q131" t="s">
        <v>47</v>
      </c>
      <c r="R131" t="s">
        <v>10491</v>
      </c>
      <c r="S131">
        <v>5.9039999999999999</v>
      </c>
      <c r="T131">
        <v>2</v>
      </c>
      <c r="U131">
        <v>0.2</v>
      </c>
      <c r="V131">
        <v>1.9925999999999999</v>
      </c>
    </row>
    <row r="132" spans="1:22" x14ac:dyDescent="0.3">
      <c r="A132">
        <v>6977</v>
      </c>
      <c r="B132" t="s">
        <v>9217</v>
      </c>
      <c r="C132">
        <v>2012</v>
      </c>
      <c r="D132" s="23">
        <v>41088</v>
      </c>
      <c r="E132" s="23">
        <v>41092</v>
      </c>
      <c r="F132" t="s">
        <v>50</v>
      </c>
      <c r="G132" t="s">
        <v>3197</v>
      </c>
      <c r="H132" t="s">
        <v>3198</v>
      </c>
      <c r="I132" t="s">
        <v>41</v>
      </c>
      <c r="J132" t="s">
        <v>27</v>
      </c>
      <c r="K132" t="s">
        <v>309</v>
      </c>
      <c r="L132" t="s">
        <v>310</v>
      </c>
      <c r="M132">
        <v>85234</v>
      </c>
      <c r="N132" t="s">
        <v>44</v>
      </c>
      <c r="O132" t="s">
        <v>2433</v>
      </c>
      <c r="P132" t="s">
        <v>32</v>
      </c>
      <c r="Q132" t="s">
        <v>65</v>
      </c>
      <c r="R132" t="s">
        <v>2434</v>
      </c>
      <c r="S132">
        <v>621.7600000000001</v>
      </c>
      <c r="T132">
        <v>4</v>
      </c>
      <c r="U132">
        <v>0.2</v>
      </c>
      <c r="V132">
        <v>46.631999999999977</v>
      </c>
    </row>
    <row r="133" spans="1:22" x14ac:dyDescent="0.3">
      <c r="A133">
        <v>6976</v>
      </c>
      <c r="B133" t="s">
        <v>9217</v>
      </c>
      <c r="C133">
        <v>2012</v>
      </c>
      <c r="D133" s="23">
        <v>41088</v>
      </c>
      <c r="E133" s="23">
        <v>41092</v>
      </c>
      <c r="F133" t="s">
        <v>50</v>
      </c>
      <c r="G133" t="s">
        <v>3197</v>
      </c>
      <c r="H133" t="s">
        <v>3198</v>
      </c>
      <c r="I133" t="s">
        <v>41</v>
      </c>
      <c r="J133" t="s">
        <v>27</v>
      </c>
      <c r="K133" t="s">
        <v>309</v>
      </c>
      <c r="L133" t="s">
        <v>310</v>
      </c>
      <c r="M133">
        <v>85234</v>
      </c>
      <c r="N133" t="s">
        <v>44</v>
      </c>
      <c r="O133" t="s">
        <v>4562</v>
      </c>
      <c r="P133" t="s">
        <v>46</v>
      </c>
      <c r="Q133" t="s">
        <v>47</v>
      </c>
      <c r="R133" t="s">
        <v>4563</v>
      </c>
      <c r="S133">
        <v>5.9039999999999999</v>
      </c>
      <c r="T133">
        <v>2</v>
      </c>
      <c r="U133">
        <v>0.2</v>
      </c>
      <c r="V133">
        <v>1.9925999999999999</v>
      </c>
    </row>
    <row r="134" spans="1:22" x14ac:dyDescent="0.3">
      <c r="A134">
        <v>8829</v>
      </c>
      <c r="B134" t="s">
        <v>10264</v>
      </c>
      <c r="C134">
        <v>2012</v>
      </c>
      <c r="D134" s="23">
        <v>41065</v>
      </c>
      <c r="E134" s="23">
        <v>41069</v>
      </c>
      <c r="F134" t="s">
        <v>50</v>
      </c>
      <c r="G134" t="s">
        <v>1532</v>
      </c>
      <c r="H134" t="s">
        <v>1533</v>
      </c>
      <c r="I134" t="s">
        <v>41</v>
      </c>
      <c r="J134" t="s">
        <v>27</v>
      </c>
      <c r="K134" t="s">
        <v>9306</v>
      </c>
      <c r="L134" t="s">
        <v>596</v>
      </c>
      <c r="M134">
        <v>63301</v>
      </c>
      <c r="N134" t="s">
        <v>105</v>
      </c>
      <c r="O134" t="s">
        <v>4635</v>
      </c>
      <c r="P134" t="s">
        <v>46</v>
      </c>
      <c r="Q134" t="s">
        <v>90</v>
      </c>
      <c r="R134" t="s">
        <v>4636</v>
      </c>
      <c r="S134">
        <v>10.56</v>
      </c>
      <c r="T134">
        <v>2</v>
      </c>
      <c r="U134">
        <v>0</v>
      </c>
      <c r="V134">
        <v>4.7519999999999998</v>
      </c>
    </row>
    <row r="135" spans="1:22" x14ac:dyDescent="0.3">
      <c r="A135">
        <v>792</v>
      </c>
      <c r="B135" t="s">
        <v>2478</v>
      </c>
      <c r="C135">
        <v>2012</v>
      </c>
      <c r="D135" s="23">
        <v>41086</v>
      </c>
      <c r="E135" s="23">
        <v>41090</v>
      </c>
      <c r="F135" t="s">
        <v>50</v>
      </c>
      <c r="G135" t="s">
        <v>1674</v>
      </c>
      <c r="H135" t="s">
        <v>1675</v>
      </c>
      <c r="I135" t="s">
        <v>26</v>
      </c>
      <c r="J135" t="s">
        <v>27</v>
      </c>
      <c r="K135" t="s">
        <v>1464</v>
      </c>
      <c r="L135" t="s">
        <v>319</v>
      </c>
      <c r="M135">
        <v>23223</v>
      </c>
      <c r="N135" t="s">
        <v>30</v>
      </c>
      <c r="O135" t="s">
        <v>2481</v>
      </c>
      <c r="P135" t="s">
        <v>32</v>
      </c>
      <c r="Q135" t="s">
        <v>36</v>
      </c>
      <c r="R135" t="s">
        <v>2482</v>
      </c>
      <c r="S135">
        <v>332.94</v>
      </c>
      <c r="T135">
        <v>3</v>
      </c>
      <c r="U135">
        <v>0</v>
      </c>
      <c r="V135">
        <v>79.905599999999993</v>
      </c>
    </row>
    <row r="136" spans="1:22" x14ac:dyDescent="0.3">
      <c r="A136">
        <v>791</v>
      </c>
      <c r="B136" t="s">
        <v>2478</v>
      </c>
      <c r="C136">
        <v>2012</v>
      </c>
      <c r="D136" s="23">
        <v>41086</v>
      </c>
      <c r="E136" s="23">
        <v>41090</v>
      </c>
      <c r="F136" t="s">
        <v>50</v>
      </c>
      <c r="G136" t="s">
        <v>1674</v>
      </c>
      <c r="H136" t="s">
        <v>1675</v>
      </c>
      <c r="I136" t="s">
        <v>26</v>
      </c>
      <c r="J136" t="s">
        <v>27</v>
      </c>
      <c r="K136" t="s">
        <v>1464</v>
      </c>
      <c r="L136" t="s">
        <v>319</v>
      </c>
      <c r="M136">
        <v>23223</v>
      </c>
      <c r="N136" t="s">
        <v>30</v>
      </c>
      <c r="O136" t="s">
        <v>2479</v>
      </c>
      <c r="P136" t="s">
        <v>46</v>
      </c>
      <c r="Q136" t="s">
        <v>75</v>
      </c>
      <c r="R136" t="s">
        <v>2480</v>
      </c>
      <c r="S136">
        <v>43.04</v>
      </c>
      <c r="T136">
        <v>8</v>
      </c>
      <c r="U136">
        <v>0</v>
      </c>
      <c r="V136">
        <v>21.089600000000001</v>
      </c>
    </row>
    <row r="137" spans="1:22" x14ac:dyDescent="0.3">
      <c r="A137">
        <v>790</v>
      </c>
      <c r="B137" t="s">
        <v>2478</v>
      </c>
      <c r="C137">
        <v>2012</v>
      </c>
      <c r="D137" s="23">
        <v>41086</v>
      </c>
      <c r="E137" s="23">
        <v>41090</v>
      </c>
      <c r="F137" t="s">
        <v>50</v>
      </c>
      <c r="G137" t="s">
        <v>1674</v>
      </c>
      <c r="H137" t="s">
        <v>1675</v>
      </c>
      <c r="I137" t="s">
        <v>26</v>
      </c>
      <c r="J137" t="s">
        <v>27</v>
      </c>
      <c r="K137" t="s">
        <v>1464</v>
      </c>
      <c r="L137" t="s">
        <v>319</v>
      </c>
      <c r="M137">
        <v>23223</v>
      </c>
      <c r="N137" t="s">
        <v>30</v>
      </c>
      <c r="O137" t="s">
        <v>1635</v>
      </c>
      <c r="P137" t="s">
        <v>46</v>
      </c>
      <c r="Q137" t="s">
        <v>59</v>
      </c>
      <c r="R137" t="s">
        <v>1636</v>
      </c>
      <c r="S137">
        <v>15.42</v>
      </c>
      <c r="T137">
        <v>1</v>
      </c>
      <c r="U137">
        <v>0</v>
      </c>
      <c r="V137">
        <v>4.1634000000000011</v>
      </c>
    </row>
    <row r="138" spans="1:22" x14ac:dyDescent="0.3">
      <c r="A138">
        <v>789</v>
      </c>
      <c r="B138" t="s">
        <v>2478</v>
      </c>
      <c r="C138">
        <v>2012</v>
      </c>
      <c r="D138" s="23">
        <v>41086</v>
      </c>
      <c r="E138" s="23">
        <v>41090</v>
      </c>
      <c r="F138" t="s">
        <v>50</v>
      </c>
      <c r="G138" t="s">
        <v>1674</v>
      </c>
      <c r="H138" t="s">
        <v>1675</v>
      </c>
      <c r="I138" t="s">
        <v>26</v>
      </c>
      <c r="J138" t="s">
        <v>27</v>
      </c>
      <c r="K138" t="s">
        <v>1464</v>
      </c>
      <c r="L138" t="s">
        <v>319</v>
      </c>
      <c r="M138">
        <v>23223</v>
      </c>
      <c r="N138" t="s">
        <v>30</v>
      </c>
      <c r="O138" t="s">
        <v>1494</v>
      </c>
      <c r="P138" t="s">
        <v>46</v>
      </c>
      <c r="Q138" t="s">
        <v>75</v>
      </c>
      <c r="R138" t="s">
        <v>1495</v>
      </c>
      <c r="S138">
        <v>143.96</v>
      </c>
      <c r="T138">
        <v>4</v>
      </c>
      <c r="U138">
        <v>0</v>
      </c>
      <c r="V138">
        <v>69.100800000000007</v>
      </c>
    </row>
    <row r="139" spans="1:22" x14ac:dyDescent="0.3">
      <c r="A139">
        <v>4317</v>
      </c>
      <c r="B139" t="s">
        <v>7404</v>
      </c>
      <c r="C139">
        <v>2012</v>
      </c>
      <c r="D139" s="23">
        <v>41085</v>
      </c>
      <c r="E139" s="23">
        <v>41091</v>
      </c>
      <c r="F139" t="s">
        <v>50</v>
      </c>
      <c r="G139" t="s">
        <v>2243</v>
      </c>
      <c r="H139" t="s">
        <v>2244</v>
      </c>
      <c r="I139" t="s">
        <v>26</v>
      </c>
      <c r="J139" t="s">
        <v>27</v>
      </c>
      <c r="K139" t="s">
        <v>42</v>
      </c>
      <c r="L139" t="s">
        <v>43</v>
      </c>
      <c r="M139">
        <v>90045</v>
      </c>
      <c r="N139" t="s">
        <v>44</v>
      </c>
      <c r="O139" t="s">
        <v>2082</v>
      </c>
      <c r="P139" t="s">
        <v>46</v>
      </c>
      <c r="Q139" t="s">
        <v>59</v>
      </c>
      <c r="R139" t="s">
        <v>2083</v>
      </c>
      <c r="S139">
        <v>304.23</v>
      </c>
      <c r="T139">
        <v>3</v>
      </c>
      <c r="U139">
        <v>0</v>
      </c>
      <c r="V139">
        <v>9.126899999999992</v>
      </c>
    </row>
    <row r="140" spans="1:22" x14ac:dyDescent="0.3">
      <c r="A140">
        <v>4316</v>
      </c>
      <c r="B140" t="s">
        <v>7404</v>
      </c>
      <c r="C140">
        <v>2012</v>
      </c>
      <c r="D140" s="23">
        <v>41085</v>
      </c>
      <c r="E140" s="23">
        <v>41091</v>
      </c>
      <c r="F140" t="s">
        <v>50</v>
      </c>
      <c r="G140" t="s">
        <v>2243</v>
      </c>
      <c r="H140" t="s">
        <v>2244</v>
      </c>
      <c r="I140" t="s">
        <v>26</v>
      </c>
      <c r="J140" t="s">
        <v>27</v>
      </c>
      <c r="K140" t="s">
        <v>42</v>
      </c>
      <c r="L140" t="s">
        <v>43</v>
      </c>
      <c r="M140">
        <v>90045</v>
      </c>
      <c r="N140" t="s">
        <v>44</v>
      </c>
      <c r="O140" t="s">
        <v>3144</v>
      </c>
      <c r="P140" t="s">
        <v>46</v>
      </c>
      <c r="Q140" t="s">
        <v>75</v>
      </c>
      <c r="R140" t="s">
        <v>3145</v>
      </c>
      <c r="S140">
        <v>88.751999999999995</v>
      </c>
      <c r="T140">
        <v>3</v>
      </c>
      <c r="U140">
        <v>0.2</v>
      </c>
      <c r="V140">
        <v>27.734999999999996</v>
      </c>
    </row>
    <row r="141" spans="1:22" x14ac:dyDescent="0.3">
      <c r="A141">
        <v>4315</v>
      </c>
      <c r="B141" t="s">
        <v>7404</v>
      </c>
      <c r="C141">
        <v>2012</v>
      </c>
      <c r="D141" s="23">
        <v>41085</v>
      </c>
      <c r="E141" s="23">
        <v>41091</v>
      </c>
      <c r="F141" t="s">
        <v>50</v>
      </c>
      <c r="G141" t="s">
        <v>2243</v>
      </c>
      <c r="H141" t="s">
        <v>2244</v>
      </c>
      <c r="I141" t="s">
        <v>26</v>
      </c>
      <c r="J141" t="s">
        <v>27</v>
      </c>
      <c r="K141" t="s">
        <v>42</v>
      </c>
      <c r="L141" t="s">
        <v>43</v>
      </c>
      <c r="M141">
        <v>90045</v>
      </c>
      <c r="N141" t="s">
        <v>44</v>
      </c>
      <c r="O141" t="s">
        <v>6754</v>
      </c>
      <c r="P141" t="s">
        <v>46</v>
      </c>
      <c r="Q141" t="s">
        <v>68</v>
      </c>
      <c r="R141" t="s">
        <v>186</v>
      </c>
      <c r="S141">
        <v>20.96</v>
      </c>
      <c r="T141">
        <v>2</v>
      </c>
      <c r="U141">
        <v>0</v>
      </c>
      <c r="V141">
        <v>5.24</v>
      </c>
    </row>
    <row r="142" spans="1:22" x14ac:dyDescent="0.3">
      <c r="A142">
        <v>3939</v>
      </c>
      <c r="B142" t="s">
        <v>7072</v>
      </c>
      <c r="C142">
        <v>2012</v>
      </c>
      <c r="D142" s="23">
        <v>41076</v>
      </c>
      <c r="E142" s="23">
        <v>41080</v>
      </c>
      <c r="F142" t="s">
        <v>50</v>
      </c>
      <c r="G142" t="s">
        <v>6971</v>
      </c>
      <c r="H142" t="s">
        <v>6972</v>
      </c>
      <c r="I142" t="s">
        <v>26</v>
      </c>
      <c r="J142" t="s">
        <v>27</v>
      </c>
      <c r="K142" t="s">
        <v>758</v>
      </c>
      <c r="L142" t="s">
        <v>104</v>
      </c>
      <c r="M142">
        <v>75051</v>
      </c>
      <c r="N142" t="s">
        <v>105</v>
      </c>
      <c r="O142" t="s">
        <v>3495</v>
      </c>
      <c r="P142" t="s">
        <v>32</v>
      </c>
      <c r="Q142" t="s">
        <v>36</v>
      </c>
      <c r="R142" t="s">
        <v>3496</v>
      </c>
      <c r="S142">
        <v>197.37199999999999</v>
      </c>
      <c r="T142">
        <v>2</v>
      </c>
      <c r="U142">
        <v>0.3</v>
      </c>
      <c r="V142">
        <v>-25.376400000000018</v>
      </c>
    </row>
    <row r="143" spans="1:22" x14ac:dyDescent="0.3">
      <c r="A143">
        <v>3938</v>
      </c>
      <c r="B143" t="s">
        <v>7072</v>
      </c>
      <c r="C143">
        <v>2012</v>
      </c>
      <c r="D143" s="23">
        <v>41076</v>
      </c>
      <c r="E143" s="23">
        <v>41080</v>
      </c>
      <c r="F143" t="s">
        <v>50</v>
      </c>
      <c r="G143" t="s">
        <v>6971</v>
      </c>
      <c r="H143" t="s">
        <v>6972</v>
      </c>
      <c r="I143" t="s">
        <v>26</v>
      </c>
      <c r="J143" t="s">
        <v>27</v>
      </c>
      <c r="K143" t="s">
        <v>758</v>
      </c>
      <c r="L143" t="s">
        <v>104</v>
      </c>
      <c r="M143">
        <v>75051</v>
      </c>
      <c r="N143" t="s">
        <v>105</v>
      </c>
      <c r="O143" t="s">
        <v>2943</v>
      </c>
      <c r="P143" t="s">
        <v>46</v>
      </c>
      <c r="Q143" t="s">
        <v>90</v>
      </c>
      <c r="R143" t="s">
        <v>2944</v>
      </c>
      <c r="S143">
        <v>27.216000000000001</v>
      </c>
      <c r="T143">
        <v>3</v>
      </c>
      <c r="U143">
        <v>0.2</v>
      </c>
      <c r="V143">
        <v>9.8657999999999983</v>
      </c>
    </row>
    <row r="144" spans="1:22" x14ac:dyDescent="0.3">
      <c r="A144">
        <v>3937</v>
      </c>
      <c r="B144" t="s">
        <v>7072</v>
      </c>
      <c r="C144">
        <v>2012</v>
      </c>
      <c r="D144" s="23">
        <v>41076</v>
      </c>
      <c r="E144" s="23">
        <v>41080</v>
      </c>
      <c r="F144" t="s">
        <v>50</v>
      </c>
      <c r="G144" t="s">
        <v>6971</v>
      </c>
      <c r="H144" t="s">
        <v>6972</v>
      </c>
      <c r="I144" t="s">
        <v>26</v>
      </c>
      <c r="J144" t="s">
        <v>27</v>
      </c>
      <c r="K144" t="s">
        <v>758</v>
      </c>
      <c r="L144" t="s">
        <v>104</v>
      </c>
      <c r="M144">
        <v>75051</v>
      </c>
      <c r="N144" t="s">
        <v>105</v>
      </c>
      <c r="O144" t="s">
        <v>7073</v>
      </c>
      <c r="P144" t="s">
        <v>46</v>
      </c>
      <c r="Q144" t="s">
        <v>173</v>
      </c>
      <c r="R144" t="s">
        <v>186</v>
      </c>
      <c r="S144">
        <v>28.752000000000002</v>
      </c>
      <c r="T144">
        <v>3</v>
      </c>
      <c r="U144">
        <v>0.2</v>
      </c>
      <c r="V144">
        <v>9.3443999999999985</v>
      </c>
    </row>
    <row r="145" spans="1:22" x14ac:dyDescent="0.3">
      <c r="A145">
        <v>8036</v>
      </c>
      <c r="B145" t="s">
        <v>9791</v>
      </c>
      <c r="C145">
        <v>2012</v>
      </c>
      <c r="D145" s="23">
        <v>41085</v>
      </c>
      <c r="E145" s="23">
        <v>41088</v>
      </c>
      <c r="F145" t="s">
        <v>188</v>
      </c>
      <c r="G145" t="s">
        <v>5248</v>
      </c>
      <c r="H145" t="s">
        <v>5249</v>
      </c>
      <c r="I145" t="s">
        <v>26</v>
      </c>
      <c r="J145" t="s">
        <v>27</v>
      </c>
      <c r="K145" t="s">
        <v>184</v>
      </c>
      <c r="L145" t="s">
        <v>104</v>
      </c>
      <c r="M145">
        <v>77041</v>
      </c>
      <c r="N145" t="s">
        <v>105</v>
      </c>
      <c r="O145" t="s">
        <v>2918</v>
      </c>
      <c r="P145" t="s">
        <v>46</v>
      </c>
      <c r="Q145" t="s">
        <v>47</v>
      </c>
      <c r="R145" t="s">
        <v>2919</v>
      </c>
      <c r="S145">
        <v>4.6079999999999997</v>
      </c>
      <c r="T145">
        <v>2</v>
      </c>
      <c r="U145">
        <v>0.2</v>
      </c>
      <c r="V145">
        <v>1.6704000000000001</v>
      </c>
    </row>
    <row r="146" spans="1:22" x14ac:dyDescent="0.3">
      <c r="A146">
        <v>8035</v>
      </c>
      <c r="B146" t="s">
        <v>9791</v>
      </c>
      <c r="C146">
        <v>2012</v>
      </c>
      <c r="D146" s="23">
        <v>41085</v>
      </c>
      <c r="E146" s="23">
        <v>41088</v>
      </c>
      <c r="F146" t="s">
        <v>188</v>
      </c>
      <c r="G146" t="s">
        <v>5248</v>
      </c>
      <c r="H146" t="s">
        <v>5249</v>
      </c>
      <c r="I146" t="s">
        <v>26</v>
      </c>
      <c r="J146" t="s">
        <v>27</v>
      </c>
      <c r="K146" t="s">
        <v>184</v>
      </c>
      <c r="L146" t="s">
        <v>104</v>
      </c>
      <c r="M146">
        <v>77041</v>
      </c>
      <c r="N146" t="s">
        <v>105</v>
      </c>
      <c r="O146" t="s">
        <v>5684</v>
      </c>
      <c r="P146" t="s">
        <v>32</v>
      </c>
      <c r="Q146" t="s">
        <v>65</v>
      </c>
      <c r="R146" t="s">
        <v>5685</v>
      </c>
      <c r="S146">
        <v>75.384000000000015</v>
      </c>
      <c r="T146">
        <v>9</v>
      </c>
      <c r="U146">
        <v>0.6</v>
      </c>
      <c r="V146">
        <v>-20.730599999999995</v>
      </c>
    </row>
    <row r="147" spans="1:22" x14ac:dyDescent="0.3">
      <c r="A147">
        <v>8034</v>
      </c>
      <c r="B147" t="s">
        <v>9791</v>
      </c>
      <c r="C147">
        <v>2012</v>
      </c>
      <c r="D147" s="23">
        <v>41085</v>
      </c>
      <c r="E147" s="23">
        <v>41088</v>
      </c>
      <c r="F147" t="s">
        <v>188</v>
      </c>
      <c r="G147" t="s">
        <v>5248</v>
      </c>
      <c r="H147" t="s">
        <v>5249</v>
      </c>
      <c r="I147" t="s">
        <v>26</v>
      </c>
      <c r="J147" t="s">
        <v>27</v>
      </c>
      <c r="K147" t="s">
        <v>184</v>
      </c>
      <c r="L147" t="s">
        <v>104</v>
      </c>
      <c r="M147">
        <v>77041</v>
      </c>
      <c r="N147" t="s">
        <v>105</v>
      </c>
      <c r="O147" t="s">
        <v>7771</v>
      </c>
      <c r="P147" t="s">
        <v>46</v>
      </c>
      <c r="Q147" t="s">
        <v>75</v>
      </c>
      <c r="R147" t="s">
        <v>7772</v>
      </c>
      <c r="S147">
        <v>0.98399999999999976</v>
      </c>
      <c r="T147">
        <v>2</v>
      </c>
      <c r="U147">
        <v>0.8</v>
      </c>
      <c r="V147">
        <v>-1.476</v>
      </c>
    </row>
    <row r="148" spans="1:22" x14ac:dyDescent="0.3">
      <c r="A148">
        <v>8033</v>
      </c>
      <c r="B148" t="s">
        <v>9791</v>
      </c>
      <c r="C148">
        <v>2012</v>
      </c>
      <c r="D148" s="23">
        <v>41085</v>
      </c>
      <c r="E148" s="23">
        <v>41088</v>
      </c>
      <c r="F148" t="s">
        <v>188</v>
      </c>
      <c r="G148" t="s">
        <v>5248</v>
      </c>
      <c r="H148" t="s">
        <v>5249</v>
      </c>
      <c r="I148" t="s">
        <v>26</v>
      </c>
      <c r="J148" t="s">
        <v>27</v>
      </c>
      <c r="K148" t="s">
        <v>184</v>
      </c>
      <c r="L148" t="s">
        <v>104</v>
      </c>
      <c r="M148">
        <v>77041</v>
      </c>
      <c r="N148" t="s">
        <v>105</v>
      </c>
      <c r="O148" t="s">
        <v>2650</v>
      </c>
      <c r="P148" t="s">
        <v>46</v>
      </c>
      <c r="Q148" t="s">
        <v>90</v>
      </c>
      <c r="R148" t="s">
        <v>2651</v>
      </c>
      <c r="S148">
        <v>47.952000000000005</v>
      </c>
      <c r="T148">
        <v>3</v>
      </c>
      <c r="U148">
        <v>0.2</v>
      </c>
      <c r="V148">
        <v>16.183799999999998</v>
      </c>
    </row>
    <row r="149" spans="1:22" x14ac:dyDescent="0.3">
      <c r="A149">
        <v>1327</v>
      </c>
      <c r="B149" t="s">
        <v>3663</v>
      </c>
      <c r="C149">
        <v>2012</v>
      </c>
      <c r="D149" s="23">
        <v>41074</v>
      </c>
      <c r="E149" s="23">
        <v>41078</v>
      </c>
      <c r="F149" t="s">
        <v>50</v>
      </c>
      <c r="G149" t="s">
        <v>531</v>
      </c>
      <c r="H149" t="s">
        <v>532</v>
      </c>
      <c r="I149" t="s">
        <v>102</v>
      </c>
      <c r="J149" t="s">
        <v>27</v>
      </c>
      <c r="K149" t="s">
        <v>146</v>
      </c>
      <c r="L149" t="s">
        <v>147</v>
      </c>
      <c r="M149">
        <v>19120</v>
      </c>
      <c r="N149" t="s">
        <v>148</v>
      </c>
      <c r="O149" t="s">
        <v>3431</v>
      </c>
      <c r="P149" t="s">
        <v>32</v>
      </c>
      <c r="Q149" t="s">
        <v>65</v>
      </c>
      <c r="R149" t="s">
        <v>3432</v>
      </c>
      <c r="S149">
        <v>51.072000000000003</v>
      </c>
      <c r="T149">
        <v>6</v>
      </c>
      <c r="U149">
        <v>0.2</v>
      </c>
      <c r="V149">
        <v>5.1072000000000024</v>
      </c>
    </row>
    <row r="150" spans="1:22" x14ac:dyDescent="0.3">
      <c r="A150">
        <v>3126</v>
      </c>
      <c r="B150" t="s">
        <v>6331</v>
      </c>
      <c r="C150">
        <v>2012</v>
      </c>
      <c r="D150" s="23">
        <v>41071</v>
      </c>
      <c r="E150" s="23">
        <v>41072</v>
      </c>
      <c r="F150" t="s">
        <v>188</v>
      </c>
      <c r="G150" t="s">
        <v>4507</v>
      </c>
      <c r="H150" t="s">
        <v>4508</v>
      </c>
      <c r="I150" t="s">
        <v>41</v>
      </c>
      <c r="J150" t="s">
        <v>27</v>
      </c>
      <c r="K150" t="s">
        <v>1792</v>
      </c>
      <c r="L150" t="s">
        <v>54</v>
      </c>
      <c r="M150">
        <v>33801</v>
      </c>
      <c r="N150" t="s">
        <v>30</v>
      </c>
      <c r="O150" t="s">
        <v>2795</v>
      </c>
      <c r="P150" t="s">
        <v>46</v>
      </c>
      <c r="Q150" t="s">
        <v>59</v>
      </c>
      <c r="R150" t="s">
        <v>2796</v>
      </c>
      <c r="S150">
        <v>563.80799999999999</v>
      </c>
      <c r="T150">
        <v>4</v>
      </c>
      <c r="U150">
        <v>0.2</v>
      </c>
      <c r="V150">
        <v>21.142799999999966</v>
      </c>
    </row>
    <row r="151" spans="1:22" x14ac:dyDescent="0.3">
      <c r="A151">
        <v>3125</v>
      </c>
      <c r="B151" t="s">
        <v>6331</v>
      </c>
      <c r="C151">
        <v>2012</v>
      </c>
      <c r="D151" s="23">
        <v>41071</v>
      </c>
      <c r="E151" s="23">
        <v>41072</v>
      </c>
      <c r="F151" t="s">
        <v>188</v>
      </c>
      <c r="G151" t="s">
        <v>4507</v>
      </c>
      <c r="H151" t="s">
        <v>4508</v>
      </c>
      <c r="I151" t="s">
        <v>41</v>
      </c>
      <c r="J151" t="s">
        <v>27</v>
      </c>
      <c r="K151" t="s">
        <v>1792</v>
      </c>
      <c r="L151" t="s">
        <v>54</v>
      </c>
      <c r="M151">
        <v>33801</v>
      </c>
      <c r="N151" t="s">
        <v>30</v>
      </c>
      <c r="O151" t="s">
        <v>1884</v>
      </c>
      <c r="P151" t="s">
        <v>46</v>
      </c>
      <c r="Q151" t="s">
        <v>59</v>
      </c>
      <c r="R151" t="s">
        <v>1885</v>
      </c>
      <c r="S151">
        <v>1036.624</v>
      </c>
      <c r="T151">
        <v>2</v>
      </c>
      <c r="U151">
        <v>0.2</v>
      </c>
      <c r="V151">
        <v>51.831200000000024</v>
      </c>
    </row>
    <row r="152" spans="1:22" x14ac:dyDescent="0.3">
      <c r="A152">
        <v>3124</v>
      </c>
      <c r="B152" t="s">
        <v>6331</v>
      </c>
      <c r="C152">
        <v>2012</v>
      </c>
      <c r="D152" s="23">
        <v>41071</v>
      </c>
      <c r="E152" s="23">
        <v>41072</v>
      </c>
      <c r="F152" t="s">
        <v>188</v>
      </c>
      <c r="G152" t="s">
        <v>4507</v>
      </c>
      <c r="H152" t="s">
        <v>4508</v>
      </c>
      <c r="I152" t="s">
        <v>41</v>
      </c>
      <c r="J152" t="s">
        <v>27</v>
      </c>
      <c r="K152" t="s">
        <v>1792</v>
      </c>
      <c r="L152" t="s">
        <v>54</v>
      </c>
      <c r="M152">
        <v>33801</v>
      </c>
      <c r="N152" t="s">
        <v>30</v>
      </c>
      <c r="O152" t="s">
        <v>5670</v>
      </c>
      <c r="P152" t="s">
        <v>46</v>
      </c>
      <c r="Q152" t="s">
        <v>75</v>
      </c>
      <c r="R152" t="s">
        <v>5671</v>
      </c>
      <c r="S152">
        <v>3.7680000000000007</v>
      </c>
      <c r="T152">
        <v>2</v>
      </c>
      <c r="U152">
        <v>0.7</v>
      </c>
      <c r="V152">
        <v>-3.1400000000000006</v>
      </c>
    </row>
    <row r="153" spans="1:22" x14ac:dyDescent="0.3">
      <c r="A153">
        <v>3123</v>
      </c>
      <c r="B153" t="s">
        <v>6331</v>
      </c>
      <c r="C153">
        <v>2012</v>
      </c>
      <c r="D153" s="23">
        <v>41071</v>
      </c>
      <c r="E153" s="23">
        <v>41072</v>
      </c>
      <c r="F153" t="s">
        <v>188</v>
      </c>
      <c r="G153" t="s">
        <v>4507</v>
      </c>
      <c r="H153" t="s">
        <v>4508</v>
      </c>
      <c r="I153" t="s">
        <v>41</v>
      </c>
      <c r="J153" t="s">
        <v>27</v>
      </c>
      <c r="K153" t="s">
        <v>1792</v>
      </c>
      <c r="L153" t="s">
        <v>54</v>
      </c>
      <c r="M153">
        <v>33801</v>
      </c>
      <c r="N153" t="s">
        <v>30</v>
      </c>
      <c r="O153" t="s">
        <v>1088</v>
      </c>
      <c r="P153" t="s">
        <v>46</v>
      </c>
      <c r="Q153" t="s">
        <v>75</v>
      </c>
      <c r="R153" t="s">
        <v>1089</v>
      </c>
      <c r="S153">
        <v>78.600000000000009</v>
      </c>
      <c r="T153">
        <v>5</v>
      </c>
      <c r="U153">
        <v>0.7</v>
      </c>
      <c r="V153">
        <v>-62.88000000000001</v>
      </c>
    </row>
    <row r="154" spans="1:22" x14ac:dyDescent="0.3">
      <c r="A154">
        <v>3122</v>
      </c>
      <c r="B154" t="s">
        <v>6331</v>
      </c>
      <c r="C154">
        <v>2012</v>
      </c>
      <c r="D154" s="23">
        <v>41071</v>
      </c>
      <c r="E154" s="23">
        <v>41072</v>
      </c>
      <c r="F154" t="s">
        <v>188</v>
      </c>
      <c r="G154" t="s">
        <v>4507</v>
      </c>
      <c r="H154" t="s">
        <v>4508</v>
      </c>
      <c r="I154" t="s">
        <v>41</v>
      </c>
      <c r="J154" t="s">
        <v>27</v>
      </c>
      <c r="K154" t="s">
        <v>1792</v>
      </c>
      <c r="L154" t="s">
        <v>54</v>
      </c>
      <c r="M154">
        <v>33801</v>
      </c>
      <c r="N154" t="s">
        <v>30</v>
      </c>
      <c r="O154" t="s">
        <v>490</v>
      </c>
      <c r="P154" t="s">
        <v>46</v>
      </c>
      <c r="Q154" t="s">
        <v>68</v>
      </c>
      <c r="R154" t="s">
        <v>491</v>
      </c>
      <c r="S154">
        <v>60.768000000000001</v>
      </c>
      <c r="T154">
        <v>2</v>
      </c>
      <c r="U154">
        <v>0.2</v>
      </c>
      <c r="V154">
        <v>7.5959999999999894</v>
      </c>
    </row>
    <row r="155" spans="1:22" x14ac:dyDescent="0.3">
      <c r="A155">
        <v>3121</v>
      </c>
      <c r="B155" t="s">
        <v>6331</v>
      </c>
      <c r="C155">
        <v>2012</v>
      </c>
      <c r="D155" s="23">
        <v>41071</v>
      </c>
      <c r="E155" s="23">
        <v>41072</v>
      </c>
      <c r="F155" t="s">
        <v>188</v>
      </c>
      <c r="G155" t="s">
        <v>4507</v>
      </c>
      <c r="H155" t="s">
        <v>4508</v>
      </c>
      <c r="I155" t="s">
        <v>41</v>
      </c>
      <c r="J155" t="s">
        <v>27</v>
      </c>
      <c r="K155" t="s">
        <v>1792</v>
      </c>
      <c r="L155" t="s">
        <v>54</v>
      </c>
      <c r="M155">
        <v>33801</v>
      </c>
      <c r="N155" t="s">
        <v>30</v>
      </c>
      <c r="O155" t="s">
        <v>6332</v>
      </c>
      <c r="P155" t="s">
        <v>32</v>
      </c>
      <c r="Q155" t="s">
        <v>65</v>
      </c>
      <c r="R155" t="s">
        <v>6333</v>
      </c>
      <c r="S155">
        <v>48.671999999999997</v>
      </c>
      <c r="T155">
        <v>3</v>
      </c>
      <c r="U155">
        <v>0.2</v>
      </c>
      <c r="V155">
        <v>7.3007999999999988</v>
      </c>
    </row>
    <row r="156" spans="1:22" x14ac:dyDescent="0.3">
      <c r="A156">
        <v>3120</v>
      </c>
      <c r="B156" t="s">
        <v>6331</v>
      </c>
      <c r="C156">
        <v>2012</v>
      </c>
      <c r="D156" s="23">
        <v>41071</v>
      </c>
      <c r="E156" s="23">
        <v>41072</v>
      </c>
      <c r="F156" t="s">
        <v>188</v>
      </c>
      <c r="G156" t="s">
        <v>4507</v>
      </c>
      <c r="H156" t="s">
        <v>4508</v>
      </c>
      <c r="I156" t="s">
        <v>41</v>
      </c>
      <c r="J156" t="s">
        <v>27</v>
      </c>
      <c r="K156" t="s">
        <v>1792</v>
      </c>
      <c r="L156" t="s">
        <v>54</v>
      </c>
      <c r="M156">
        <v>33801</v>
      </c>
      <c r="N156" t="s">
        <v>30</v>
      </c>
      <c r="O156" t="s">
        <v>1920</v>
      </c>
      <c r="P156" t="s">
        <v>71</v>
      </c>
      <c r="Q156" t="s">
        <v>72</v>
      </c>
      <c r="R156" t="s">
        <v>1921</v>
      </c>
      <c r="S156">
        <v>249.58400000000003</v>
      </c>
      <c r="T156">
        <v>2</v>
      </c>
      <c r="U156">
        <v>0.2</v>
      </c>
      <c r="V156">
        <v>31.197999999999986</v>
      </c>
    </row>
    <row r="157" spans="1:22" x14ac:dyDescent="0.3">
      <c r="A157">
        <v>3119</v>
      </c>
      <c r="B157" t="s">
        <v>6331</v>
      </c>
      <c r="C157">
        <v>2012</v>
      </c>
      <c r="D157" s="23">
        <v>41071</v>
      </c>
      <c r="E157" s="23">
        <v>41072</v>
      </c>
      <c r="F157" t="s">
        <v>188</v>
      </c>
      <c r="G157" t="s">
        <v>4507</v>
      </c>
      <c r="H157" t="s">
        <v>4508</v>
      </c>
      <c r="I157" t="s">
        <v>41</v>
      </c>
      <c r="J157" t="s">
        <v>27</v>
      </c>
      <c r="K157" t="s">
        <v>1792</v>
      </c>
      <c r="L157" t="s">
        <v>54</v>
      </c>
      <c r="M157">
        <v>33801</v>
      </c>
      <c r="N157" t="s">
        <v>30</v>
      </c>
      <c r="O157" t="s">
        <v>1195</v>
      </c>
      <c r="P157" t="s">
        <v>32</v>
      </c>
      <c r="Q157" t="s">
        <v>36</v>
      </c>
      <c r="R157" t="s">
        <v>1196</v>
      </c>
      <c r="S157">
        <v>1123.92</v>
      </c>
      <c r="T157">
        <v>5</v>
      </c>
      <c r="U157">
        <v>0.2</v>
      </c>
      <c r="V157">
        <v>-182.63700000000017</v>
      </c>
    </row>
    <row r="158" spans="1:22" x14ac:dyDescent="0.3">
      <c r="A158">
        <v>4451</v>
      </c>
      <c r="B158" t="s">
        <v>7509</v>
      </c>
      <c r="C158">
        <v>2012</v>
      </c>
      <c r="D158" s="23">
        <v>41079</v>
      </c>
      <c r="E158" s="23">
        <v>41083</v>
      </c>
      <c r="F158" t="s">
        <v>50</v>
      </c>
      <c r="G158" t="s">
        <v>940</v>
      </c>
      <c r="H158" t="s">
        <v>941</v>
      </c>
      <c r="I158" t="s">
        <v>26</v>
      </c>
      <c r="J158" t="s">
        <v>27</v>
      </c>
      <c r="K158" t="s">
        <v>42</v>
      </c>
      <c r="L158" t="s">
        <v>43</v>
      </c>
      <c r="M158">
        <v>90032</v>
      </c>
      <c r="N158" t="s">
        <v>44</v>
      </c>
      <c r="O158" t="s">
        <v>2467</v>
      </c>
      <c r="P158" t="s">
        <v>46</v>
      </c>
      <c r="Q158" t="s">
        <v>173</v>
      </c>
      <c r="R158" t="s">
        <v>2468</v>
      </c>
      <c r="S158">
        <v>186.69</v>
      </c>
      <c r="T158">
        <v>3</v>
      </c>
      <c r="U158">
        <v>0</v>
      </c>
      <c r="V158">
        <v>87.744299999999981</v>
      </c>
    </row>
    <row r="159" spans="1:22" x14ac:dyDescent="0.3">
      <c r="A159">
        <v>4450</v>
      </c>
      <c r="B159" t="s">
        <v>7509</v>
      </c>
      <c r="C159">
        <v>2012</v>
      </c>
      <c r="D159" s="23">
        <v>41079</v>
      </c>
      <c r="E159" s="23">
        <v>41083</v>
      </c>
      <c r="F159" t="s">
        <v>50</v>
      </c>
      <c r="G159" t="s">
        <v>940</v>
      </c>
      <c r="H159" t="s">
        <v>941</v>
      </c>
      <c r="I159" t="s">
        <v>26</v>
      </c>
      <c r="J159" t="s">
        <v>27</v>
      </c>
      <c r="K159" t="s">
        <v>42</v>
      </c>
      <c r="L159" t="s">
        <v>43</v>
      </c>
      <c r="M159">
        <v>90032</v>
      </c>
      <c r="N159" t="s">
        <v>44</v>
      </c>
      <c r="O159" t="s">
        <v>4446</v>
      </c>
      <c r="P159" t="s">
        <v>46</v>
      </c>
      <c r="Q159" t="s">
        <v>90</v>
      </c>
      <c r="R159" t="s">
        <v>4447</v>
      </c>
      <c r="S159">
        <v>6.48</v>
      </c>
      <c r="T159">
        <v>1</v>
      </c>
      <c r="U159">
        <v>0</v>
      </c>
      <c r="V159">
        <v>3.1104000000000003</v>
      </c>
    </row>
    <row r="160" spans="1:22" x14ac:dyDescent="0.3">
      <c r="A160">
        <v>4449</v>
      </c>
      <c r="B160" t="s">
        <v>7509</v>
      </c>
      <c r="C160">
        <v>2012</v>
      </c>
      <c r="D160" s="23">
        <v>41079</v>
      </c>
      <c r="E160" s="23">
        <v>41083</v>
      </c>
      <c r="F160" t="s">
        <v>50</v>
      </c>
      <c r="G160" t="s">
        <v>940</v>
      </c>
      <c r="H160" t="s">
        <v>941</v>
      </c>
      <c r="I160" t="s">
        <v>26</v>
      </c>
      <c r="J160" t="s">
        <v>27</v>
      </c>
      <c r="K160" t="s">
        <v>42</v>
      </c>
      <c r="L160" t="s">
        <v>43</v>
      </c>
      <c r="M160">
        <v>90032</v>
      </c>
      <c r="N160" t="s">
        <v>44</v>
      </c>
      <c r="O160" t="s">
        <v>2111</v>
      </c>
      <c r="P160" t="s">
        <v>32</v>
      </c>
      <c r="Q160" t="s">
        <v>65</v>
      </c>
      <c r="R160" t="s">
        <v>2112</v>
      </c>
      <c r="S160">
        <v>12.56</v>
      </c>
      <c r="T160">
        <v>2</v>
      </c>
      <c r="U160">
        <v>0</v>
      </c>
      <c r="V160">
        <v>4.0191999999999997</v>
      </c>
    </row>
    <row r="161" spans="1:22" x14ac:dyDescent="0.3">
      <c r="A161">
        <v>2042</v>
      </c>
      <c r="B161" t="s">
        <v>4915</v>
      </c>
      <c r="C161">
        <v>2012</v>
      </c>
      <c r="D161" s="23">
        <v>41078</v>
      </c>
      <c r="E161" s="23">
        <v>41083</v>
      </c>
      <c r="F161" t="s">
        <v>50</v>
      </c>
      <c r="G161" t="s">
        <v>3155</v>
      </c>
      <c r="H161" t="s">
        <v>3156</v>
      </c>
      <c r="I161" t="s">
        <v>102</v>
      </c>
      <c r="J161" t="s">
        <v>27</v>
      </c>
      <c r="K161" t="s">
        <v>1385</v>
      </c>
      <c r="L161" t="s">
        <v>310</v>
      </c>
      <c r="M161">
        <v>85345</v>
      </c>
      <c r="N161" t="s">
        <v>44</v>
      </c>
      <c r="O161" t="s">
        <v>4628</v>
      </c>
      <c r="P161" t="s">
        <v>32</v>
      </c>
      <c r="Q161" t="s">
        <v>65</v>
      </c>
      <c r="R161" t="s">
        <v>4629</v>
      </c>
      <c r="S161">
        <v>75.36</v>
      </c>
      <c r="T161">
        <v>5</v>
      </c>
      <c r="U161">
        <v>0.2</v>
      </c>
      <c r="V161">
        <v>20.724000000000007</v>
      </c>
    </row>
    <row r="162" spans="1:22" x14ac:dyDescent="0.3">
      <c r="A162">
        <v>2041</v>
      </c>
      <c r="B162" t="s">
        <v>4915</v>
      </c>
      <c r="C162">
        <v>2012</v>
      </c>
      <c r="D162" s="23">
        <v>41078</v>
      </c>
      <c r="E162" s="23">
        <v>41083</v>
      </c>
      <c r="F162" t="s">
        <v>50</v>
      </c>
      <c r="G162" t="s">
        <v>3155</v>
      </c>
      <c r="H162" t="s">
        <v>3156</v>
      </c>
      <c r="I162" t="s">
        <v>102</v>
      </c>
      <c r="J162" t="s">
        <v>27</v>
      </c>
      <c r="K162" t="s">
        <v>1385</v>
      </c>
      <c r="L162" t="s">
        <v>310</v>
      </c>
      <c r="M162">
        <v>85345</v>
      </c>
      <c r="N162" t="s">
        <v>44</v>
      </c>
      <c r="O162" t="s">
        <v>3074</v>
      </c>
      <c r="P162" t="s">
        <v>46</v>
      </c>
      <c r="Q162" t="s">
        <v>75</v>
      </c>
      <c r="R162" t="s">
        <v>3075</v>
      </c>
      <c r="S162">
        <v>9.1560000000000006</v>
      </c>
      <c r="T162">
        <v>2</v>
      </c>
      <c r="U162">
        <v>0.7</v>
      </c>
      <c r="V162">
        <v>-6.1039999999999974</v>
      </c>
    </row>
    <row r="163" spans="1:22" x14ac:dyDescent="0.3">
      <c r="A163">
        <v>2040</v>
      </c>
      <c r="B163" t="s">
        <v>4915</v>
      </c>
      <c r="C163">
        <v>2012</v>
      </c>
      <c r="D163" s="23">
        <v>41078</v>
      </c>
      <c r="E163" s="23">
        <v>41083</v>
      </c>
      <c r="F163" t="s">
        <v>50</v>
      </c>
      <c r="G163" t="s">
        <v>3155</v>
      </c>
      <c r="H163" t="s">
        <v>3156</v>
      </c>
      <c r="I163" t="s">
        <v>102</v>
      </c>
      <c r="J163" t="s">
        <v>27</v>
      </c>
      <c r="K163" t="s">
        <v>1385</v>
      </c>
      <c r="L163" t="s">
        <v>310</v>
      </c>
      <c r="M163">
        <v>85345</v>
      </c>
      <c r="N163" t="s">
        <v>44</v>
      </c>
      <c r="O163" t="s">
        <v>3391</v>
      </c>
      <c r="P163" t="s">
        <v>46</v>
      </c>
      <c r="Q163" t="s">
        <v>75</v>
      </c>
      <c r="R163" t="s">
        <v>3392</v>
      </c>
      <c r="S163">
        <v>4.5360000000000014</v>
      </c>
      <c r="T163">
        <v>7</v>
      </c>
      <c r="U163">
        <v>0.7</v>
      </c>
      <c r="V163">
        <v>-3.3263999999999996</v>
      </c>
    </row>
    <row r="164" spans="1:22" x14ac:dyDescent="0.3">
      <c r="A164">
        <v>2039</v>
      </c>
      <c r="B164" t="s">
        <v>4915</v>
      </c>
      <c r="C164">
        <v>2012</v>
      </c>
      <c r="D164" s="23">
        <v>41078</v>
      </c>
      <c r="E164" s="23">
        <v>41083</v>
      </c>
      <c r="F164" t="s">
        <v>50</v>
      </c>
      <c r="G164" t="s">
        <v>3155</v>
      </c>
      <c r="H164" t="s">
        <v>3156</v>
      </c>
      <c r="I164" t="s">
        <v>102</v>
      </c>
      <c r="J164" t="s">
        <v>27</v>
      </c>
      <c r="K164" t="s">
        <v>1385</v>
      </c>
      <c r="L164" t="s">
        <v>310</v>
      </c>
      <c r="M164">
        <v>85345</v>
      </c>
      <c r="N164" t="s">
        <v>44</v>
      </c>
      <c r="O164" t="s">
        <v>4916</v>
      </c>
      <c r="P164" t="s">
        <v>46</v>
      </c>
      <c r="Q164" t="s">
        <v>90</v>
      </c>
      <c r="R164" t="s">
        <v>4917</v>
      </c>
      <c r="S164">
        <v>11.952000000000002</v>
      </c>
      <c r="T164">
        <v>3</v>
      </c>
      <c r="U164">
        <v>0.2</v>
      </c>
      <c r="V164">
        <v>4.3326000000000002</v>
      </c>
    </row>
    <row r="165" spans="1:22" x14ac:dyDescent="0.3">
      <c r="A165">
        <v>1593</v>
      </c>
      <c r="B165" t="s">
        <v>4198</v>
      </c>
      <c r="C165">
        <v>2012</v>
      </c>
      <c r="D165" s="23">
        <v>41083</v>
      </c>
      <c r="E165" s="23">
        <v>41085</v>
      </c>
      <c r="F165" t="s">
        <v>23</v>
      </c>
      <c r="G165" t="s">
        <v>4199</v>
      </c>
      <c r="H165" t="s">
        <v>4200</v>
      </c>
      <c r="I165" t="s">
        <v>26</v>
      </c>
      <c r="J165" t="s">
        <v>27</v>
      </c>
      <c r="K165" t="s">
        <v>3015</v>
      </c>
      <c r="L165" t="s">
        <v>96</v>
      </c>
      <c r="M165">
        <v>98502</v>
      </c>
      <c r="N165" t="s">
        <v>44</v>
      </c>
      <c r="O165" t="s">
        <v>4201</v>
      </c>
      <c r="P165" t="s">
        <v>71</v>
      </c>
      <c r="Q165" t="s">
        <v>72</v>
      </c>
      <c r="R165" t="s">
        <v>4202</v>
      </c>
      <c r="S165">
        <v>201.56800000000001</v>
      </c>
      <c r="T165">
        <v>4</v>
      </c>
      <c r="U165">
        <v>0.2</v>
      </c>
      <c r="V165">
        <v>22.676399999999994</v>
      </c>
    </row>
    <row r="166" spans="1:22" x14ac:dyDescent="0.3">
      <c r="A166">
        <v>5133</v>
      </c>
      <c r="B166" t="s">
        <v>8017</v>
      </c>
      <c r="C166">
        <v>2012</v>
      </c>
      <c r="D166" s="23">
        <v>41081</v>
      </c>
      <c r="E166" s="23">
        <v>41087</v>
      </c>
      <c r="F166" t="s">
        <v>50</v>
      </c>
      <c r="G166" t="s">
        <v>1827</v>
      </c>
      <c r="H166" t="s">
        <v>1828</v>
      </c>
      <c r="I166" t="s">
        <v>26</v>
      </c>
      <c r="J166" t="s">
        <v>27</v>
      </c>
      <c r="K166" t="s">
        <v>3642</v>
      </c>
      <c r="L166" t="s">
        <v>54</v>
      </c>
      <c r="M166">
        <v>32725</v>
      </c>
      <c r="N166" t="s">
        <v>30</v>
      </c>
      <c r="O166" t="s">
        <v>3203</v>
      </c>
      <c r="P166" t="s">
        <v>71</v>
      </c>
      <c r="Q166" t="s">
        <v>72</v>
      </c>
      <c r="R166" t="s">
        <v>3204</v>
      </c>
      <c r="S166">
        <v>107.97600000000001</v>
      </c>
      <c r="T166">
        <v>3</v>
      </c>
      <c r="U166">
        <v>0.2</v>
      </c>
      <c r="V166">
        <v>37.791599999999988</v>
      </c>
    </row>
    <row r="167" spans="1:22" x14ac:dyDescent="0.3">
      <c r="A167">
        <v>3520</v>
      </c>
      <c r="B167" t="s">
        <v>6705</v>
      </c>
      <c r="C167">
        <v>2012</v>
      </c>
      <c r="D167" s="23">
        <v>41082</v>
      </c>
      <c r="E167" s="23">
        <v>41085</v>
      </c>
      <c r="F167" t="s">
        <v>188</v>
      </c>
      <c r="G167" t="s">
        <v>6201</v>
      </c>
      <c r="H167" t="s">
        <v>6202</v>
      </c>
      <c r="I167" t="s">
        <v>102</v>
      </c>
      <c r="J167" t="s">
        <v>27</v>
      </c>
      <c r="K167" t="s">
        <v>456</v>
      </c>
      <c r="L167" t="s">
        <v>211</v>
      </c>
      <c r="M167">
        <v>60505</v>
      </c>
      <c r="N167" t="s">
        <v>105</v>
      </c>
      <c r="O167" t="s">
        <v>5482</v>
      </c>
      <c r="P167" t="s">
        <v>32</v>
      </c>
      <c r="Q167" t="s">
        <v>56</v>
      </c>
      <c r="R167" t="s">
        <v>5483</v>
      </c>
      <c r="S167">
        <v>796.42500000000007</v>
      </c>
      <c r="T167">
        <v>7</v>
      </c>
      <c r="U167">
        <v>0.5</v>
      </c>
      <c r="V167">
        <v>-525.6405000000002</v>
      </c>
    </row>
    <row r="168" spans="1:22" x14ac:dyDescent="0.3">
      <c r="A168">
        <v>384</v>
      </c>
      <c r="B168" t="s">
        <v>1344</v>
      </c>
      <c r="C168">
        <v>2012</v>
      </c>
      <c r="D168" s="23">
        <v>41086</v>
      </c>
      <c r="E168" s="23">
        <v>41089</v>
      </c>
      <c r="F168" t="s">
        <v>23</v>
      </c>
      <c r="G168" t="s">
        <v>1345</v>
      </c>
      <c r="H168" t="s">
        <v>1346</v>
      </c>
      <c r="I168" t="s">
        <v>41</v>
      </c>
      <c r="J168" t="s">
        <v>27</v>
      </c>
      <c r="K168" t="s">
        <v>1113</v>
      </c>
      <c r="L168" t="s">
        <v>238</v>
      </c>
      <c r="M168">
        <v>48180</v>
      </c>
      <c r="N168" t="s">
        <v>105</v>
      </c>
      <c r="O168" t="s">
        <v>1347</v>
      </c>
      <c r="P168" t="s">
        <v>71</v>
      </c>
      <c r="Q168" t="s">
        <v>161</v>
      </c>
      <c r="R168" t="s">
        <v>1348</v>
      </c>
      <c r="S168">
        <v>41.9</v>
      </c>
      <c r="T168">
        <v>2</v>
      </c>
      <c r="U168">
        <v>0</v>
      </c>
      <c r="V168">
        <v>8.7989999999999995</v>
      </c>
    </row>
    <row r="169" spans="1:22" x14ac:dyDescent="0.3">
      <c r="A169">
        <v>1869</v>
      </c>
      <c r="B169" t="s">
        <v>4660</v>
      </c>
      <c r="C169">
        <v>2012</v>
      </c>
      <c r="D169" s="23">
        <v>41085</v>
      </c>
      <c r="E169" s="23">
        <v>41091</v>
      </c>
      <c r="F169" t="s">
        <v>50</v>
      </c>
      <c r="G169" t="s">
        <v>4586</v>
      </c>
      <c r="H169" t="s">
        <v>4587</v>
      </c>
      <c r="I169" t="s">
        <v>102</v>
      </c>
      <c r="J169" t="s">
        <v>27</v>
      </c>
      <c r="K169" t="s">
        <v>146</v>
      </c>
      <c r="L169" t="s">
        <v>147</v>
      </c>
      <c r="M169">
        <v>19143</v>
      </c>
      <c r="N169" t="s">
        <v>148</v>
      </c>
      <c r="O169" t="s">
        <v>4663</v>
      </c>
      <c r="P169" t="s">
        <v>46</v>
      </c>
      <c r="Q169" t="s">
        <v>59</v>
      </c>
      <c r="R169" t="s">
        <v>4664</v>
      </c>
      <c r="S169">
        <v>78.256</v>
      </c>
      <c r="T169">
        <v>2</v>
      </c>
      <c r="U169">
        <v>0.2</v>
      </c>
      <c r="V169">
        <v>-17.607599999999998</v>
      </c>
    </row>
    <row r="170" spans="1:22" x14ac:dyDescent="0.3">
      <c r="A170">
        <v>1868</v>
      </c>
      <c r="B170" t="s">
        <v>4660</v>
      </c>
      <c r="C170">
        <v>2012</v>
      </c>
      <c r="D170" s="23">
        <v>41085</v>
      </c>
      <c r="E170" s="23">
        <v>41091</v>
      </c>
      <c r="F170" t="s">
        <v>50</v>
      </c>
      <c r="G170" t="s">
        <v>4586</v>
      </c>
      <c r="H170" t="s">
        <v>4587</v>
      </c>
      <c r="I170" t="s">
        <v>102</v>
      </c>
      <c r="J170" t="s">
        <v>27</v>
      </c>
      <c r="K170" t="s">
        <v>146</v>
      </c>
      <c r="L170" t="s">
        <v>147</v>
      </c>
      <c r="M170">
        <v>19143</v>
      </c>
      <c r="N170" t="s">
        <v>148</v>
      </c>
      <c r="O170" t="s">
        <v>4661</v>
      </c>
      <c r="P170" t="s">
        <v>46</v>
      </c>
      <c r="Q170" t="s">
        <v>90</v>
      </c>
      <c r="R170" t="s">
        <v>4662</v>
      </c>
      <c r="S170">
        <v>31.104000000000006</v>
      </c>
      <c r="T170">
        <v>6</v>
      </c>
      <c r="U170">
        <v>0.2</v>
      </c>
      <c r="V170">
        <v>10.8864</v>
      </c>
    </row>
    <row r="171" spans="1:22" x14ac:dyDescent="0.3">
      <c r="A171">
        <v>1038</v>
      </c>
      <c r="B171" t="s">
        <v>3071</v>
      </c>
      <c r="C171">
        <v>2012</v>
      </c>
      <c r="D171" s="23">
        <v>41073</v>
      </c>
      <c r="E171" s="23">
        <v>41074</v>
      </c>
      <c r="F171" t="s">
        <v>188</v>
      </c>
      <c r="G171" t="s">
        <v>3072</v>
      </c>
      <c r="H171" t="s">
        <v>3073</v>
      </c>
      <c r="I171" t="s">
        <v>26</v>
      </c>
      <c r="J171" t="s">
        <v>27</v>
      </c>
      <c r="K171" t="s">
        <v>42</v>
      </c>
      <c r="L171" t="s">
        <v>43</v>
      </c>
      <c r="M171">
        <v>90004</v>
      </c>
      <c r="N171" t="s">
        <v>44</v>
      </c>
      <c r="O171" t="s">
        <v>3074</v>
      </c>
      <c r="P171" t="s">
        <v>46</v>
      </c>
      <c r="Q171" t="s">
        <v>75</v>
      </c>
      <c r="R171" t="s">
        <v>3075</v>
      </c>
      <c r="S171">
        <v>36.624000000000002</v>
      </c>
      <c r="T171">
        <v>3</v>
      </c>
      <c r="U171">
        <v>0.2</v>
      </c>
      <c r="V171">
        <v>13.734</v>
      </c>
    </row>
    <row r="172" spans="1:22" x14ac:dyDescent="0.3">
      <c r="A172">
        <v>340</v>
      </c>
      <c r="B172" t="s">
        <v>1227</v>
      </c>
      <c r="C172">
        <v>2012</v>
      </c>
      <c r="D172" s="23">
        <v>41082</v>
      </c>
      <c r="E172" s="23">
        <v>41086</v>
      </c>
      <c r="F172" t="s">
        <v>23</v>
      </c>
      <c r="G172" t="s">
        <v>916</v>
      </c>
      <c r="H172" t="s">
        <v>917</v>
      </c>
      <c r="I172" t="s">
        <v>26</v>
      </c>
      <c r="J172" t="s">
        <v>27</v>
      </c>
      <c r="K172" t="s">
        <v>1228</v>
      </c>
      <c r="L172" t="s">
        <v>121</v>
      </c>
      <c r="M172">
        <v>84041</v>
      </c>
      <c r="N172" t="s">
        <v>44</v>
      </c>
      <c r="O172" t="s">
        <v>1229</v>
      </c>
      <c r="P172" t="s">
        <v>46</v>
      </c>
      <c r="Q172" t="s">
        <v>269</v>
      </c>
      <c r="R172" t="s">
        <v>1230</v>
      </c>
      <c r="S172">
        <v>4.96</v>
      </c>
      <c r="T172">
        <v>4</v>
      </c>
      <c r="U172">
        <v>0</v>
      </c>
      <c r="V172">
        <v>2.3311999999999999</v>
      </c>
    </row>
    <row r="173" spans="1:22" x14ac:dyDescent="0.3">
      <c r="A173">
        <v>2205</v>
      </c>
      <c r="B173" t="s">
        <v>5145</v>
      </c>
      <c r="C173">
        <v>2012</v>
      </c>
      <c r="D173" s="23">
        <v>41089</v>
      </c>
      <c r="E173" s="23">
        <v>41095</v>
      </c>
      <c r="F173" t="s">
        <v>50</v>
      </c>
      <c r="G173" t="s">
        <v>519</v>
      </c>
      <c r="H173" t="s">
        <v>520</v>
      </c>
      <c r="I173" t="s">
        <v>26</v>
      </c>
      <c r="J173" t="s">
        <v>27</v>
      </c>
      <c r="K173" t="s">
        <v>2470</v>
      </c>
      <c r="L173" t="s">
        <v>147</v>
      </c>
      <c r="M173">
        <v>17602</v>
      </c>
      <c r="N173" t="s">
        <v>148</v>
      </c>
      <c r="O173" t="s">
        <v>3928</v>
      </c>
      <c r="P173" t="s">
        <v>32</v>
      </c>
      <c r="Q173" t="s">
        <v>65</v>
      </c>
      <c r="R173" t="s">
        <v>5146</v>
      </c>
      <c r="S173">
        <v>20.103999999999999</v>
      </c>
      <c r="T173">
        <v>1</v>
      </c>
      <c r="U173">
        <v>0.2</v>
      </c>
      <c r="V173">
        <v>1.7591000000000001</v>
      </c>
    </row>
    <row r="174" spans="1:22" x14ac:dyDescent="0.3">
      <c r="A174">
        <v>3884</v>
      </c>
      <c r="B174" t="s">
        <v>7023</v>
      </c>
      <c r="C174">
        <v>2012</v>
      </c>
      <c r="D174" s="23">
        <v>41075</v>
      </c>
      <c r="E174" s="23">
        <v>41080</v>
      </c>
      <c r="F174" t="s">
        <v>50</v>
      </c>
      <c r="G174" t="s">
        <v>7024</v>
      </c>
      <c r="H174" t="s">
        <v>7025</v>
      </c>
      <c r="I174" t="s">
        <v>26</v>
      </c>
      <c r="J174" t="s">
        <v>27</v>
      </c>
      <c r="K174" t="s">
        <v>309</v>
      </c>
      <c r="L174" t="s">
        <v>310</v>
      </c>
      <c r="M174">
        <v>85234</v>
      </c>
      <c r="N174" t="s">
        <v>44</v>
      </c>
      <c r="O174" t="s">
        <v>7026</v>
      </c>
      <c r="P174" t="s">
        <v>32</v>
      </c>
      <c r="Q174" t="s">
        <v>65</v>
      </c>
      <c r="R174" t="s">
        <v>7027</v>
      </c>
      <c r="S174">
        <v>40.256</v>
      </c>
      <c r="T174">
        <v>4</v>
      </c>
      <c r="U174">
        <v>0.2</v>
      </c>
      <c r="V174">
        <v>11.070400000000003</v>
      </c>
    </row>
    <row r="175" spans="1:22" x14ac:dyDescent="0.3">
      <c r="A175">
        <v>3883</v>
      </c>
      <c r="B175" t="s">
        <v>7023</v>
      </c>
      <c r="C175">
        <v>2012</v>
      </c>
      <c r="D175" s="23">
        <v>41075</v>
      </c>
      <c r="E175" s="23">
        <v>41080</v>
      </c>
      <c r="F175" t="s">
        <v>50</v>
      </c>
      <c r="G175" t="s">
        <v>7024</v>
      </c>
      <c r="H175" t="s">
        <v>7025</v>
      </c>
      <c r="I175" t="s">
        <v>26</v>
      </c>
      <c r="J175" t="s">
        <v>27</v>
      </c>
      <c r="K175" t="s">
        <v>309</v>
      </c>
      <c r="L175" t="s">
        <v>310</v>
      </c>
      <c r="M175">
        <v>85234</v>
      </c>
      <c r="N175" t="s">
        <v>44</v>
      </c>
      <c r="O175" t="s">
        <v>7015</v>
      </c>
      <c r="P175" t="s">
        <v>32</v>
      </c>
      <c r="Q175" t="s">
        <v>65</v>
      </c>
      <c r="R175" t="s">
        <v>7016</v>
      </c>
      <c r="S175">
        <v>364.70400000000006</v>
      </c>
      <c r="T175">
        <v>6</v>
      </c>
      <c r="U175">
        <v>0.2</v>
      </c>
      <c r="V175">
        <v>-36.470400000000041</v>
      </c>
    </row>
    <row r="176" spans="1:22" x14ac:dyDescent="0.3">
      <c r="A176">
        <v>3882</v>
      </c>
      <c r="B176" t="s">
        <v>7023</v>
      </c>
      <c r="C176">
        <v>2012</v>
      </c>
      <c r="D176" s="23">
        <v>41075</v>
      </c>
      <c r="E176" s="23">
        <v>41080</v>
      </c>
      <c r="F176" t="s">
        <v>50</v>
      </c>
      <c r="G176" t="s">
        <v>7024</v>
      </c>
      <c r="H176" t="s">
        <v>7025</v>
      </c>
      <c r="I176" t="s">
        <v>26</v>
      </c>
      <c r="J176" t="s">
        <v>27</v>
      </c>
      <c r="K176" t="s">
        <v>309</v>
      </c>
      <c r="L176" t="s">
        <v>310</v>
      </c>
      <c r="M176">
        <v>85234</v>
      </c>
      <c r="N176" t="s">
        <v>44</v>
      </c>
      <c r="O176" t="s">
        <v>960</v>
      </c>
      <c r="P176" t="s">
        <v>46</v>
      </c>
      <c r="Q176" t="s">
        <v>59</v>
      </c>
      <c r="R176" t="s">
        <v>961</v>
      </c>
      <c r="S176">
        <v>82.367999999999995</v>
      </c>
      <c r="T176">
        <v>2</v>
      </c>
      <c r="U176">
        <v>0.2</v>
      </c>
      <c r="V176">
        <v>-19.562399999999997</v>
      </c>
    </row>
    <row r="177" spans="1:22" x14ac:dyDescent="0.3">
      <c r="A177">
        <v>3881</v>
      </c>
      <c r="B177" t="s">
        <v>7023</v>
      </c>
      <c r="C177">
        <v>2012</v>
      </c>
      <c r="D177" s="23">
        <v>41075</v>
      </c>
      <c r="E177" s="23">
        <v>41080</v>
      </c>
      <c r="F177" t="s">
        <v>50</v>
      </c>
      <c r="G177" t="s">
        <v>7024</v>
      </c>
      <c r="H177" t="s">
        <v>7025</v>
      </c>
      <c r="I177" t="s">
        <v>26</v>
      </c>
      <c r="J177" t="s">
        <v>27</v>
      </c>
      <c r="K177" t="s">
        <v>309</v>
      </c>
      <c r="L177" t="s">
        <v>310</v>
      </c>
      <c r="M177">
        <v>85234</v>
      </c>
      <c r="N177" t="s">
        <v>44</v>
      </c>
      <c r="O177" t="s">
        <v>5566</v>
      </c>
      <c r="P177" t="s">
        <v>46</v>
      </c>
      <c r="Q177" t="s">
        <v>90</v>
      </c>
      <c r="R177" t="s">
        <v>5567</v>
      </c>
      <c r="S177">
        <v>9.5680000000000014</v>
      </c>
      <c r="T177">
        <v>2</v>
      </c>
      <c r="U177">
        <v>0.2</v>
      </c>
      <c r="V177">
        <v>2.9899999999999993</v>
      </c>
    </row>
    <row r="178" spans="1:22" x14ac:dyDescent="0.3">
      <c r="A178">
        <v>3446</v>
      </c>
      <c r="B178" t="s">
        <v>6636</v>
      </c>
      <c r="C178">
        <v>2012</v>
      </c>
      <c r="D178" s="23">
        <v>41072</v>
      </c>
      <c r="E178" s="23">
        <v>41077</v>
      </c>
      <c r="F178" t="s">
        <v>50</v>
      </c>
      <c r="G178" t="s">
        <v>824</v>
      </c>
      <c r="H178" t="s">
        <v>825</v>
      </c>
      <c r="I178" t="s">
        <v>26</v>
      </c>
      <c r="J178" t="s">
        <v>27</v>
      </c>
      <c r="K178" t="s">
        <v>606</v>
      </c>
      <c r="L178" t="s">
        <v>245</v>
      </c>
      <c r="M178">
        <v>19711</v>
      </c>
      <c r="N178" t="s">
        <v>148</v>
      </c>
      <c r="O178" t="s">
        <v>4803</v>
      </c>
      <c r="P178" t="s">
        <v>46</v>
      </c>
      <c r="Q178" t="s">
        <v>59</v>
      </c>
      <c r="R178" t="s">
        <v>4804</v>
      </c>
      <c r="S178">
        <v>29.900000000000002</v>
      </c>
      <c r="T178">
        <v>5</v>
      </c>
      <c r="U178">
        <v>0</v>
      </c>
      <c r="V178">
        <v>5.0829999999999975</v>
      </c>
    </row>
    <row r="179" spans="1:22" x14ac:dyDescent="0.3">
      <c r="A179">
        <v>7753</v>
      </c>
      <c r="B179" t="s">
        <v>9643</v>
      </c>
      <c r="C179">
        <v>2012</v>
      </c>
      <c r="D179" s="23">
        <v>41078</v>
      </c>
      <c r="E179" s="23">
        <v>41084</v>
      </c>
      <c r="F179" t="s">
        <v>50</v>
      </c>
      <c r="G179" t="s">
        <v>1430</v>
      </c>
      <c r="H179" t="s">
        <v>1431</v>
      </c>
      <c r="I179" t="s">
        <v>26</v>
      </c>
      <c r="J179" t="s">
        <v>27</v>
      </c>
      <c r="K179" t="s">
        <v>1127</v>
      </c>
      <c r="L179" t="s">
        <v>319</v>
      </c>
      <c r="M179">
        <v>22204</v>
      </c>
      <c r="N179" t="s">
        <v>30</v>
      </c>
      <c r="O179" t="s">
        <v>2848</v>
      </c>
      <c r="P179" t="s">
        <v>46</v>
      </c>
      <c r="Q179" t="s">
        <v>75</v>
      </c>
      <c r="R179" t="s">
        <v>2849</v>
      </c>
      <c r="S179">
        <v>33.020000000000003</v>
      </c>
      <c r="T179">
        <v>2</v>
      </c>
      <c r="U179">
        <v>0</v>
      </c>
      <c r="V179">
        <v>15.849600000000002</v>
      </c>
    </row>
    <row r="180" spans="1:22" x14ac:dyDescent="0.3">
      <c r="A180">
        <v>7752</v>
      </c>
      <c r="B180" t="s">
        <v>9643</v>
      </c>
      <c r="C180">
        <v>2012</v>
      </c>
      <c r="D180" s="23">
        <v>41078</v>
      </c>
      <c r="E180" s="23">
        <v>41084</v>
      </c>
      <c r="F180" t="s">
        <v>50</v>
      </c>
      <c r="G180" t="s">
        <v>1430</v>
      </c>
      <c r="H180" t="s">
        <v>1431</v>
      </c>
      <c r="I180" t="s">
        <v>26</v>
      </c>
      <c r="J180" t="s">
        <v>27</v>
      </c>
      <c r="K180" t="s">
        <v>1127</v>
      </c>
      <c r="L180" t="s">
        <v>319</v>
      </c>
      <c r="M180">
        <v>22204</v>
      </c>
      <c r="N180" t="s">
        <v>30</v>
      </c>
      <c r="O180" t="s">
        <v>1920</v>
      </c>
      <c r="P180" t="s">
        <v>71</v>
      </c>
      <c r="Q180" t="s">
        <v>72</v>
      </c>
      <c r="R180" t="s">
        <v>1921</v>
      </c>
      <c r="S180">
        <v>467.97</v>
      </c>
      <c r="T180">
        <v>3</v>
      </c>
      <c r="U180">
        <v>0</v>
      </c>
      <c r="V180">
        <v>140.39099999999999</v>
      </c>
    </row>
    <row r="181" spans="1:22" x14ac:dyDescent="0.3">
      <c r="A181">
        <v>7751</v>
      </c>
      <c r="B181" t="s">
        <v>9643</v>
      </c>
      <c r="C181">
        <v>2012</v>
      </c>
      <c r="D181" s="23">
        <v>41078</v>
      </c>
      <c r="E181" s="23">
        <v>41084</v>
      </c>
      <c r="F181" t="s">
        <v>50</v>
      </c>
      <c r="G181" t="s">
        <v>1430</v>
      </c>
      <c r="H181" t="s">
        <v>1431</v>
      </c>
      <c r="I181" t="s">
        <v>26</v>
      </c>
      <c r="J181" t="s">
        <v>27</v>
      </c>
      <c r="K181" t="s">
        <v>1127</v>
      </c>
      <c r="L181" t="s">
        <v>319</v>
      </c>
      <c r="M181">
        <v>22204</v>
      </c>
      <c r="N181" t="s">
        <v>30</v>
      </c>
      <c r="O181" t="s">
        <v>673</v>
      </c>
      <c r="P181" t="s">
        <v>46</v>
      </c>
      <c r="Q181" t="s">
        <v>75</v>
      </c>
      <c r="R181" t="s">
        <v>674</v>
      </c>
      <c r="S181">
        <v>34.6</v>
      </c>
      <c r="T181">
        <v>2</v>
      </c>
      <c r="U181">
        <v>0</v>
      </c>
      <c r="V181">
        <v>16.608000000000001</v>
      </c>
    </row>
    <row r="182" spans="1:22" x14ac:dyDescent="0.3">
      <c r="A182">
        <v>7750</v>
      </c>
      <c r="B182" t="s">
        <v>9643</v>
      </c>
      <c r="C182">
        <v>2012</v>
      </c>
      <c r="D182" s="23">
        <v>41078</v>
      </c>
      <c r="E182" s="23">
        <v>41084</v>
      </c>
      <c r="F182" t="s">
        <v>50</v>
      </c>
      <c r="G182" t="s">
        <v>1430</v>
      </c>
      <c r="H182" t="s">
        <v>1431</v>
      </c>
      <c r="I182" t="s">
        <v>26</v>
      </c>
      <c r="J182" t="s">
        <v>27</v>
      </c>
      <c r="K182" t="s">
        <v>1127</v>
      </c>
      <c r="L182" t="s">
        <v>319</v>
      </c>
      <c r="M182">
        <v>22204</v>
      </c>
      <c r="N182" t="s">
        <v>30</v>
      </c>
      <c r="O182" t="s">
        <v>3510</v>
      </c>
      <c r="P182" t="s">
        <v>46</v>
      </c>
      <c r="Q182" t="s">
        <v>59</v>
      </c>
      <c r="R182" t="s">
        <v>3511</v>
      </c>
      <c r="S182">
        <v>450.04</v>
      </c>
      <c r="T182">
        <v>2</v>
      </c>
      <c r="U182">
        <v>0</v>
      </c>
      <c r="V182">
        <v>58.505200000000002</v>
      </c>
    </row>
    <row r="183" spans="1:22" x14ac:dyDescent="0.3">
      <c r="A183">
        <v>7749</v>
      </c>
      <c r="B183" t="s">
        <v>9643</v>
      </c>
      <c r="C183">
        <v>2012</v>
      </c>
      <c r="D183" s="23">
        <v>41078</v>
      </c>
      <c r="E183" s="23">
        <v>41084</v>
      </c>
      <c r="F183" t="s">
        <v>50</v>
      </c>
      <c r="G183" t="s">
        <v>1430</v>
      </c>
      <c r="H183" t="s">
        <v>1431</v>
      </c>
      <c r="I183" t="s">
        <v>26</v>
      </c>
      <c r="J183" t="s">
        <v>27</v>
      </c>
      <c r="K183" t="s">
        <v>1127</v>
      </c>
      <c r="L183" t="s">
        <v>319</v>
      </c>
      <c r="M183">
        <v>22204</v>
      </c>
      <c r="N183" t="s">
        <v>30</v>
      </c>
      <c r="O183" t="s">
        <v>6332</v>
      </c>
      <c r="P183" t="s">
        <v>32</v>
      </c>
      <c r="Q183" t="s">
        <v>65</v>
      </c>
      <c r="R183" t="s">
        <v>6333</v>
      </c>
      <c r="S183">
        <v>60.84</v>
      </c>
      <c r="T183">
        <v>3</v>
      </c>
      <c r="U183">
        <v>0</v>
      </c>
      <c r="V183">
        <v>19.468799999999998</v>
      </c>
    </row>
    <row r="184" spans="1:22" x14ac:dyDescent="0.3">
      <c r="A184">
        <v>9072</v>
      </c>
      <c r="B184" t="s">
        <v>10410</v>
      </c>
      <c r="C184">
        <v>2012</v>
      </c>
      <c r="D184" s="23">
        <v>41072</v>
      </c>
      <c r="E184" s="23">
        <v>41076</v>
      </c>
      <c r="F184" t="s">
        <v>50</v>
      </c>
      <c r="G184" t="s">
        <v>3758</v>
      </c>
      <c r="H184" t="s">
        <v>3759</v>
      </c>
      <c r="I184" t="s">
        <v>102</v>
      </c>
      <c r="J184" t="s">
        <v>27</v>
      </c>
      <c r="K184" t="s">
        <v>497</v>
      </c>
      <c r="L184" t="s">
        <v>254</v>
      </c>
      <c r="M184">
        <v>47201</v>
      </c>
      <c r="N184" t="s">
        <v>105</v>
      </c>
      <c r="O184" t="s">
        <v>2240</v>
      </c>
      <c r="P184" t="s">
        <v>46</v>
      </c>
      <c r="Q184" t="s">
        <v>59</v>
      </c>
      <c r="R184" t="s">
        <v>2241</v>
      </c>
      <c r="S184">
        <v>24.56</v>
      </c>
      <c r="T184">
        <v>2</v>
      </c>
      <c r="U184">
        <v>0</v>
      </c>
      <c r="V184">
        <v>6.8767999999999994</v>
      </c>
    </row>
    <row r="185" spans="1:22" x14ac:dyDescent="0.3">
      <c r="A185">
        <v>6089</v>
      </c>
      <c r="B185" t="s">
        <v>8671</v>
      </c>
      <c r="C185">
        <v>2012</v>
      </c>
      <c r="D185" s="23">
        <v>41073</v>
      </c>
      <c r="E185" s="23">
        <v>41077</v>
      </c>
      <c r="F185" t="s">
        <v>50</v>
      </c>
      <c r="G185" t="s">
        <v>4611</v>
      </c>
      <c r="H185" t="s">
        <v>4612</v>
      </c>
      <c r="I185" t="s">
        <v>41</v>
      </c>
      <c r="J185" t="s">
        <v>27</v>
      </c>
      <c r="K185" t="s">
        <v>3261</v>
      </c>
      <c r="L185" t="s">
        <v>1272</v>
      </c>
      <c r="M185">
        <v>30076</v>
      </c>
      <c r="N185" t="s">
        <v>30</v>
      </c>
      <c r="O185" t="s">
        <v>2643</v>
      </c>
      <c r="P185" t="s">
        <v>46</v>
      </c>
      <c r="Q185" t="s">
        <v>90</v>
      </c>
      <c r="R185" t="s">
        <v>2644</v>
      </c>
      <c r="S185">
        <v>6.48</v>
      </c>
      <c r="T185">
        <v>1</v>
      </c>
      <c r="U185">
        <v>0</v>
      </c>
      <c r="V185">
        <v>3.1104000000000003</v>
      </c>
    </row>
    <row r="186" spans="1:22" x14ac:dyDescent="0.3">
      <c r="A186">
        <v>4045</v>
      </c>
      <c r="B186" t="s">
        <v>7171</v>
      </c>
      <c r="C186">
        <v>2012</v>
      </c>
      <c r="D186" s="23">
        <v>41085</v>
      </c>
      <c r="E186" s="23">
        <v>41090</v>
      </c>
      <c r="F186" t="s">
        <v>50</v>
      </c>
      <c r="G186" t="s">
        <v>4536</v>
      </c>
      <c r="H186" t="s">
        <v>4537</v>
      </c>
      <c r="I186" t="s">
        <v>26</v>
      </c>
      <c r="J186" t="s">
        <v>27</v>
      </c>
      <c r="K186" t="s">
        <v>127</v>
      </c>
      <c r="L186" t="s">
        <v>43</v>
      </c>
      <c r="M186">
        <v>94110</v>
      </c>
      <c r="N186" t="s">
        <v>44</v>
      </c>
      <c r="O186" t="s">
        <v>1994</v>
      </c>
      <c r="P186" t="s">
        <v>32</v>
      </c>
      <c r="Q186" t="s">
        <v>65</v>
      </c>
      <c r="R186" t="s">
        <v>1995</v>
      </c>
      <c r="S186">
        <v>204.85</v>
      </c>
      <c r="T186">
        <v>5</v>
      </c>
      <c r="U186">
        <v>0</v>
      </c>
      <c r="V186">
        <v>57.358000000000011</v>
      </c>
    </row>
    <row r="187" spans="1:22" x14ac:dyDescent="0.3">
      <c r="A187">
        <v>6706</v>
      </c>
      <c r="B187" t="s">
        <v>9044</v>
      </c>
      <c r="C187">
        <v>2012</v>
      </c>
      <c r="D187" s="23">
        <v>41083</v>
      </c>
      <c r="E187" s="23">
        <v>41088</v>
      </c>
      <c r="F187" t="s">
        <v>50</v>
      </c>
      <c r="G187" t="s">
        <v>3259</v>
      </c>
      <c r="H187" t="s">
        <v>3260</v>
      </c>
      <c r="I187" t="s">
        <v>26</v>
      </c>
      <c r="J187" t="s">
        <v>27</v>
      </c>
      <c r="K187" t="s">
        <v>1173</v>
      </c>
      <c r="L187" t="s">
        <v>43</v>
      </c>
      <c r="M187">
        <v>90805</v>
      </c>
      <c r="N187" t="s">
        <v>44</v>
      </c>
      <c r="O187" t="s">
        <v>692</v>
      </c>
      <c r="P187" t="s">
        <v>71</v>
      </c>
      <c r="Q187" t="s">
        <v>72</v>
      </c>
      <c r="R187" t="s">
        <v>693</v>
      </c>
      <c r="S187">
        <v>143.976</v>
      </c>
      <c r="T187">
        <v>3</v>
      </c>
      <c r="U187">
        <v>0.2</v>
      </c>
      <c r="V187">
        <v>8.998500000000007</v>
      </c>
    </row>
    <row r="188" spans="1:22" x14ac:dyDescent="0.3">
      <c r="A188">
        <v>6705</v>
      </c>
      <c r="B188" t="s">
        <v>9044</v>
      </c>
      <c r="C188">
        <v>2012</v>
      </c>
      <c r="D188" s="23">
        <v>41083</v>
      </c>
      <c r="E188" s="23">
        <v>41088</v>
      </c>
      <c r="F188" t="s">
        <v>50</v>
      </c>
      <c r="G188" t="s">
        <v>3259</v>
      </c>
      <c r="H188" t="s">
        <v>3260</v>
      </c>
      <c r="I188" t="s">
        <v>26</v>
      </c>
      <c r="J188" t="s">
        <v>27</v>
      </c>
      <c r="K188" t="s">
        <v>1173</v>
      </c>
      <c r="L188" t="s">
        <v>43</v>
      </c>
      <c r="M188">
        <v>90805</v>
      </c>
      <c r="N188" t="s">
        <v>44</v>
      </c>
      <c r="O188" t="s">
        <v>3142</v>
      </c>
      <c r="P188" t="s">
        <v>46</v>
      </c>
      <c r="Q188" t="s">
        <v>269</v>
      </c>
      <c r="R188" t="s">
        <v>3143</v>
      </c>
      <c r="S188">
        <v>5.43</v>
      </c>
      <c r="T188">
        <v>3</v>
      </c>
      <c r="U188">
        <v>0</v>
      </c>
      <c r="V188">
        <v>1.7918999999999998</v>
      </c>
    </row>
    <row r="189" spans="1:22" x14ac:dyDescent="0.3">
      <c r="A189">
        <v>6704</v>
      </c>
      <c r="B189" t="s">
        <v>9044</v>
      </c>
      <c r="C189">
        <v>2012</v>
      </c>
      <c r="D189" s="23">
        <v>41083</v>
      </c>
      <c r="E189" s="23">
        <v>41088</v>
      </c>
      <c r="F189" t="s">
        <v>50</v>
      </c>
      <c r="G189" t="s">
        <v>3259</v>
      </c>
      <c r="H189" t="s">
        <v>3260</v>
      </c>
      <c r="I189" t="s">
        <v>26</v>
      </c>
      <c r="J189" t="s">
        <v>27</v>
      </c>
      <c r="K189" t="s">
        <v>1173</v>
      </c>
      <c r="L189" t="s">
        <v>43</v>
      </c>
      <c r="M189">
        <v>90805</v>
      </c>
      <c r="N189" t="s">
        <v>44</v>
      </c>
      <c r="O189" t="s">
        <v>4964</v>
      </c>
      <c r="P189" t="s">
        <v>71</v>
      </c>
      <c r="Q189" t="s">
        <v>72</v>
      </c>
      <c r="R189" t="s">
        <v>4965</v>
      </c>
      <c r="S189">
        <v>217.58400000000003</v>
      </c>
      <c r="T189">
        <v>2</v>
      </c>
      <c r="U189">
        <v>0.2</v>
      </c>
      <c r="V189">
        <v>19.03860000000001</v>
      </c>
    </row>
    <row r="190" spans="1:22" x14ac:dyDescent="0.3">
      <c r="A190">
        <v>2981</v>
      </c>
      <c r="B190" t="s">
        <v>6172</v>
      </c>
      <c r="C190">
        <v>2012</v>
      </c>
      <c r="D190" s="23">
        <v>41072</v>
      </c>
      <c r="E190" s="23">
        <v>41077</v>
      </c>
      <c r="F190" t="s">
        <v>50</v>
      </c>
      <c r="G190" t="s">
        <v>6173</v>
      </c>
      <c r="H190" t="s">
        <v>6174</v>
      </c>
      <c r="I190" t="s">
        <v>26</v>
      </c>
      <c r="J190" t="s">
        <v>27</v>
      </c>
      <c r="K190" t="s">
        <v>146</v>
      </c>
      <c r="L190" t="s">
        <v>147</v>
      </c>
      <c r="M190">
        <v>19134</v>
      </c>
      <c r="N190" t="s">
        <v>148</v>
      </c>
      <c r="O190" t="s">
        <v>5041</v>
      </c>
      <c r="P190" t="s">
        <v>32</v>
      </c>
      <c r="Q190" t="s">
        <v>65</v>
      </c>
      <c r="R190" t="s">
        <v>5042</v>
      </c>
      <c r="S190">
        <v>43.295999999999999</v>
      </c>
      <c r="T190">
        <v>2</v>
      </c>
      <c r="U190">
        <v>0.2</v>
      </c>
      <c r="V190">
        <v>4.3295999999999975</v>
      </c>
    </row>
    <row r="191" spans="1:22" x14ac:dyDescent="0.3">
      <c r="A191">
        <v>2980</v>
      </c>
      <c r="B191" t="s">
        <v>6172</v>
      </c>
      <c r="C191">
        <v>2012</v>
      </c>
      <c r="D191" s="23">
        <v>41072</v>
      </c>
      <c r="E191" s="23">
        <v>41077</v>
      </c>
      <c r="F191" t="s">
        <v>50</v>
      </c>
      <c r="G191" t="s">
        <v>6173</v>
      </c>
      <c r="H191" t="s">
        <v>6174</v>
      </c>
      <c r="I191" t="s">
        <v>26</v>
      </c>
      <c r="J191" t="s">
        <v>27</v>
      </c>
      <c r="K191" t="s">
        <v>146</v>
      </c>
      <c r="L191" t="s">
        <v>147</v>
      </c>
      <c r="M191">
        <v>19134</v>
      </c>
      <c r="N191" t="s">
        <v>148</v>
      </c>
      <c r="O191" t="s">
        <v>6175</v>
      </c>
      <c r="P191" t="s">
        <v>46</v>
      </c>
      <c r="Q191" t="s">
        <v>90</v>
      </c>
      <c r="R191" t="s">
        <v>6176</v>
      </c>
      <c r="S191">
        <v>20.736000000000004</v>
      </c>
      <c r="T191">
        <v>4</v>
      </c>
      <c r="U191">
        <v>0.2</v>
      </c>
      <c r="V191">
        <v>7.2576000000000001</v>
      </c>
    </row>
    <row r="192" spans="1:22" x14ac:dyDescent="0.3">
      <c r="A192">
        <v>2745</v>
      </c>
      <c r="B192" t="s">
        <v>5902</v>
      </c>
      <c r="C192">
        <v>2012</v>
      </c>
      <c r="D192" s="23">
        <v>41080</v>
      </c>
      <c r="E192" s="23">
        <v>41085</v>
      </c>
      <c r="F192" t="s">
        <v>23</v>
      </c>
      <c r="G192" t="s">
        <v>355</v>
      </c>
      <c r="H192" t="s">
        <v>356</v>
      </c>
      <c r="I192" t="s">
        <v>41</v>
      </c>
      <c r="J192" t="s">
        <v>27</v>
      </c>
      <c r="K192" t="s">
        <v>127</v>
      </c>
      <c r="L192" t="s">
        <v>43</v>
      </c>
      <c r="M192">
        <v>94122</v>
      </c>
      <c r="N192" t="s">
        <v>44</v>
      </c>
      <c r="O192" t="s">
        <v>313</v>
      </c>
      <c r="P192" t="s">
        <v>71</v>
      </c>
      <c r="Q192" t="s">
        <v>72</v>
      </c>
      <c r="R192" t="s">
        <v>314</v>
      </c>
      <c r="S192">
        <v>125.97600000000001</v>
      </c>
      <c r="T192">
        <v>3</v>
      </c>
      <c r="U192">
        <v>0.2</v>
      </c>
      <c r="V192">
        <v>47.241</v>
      </c>
    </row>
    <row r="193" spans="1:22" x14ac:dyDescent="0.3">
      <c r="A193">
        <v>2744</v>
      </c>
      <c r="B193" t="s">
        <v>5902</v>
      </c>
      <c r="C193">
        <v>2012</v>
      </c>
      <c r="D193" s="23">
        <v>41080</v>
      </c>
      <c r="E193" s="23">
        <v>41085</v>
      </c>
      <c r="F193" t="s">
        <v>23</v>
      </c>
      <c r="G193" t="s">
        <v>355</v>
      </c>
      <c r="H193" t="s">
        <v>356</v>
      </c>
      <c r="I193" t="s">
        <v>41</v>
      </c>
      <c r="J193" t="s">
        <v>27</v>
      </c>
      <c r="K193" t="s">
        <v>127</v>
      </c>
      <c r="L193" t="s">
        <v>43</v>
      </c>
      <c r="M193">
        <v>94122</v>
      </c>
      <c r="N193" t="s">
        <v>44</v>
      </c>
      <c r="O193" t="s">
        <v>2307</v>
      </c>
      <c r="P193" t="s">
        <v>32</v>
      </c>
      <c r="Q193" t="s">
        <v>65</v>
      </c>
      <c r="R193" t="s">
        <v>2308</v>
      </c>
      <c r="S193">
        <v>257.64</v>
      </c>
      <c r="T193">
        <v>6</v>
      </c>
      <c r="U193">
        <v>0</v>
      </c>
      <c r="V193">
        <v>100.4796</v>
      </c>
    </row>
    <row r="194" spans="1:22" x14ac:dyDescent="0.3">
      <c r="A194">
        <v>5672</v>
      </c>
      <c r="B194" t="s">
        <v>8413</v>
      </c>
      <c r="C194">
        <v>2012</v>
      </c>
      <c r="D194" s="23">
        <v>41069</v>
      </c>
      <c r="E194" s="23">
        <v>41071</v>
      </c>
      <c r="F194" t="s">
        <v>23</v>
      </c>
      <c r="G194" t="s">
        <v>1945</v>
      </c>
      <c r="H194" t="s">
        <v>1946</v>
      </c>
      <c r="I194" t="s">
        <v>26</v>
      </c>
      <c r="J194" t="s">
        <v>27</v>
      </c>
      <c r="K194" t="s">
        <v>8414</v>
      </c>
      <c r="L194" t="s">
        <v>6260</v>
      </c>
      <c r="M194">
        <v>83201</v>
      </c>
      <c r="N194" t="s">
        <v>44</v>
      </c>
      <c r="O194" t="s">
        <v>7940</v>
      </c>
      <c r="P194" t="s">
        <v>71</v>
      </c>
      <c r="Q194" t="s">
        <v>72</v>
      </c>
      <c r="R194" t="s">
        <v>7941</v>
      </c>
      <c r="S194">
        <v>140.376</v>
      </c>
      <c r="T194">
        <v>3</v>
      </c>
      <c r="U194">
        <v>0.2</v>
      </c>
      <c r="V194">
        <v>8.7735000000000056</v>
      </c>
    </row>
    <row r="195" spans="1:22" x14ac:dyDescent="0.3">
      <c r="A195">
        <v>5671</v>
      </c>
      <c r="B195" t="s">
        <v>8413</v>
      </c>
      <c r="C195">
        <v>2012</v>
      </c>
      <c r="D195" s="23">
        <v>41069</v>
      </c>
      <c r="E195" s="23">
        <v>41071</v>
      </c>
      <c r="F195" t="s">
        <v>23</v>
      </c>
      <c r="G195" t="s">
        <v>1945</v>
      </c>
      <c r="H195" t="s">
        <v>1946</v>
      </c>
      <c r="I195" t="s">
        <v>26</v>
      </c>
      <c r="J195" t="s">
        <v>27</v>
      </c>
      <c r="K195" t="s">
        <v>8414</v>
      </c>
      <c r="L195" t="s">
        <v>6260</v>
      </c>
      <c r="M195">
        <v>83201</v>
      </c>
      <c r="N195" t="s">
        <v>44</v>
      </c>
      <c r="O195" t="s">
        <v>8240</v>
      </c>
      <c r="P195" t="s">
        <v>32</v>
      </c>
      <c r="Q195" t="s">
        <v>65</v>
      </c>
      <c r="R195" t="s">
        <v>8241</v>
      </c>
      <c r="S195">
        <v>355.36</v>
      </c>
      <c r="T195">
        <v>4</v>
      </c>
      <c r="U195">
        <v>0</v>
      </c>
      <c r="V195">
        <v>92.393599999999992</v>
      </c>
    </row>
    <row r="196" spans="1:22" x14ac:dyDescent="0.3">
      <c r="A196">
        <v>2412</v>
      </c>
      <c r="B196" t="s">
        <v>5458</v>
      </c>
      <c r="C196">
        <v>2012</v>
      </c>
      <c r="D196" s="23">
        <v>41067</v>
      </c>
      <c r="E196" s="23">
        <v>41069</v>
      </c>
      <c r="F196" t="s">
        <v>23</v>
      </c>
      <c r="G196" t="s">
        <v>5459</v>
      </c>
      <c r="H196" t="s">
        <v>5460</v>
      </c>
      <c r="I196" t="s">
        <v>41</v>
      </c>
      <c r="J196" t="s">
        <v>27</v>
      </c>
      <c r="K196" t="s">
        <v>42</v>
      </c>
      <c r="L196" t="s">
        <v>43</v>
      </c>
      <c r="M196">
        <v>90036</v>
      </c>
      <c r="N196" t="s">
        <v>44</v>
      </c>
      <c r="O196" t="s">
        <v>2427</v>
      </c>
      <c r="P196" t="s">
        <v>46</v>
      </c>
      <c r="Q196" t="s">
        <v>75</v>
      </c>
      <c r="R196" t="s">
        <v>186</v>
      </c>
      <c r="S196">
        <v>7.52</v>
      </c>
      <c r="T196">
        <v>5</v>
      </c>
      <c r="U196">
        <v>0.2</v>
      </c>
      <c r="V196">
        <v>2.6319999999999997</v>
      </c>
    </row>
    <row r="197" spans="1:22" x14ac:dyDescent="0.3">
      <c r="A197">
        <v>8276</v>
      </c>
      <c r="B197" t="s">
        <v>9929</v>
      </c>
      <c r="C197">
        <v>2012</v>
      </c>
      <c r="D197" s="23">
        <v>41086</v>
      </c>
      <c r="E197" s="23">
        <v>41090</v>
      </c>
      <c r="F197" t="s">
        <v>50</v>
      </c>
      <c r="G197" t="s">
        <v>7672</v>
      </c>
      <c r="H197" t="s">
        <v>7673</v>
      </c>
      <c r="I197" t="s">
        <v>102</v>
      </c>
      <c r="J197" t="s">
        <v>27</v>
      </c>
      <c r="K197" t="s">
        <v>1119</v>
      </c>
      <c r="L197" t="s">
        <v>498</v>
      </c>
      <c r="M197">
        <v>44107</v>
      </c>
      <c r="N197" t="s">
        <v>148</v>
      </c>
      <c r="O197" t="s">
        <v>451</v>
      </c>
      <c r="P197" t="s">
        <v>46</v>
      </c>
      <c r="Q197" t="s">
        <v>90</v>
      </c>
      <c r="R197" t="s">
        <v>452</v>
      </c>
      <c r="S197">
        <v>43.056000000000004</v>
      </c>
      <c r="T197">
        <v>9</v>
      </c>
      <c r="U197">
        <v>0.2</v>
      </c>
      <c r="V197">
        <v>15.607799999999999</v>
      </c>
    </row>
    <row r="198" spans="1:22" x14ac:dyDescent="0.3">
      <c r="A198">
        <v>4952</v>
      </c>
      <c r="B198" t="s">
        <v>7889</v>
      </c>
      <c r="C198">
        <v>2012</v>
      </c>
      <c r="D198" s="23">
        <v>41069</v>
      </c>
      <c r="E198" s="23">
        <v>41073</v>
      </c>
      <c r="F198" t="s">
        <v>50</v>
      </c>
      <c r="G198" t="s">
        <v>6951</v>
      </c>
      <c r="H198" t="s">
        <v>6952</v>
      </c>
      <c r="I198" t="s">
        <v>26</v>
      </c>
      <c r="J198" t="s">
        <v>27</v>
      </c>
      <c r="K198" t="s">
        <v>3358</v>
      </c>
      <c r="L198" t="s">
        <v>238</v>
      </c>
      <c r="M198">
        <v>48073</v>
      </c>
      <c r="N198" t="s">
        <v>105</v>
      </c>
      <c r="O198" t="s">
        <v>404</v>
      </c>
      <c r="P198" t="s">
        <v>46</v>
      </c>
      <c r="Q198" t="s">
        <v>90</v>
      </c>
      <c r="R198" t="s">
        <v>405</v>
      </c>
      <c r="S198">
        <v>12.96</v>
      </c>
      <c r="T198">
        <v>2</v>
      </c>
      <c r="U198">
        <v>0</v>
      </c>
      <c r="V198">
        <v>6.2208000000000006</v>
      </c>
    </row>
    <row r="199" spans="1:22" x14ac:dyDescent="0.3">
      <c r="A199">
        <v>5086</v>
      </c>
      <c r="B199" t="s">
        <v>7986</v>
      </c>
      <c r="C199">
        <v>2012</v>
      </c>
      <c r="D199" s="23">
        <v>41079</v>
      </c>
      <c r="E199" s="23">
        <v>41083</v>
      </c>
      <c r="F199" t="s">
        <v>50</v>
      </c>
      <c r="G199" t="s">
        <v>3915</v>
      </c>
      <c r="H199" t="s">
        <v>3916</v>
      </c>
      <c r="I199" t="s">
        <v>102</v>
      </c>
      <c r="J199" t="s">
        <v>27</v>
      </c>
      <c r="K199" t="s">
        <v>815</v>
      </c>
      <c r="L199" t="s">
        <v>104</v>
      </c>
      <c r="M199">
        <v>75081</v>
      </c>
      <c r="N199" t="s">
        <v>105</v>
      </c>
      <c r="O199" t="s">
        <v>1927</v>
      </c>
      <c r="P199" t="s">
        <v>46</v>
      </c>
      <c r="Q199" t="s">
        <v>75</v>
      </c>
      <c r="R199" t="s">
        <v>1928</v>
      </c>
      <c r="S199">
        <v>5.7919999999999989</v>
      </c>
      <c r="T199">
        <v>2</v>
      </c>
      <c r="U199">
        <v>0.8</v>
      </c>
      <c r="V199">
        <v>-9.5568000000000026</v>
      </c>
    </row>
    <row r="200" spans="1:22" x14ac:dyDescent="0.3">
      <c r="A200">
        <v>6106</v>
      </c>
      <c r="B200" t="s">
        <v>8677</v>
      </c>
      <c r="C200">
        <v>2012</v>
      </c>
      <c r="D200" s="23">
        <v>41078</v>
      </c>
      <c r="E200" s="23">
        <v>41082</v>
      </c>
      <c r="F200" t="s">
        <v>50</v>
      </c>
      <c r="G200" t="s">
        <v>3389</v>
      </c>
      <c r="H200" t="s">
        <v>3390</v>
      </c>
      <c r="I200" t="s">
        <v>41</v>
      </c>
      <c r="J200" t="s">
        <v>27</v>
      </c>
      <c r="K200" t="s">
        <v>1419</v>
      </c>
      <c r="L200" t="s">
        <v>54</v>
      </c>
      <c r="M200">
        <v>33178</v>
      </c>
      <c r="N200" t="s">
        <v>30</v>
      </c>
      <c r="O200" t="s">
        <v>1264</v>
      </c>
      <c r="P200" t="s">
        <v>46</v>
      </c>
      <c r="Q200" t="s">
        <v>68</v>
      </c>
      <c r="R200" t="s">
        <v>1265</v>
      </c>
      <c r="S200">
        <v>13.632</v>
      </c>
      <c r="T200">
        <v>4</v>
      </c>
      <c r="U200">
        <v>0.2</v>
      </c>
      <c r="V200">
        <v>3.5783999999999998</v>
      </c>
    </row>
    <row r="201" spans="1:22" x14ac:dyDescent="0.3">
      <c r="A201">
        <v>8833</v>
      </c>
      <c r="B201" t="s">
        <v>10268</v>
      </c>
      <c r="C201">
        <v>2012</v>
      </c>
      <c r="D201" s="23">
        <v>41082</v>
      </c>
      <c r="E201" s="23">
        <v>41087</v>
      </c>
      <c r="F201" t="s">
        <v>50</v>
      </c>
      <c r="G201" t="s">
        <v>4348</v>
      </c>
      <c r="H201" t="s">
        <v>4349</v>
      </c>
      <c r="I201" t="s">
        <v>26</v>
      </c>
      <c r="J201" t="s">
        <v>27</v>
      </c>
      <c r="K201" t="s">
        <v>389</v>
      </c>
      <c r="L201" t="s">
        <v>267</v>
      </c>
      <c r="M201">
        <v>14609</v>
      </c>
      <c r="N201" t="s">
        <v>148</v>
      </c>
      <c r="O201" t="s">
        <v>2691</v>
      </c>
      <c r="P201" t="s">
        <v>46</v>
      </c>
      <c r="Q201" t="s">
        <v>75</v>
      </c>
      <c r="R201" t="s">
        <v>2692</v>
      </c>
      <c r="S201">
        <v>1217.568</v>
      </c>
      <c r="T201">
        <v>2</v>
      </c>
      <c r="U201">
        <v>0.2</v>
      </c>
      <c r="V201">
        <v>456.58800000000002</v>
      </c>
    </row>
    <row r="202" spans="1:22" x14ac:dyDescent="0.3">
      <c r="A202">
        <v>4195</v>
      </c>
      <c r="B202" t="s">
        <v>7300</v>
      </c>
      <c r="C202">
        <v>2012</v>
      </c>
      <c r="D202" s="23">
        <v>41078</v>
      </c>
      <c r="E202" s="23">
        <v>41082</v>
      </c>
      <c r="F202" t="s">
        <v>50</v>
      </c>
      <c r="G202" t="s">
        <v>6472</v>
      </c>
      <c r="H202" t="s">
        <v>6473</v>
      </c>
      <c r="I202" t="s">
        <v>26</v>
      </c>
      <c r="J202" t="s">
        <v>27</v>
      </c>
      <c r="K202" t="s">
        <v>947</v>
      </c>
      <c r="L202" t="s">
        <v>43</v>
      </c>
      <c r="M202">
        <v>92105</v>
      </c>
      <c r="N202" t="s">
        <v>44</v>
      </c>
      <c r="O202" t="s">
        <v>4226</v>
      </c>
      <c r="P202" t="s">
        <v>46</v>
      </c>
      <c r="Q202" t="s">
        <v>68</v>
      </c>
      <c r="R202" t="s">
        <v>4227</v>
      </c>
      <c r="S202">
        <v>51.98</v>
      </c>
      <c r="T202">
        <v>2</v>
      </c>
      <c r="U202">
        <v>0</v>
      </c>
      <c r="V202">
        <v>15.074199999999998</v>
      </c>
    </row>
    <row r="203" spans="1:22" x14ac:dyDescent="0.3">
      <c r="A203">
        <v>4738</v>
      </c>
      <c r="B203" t="s">
        <v>7732</v>
      </c>
      <c r="C203">
        <v>2012</v>
      </c>
      <c r="D203" s="23">
        <v>41073</v>
      </c>
      <c r="E203" s="23">
        <v>41079</v>
      </c>
      <c r="F203" t="s">
        <v>50</v>
      </c>
      <c r="G203" t="s">
        <v>3217</v>
      </c>
      <c r="H203" t="s">
        <v>3218</v>
      </c>
      <c r="I203" t="s">
        <v>102</v>
      </c>
      <c r="J203" t="s">
        <v>27</v>
      </c>
      <c r="K203" t="s">
        <v>7613</v>
      </c>
      <c r="L203" t="s">
        <v>5235</v>
      </c>
      <c r="M203">
        <v>4240</v>
      </c>
      <c r="N203" t="s">
        <v>148</v>
      </c>
      <c r="O203" t="s">
        <v>662</v>
      </c>
      <c r="P203" t="s">
        <v>71</v>
      </c>
      <c r="Q203" t="s">
        <v>161</v>
      </c>
      <c r="R203" t="s">
        <v>663</v>
      </c>
      <c r="S203">
        <v>67.98</v>
      </c>
      <c r="T203">
        <v>2</v>
      </c>
      <c r="U203">
        <v>0</v>
      </c>
      <c r="V203">
        <v>14.955599999999997</v>
      </c>
    </row>
    <row r="204" spans="1:22" x14ac:dyDescent="0.3">
      <c r="A204">
        <v>4737</v>
      </c>
      <c r="B204" t="s">
        <v>7732</v>
      </c>
      <c r="C204">
        <v>2012</v>
      </c>
      <c r="D204" s="23">
        <v>41073</v>
      </c>
      <c r="E204" s="23">
        <v>41079</v>
      </c>
      <c r="F204" t="s">
        <v>50</v>
      </c>
      <c r="G204" t="s">
        <v>3217</v>
      </c>
      <c r="H204" t="s">
        <v>3218</v>
      </c>
      <c r="I204" t="s">
        <v>102</v>
      </c>
      <c r="J204" t="s">
        <v>27</v>
      </c>
      <c r="K204" t="s">
        <v>7613</v>
      </c>
      <c r="L204" t="s">
        <v>5235</v>
      </c>
      <c r="M204">
        <v>4240</v>
      </c>
      <c r="N204" t="s">
        <v>148</v>
      </c>
      <c r="O204" t="s">
        <v>2047</v>
      </c>
      <c r="P204" t="s">
        <v>46</v>
      </c>
      <c r="Q204" t="s">
        <v>75</v>
      </c>
      <c r="R204" t="s">
        <v>2048</v>
      </c>
      <c r="S204">
        <v>29.84</v>
      </c>
      <c r="T204">
        <v>2</v>
      </c>
      <c r="U204">
        <v>0</v>
      </c>
      <c r="V204">
        <v>13.427999999999997</v>
      </c>
    </row>
    <row r="205" spans="1:22" x14ac:dyDescent="0.3">
      <c r="A205">
        <v>4736</v>
      </c>
      <c r="B205" t="s">
        <v>7732</v>
      </c>
      <c r="C205">
        <v>2012</v>
      </c>
      <c r="D205" s="23">
        <v>41073</v>
      </c>
      <c r="E205" s="23">
        <v>41079</v>
      </c>
      <c r="F205" t="s">
        <v>50</v>
      </c>
      <c r="G205" t="s">
        <v>3217</v>
      </c>
      <c r="H205" t="s">
        <v>3218</v>
      </c>
      <c r="I205" t="s">
        <v>102</v>
      </c>
      <c r="J205" t="s">
        <v>27</v>
      </c>
      <c r="K205" t="s">
        <v>7613</v>
      </c>
      <c r="L205" t="s">
        <v>5235</v>
      </c>
      <c r="M205">
        <v>4240</v>
      </c>
      <c r="N205" t="s">
        <v>148</v>
      </c>
      <c r="O205" t="s">
        <v>3587</v>
      </c>
      <c r="P205" t="s">
        <v>46</v>
      </c>
      <c r="Q205" t="s">
        <v>75</v>
      </c>
      <c r="R205" t="s">
        <v>3588</v>
      </c>
      <c r="S205">
        <v>8.26</v>
      </c>
      <c r="T205">
        <v>2</v>
      </c>
      <c r="U205">
        <v>0</v>
      </c>
      <c r="V205">
        <v>3.8822000000000001</v>
      </c>
    </row>
    <row r="206" spans="1:22" x14ac:dyDescent="0.3">
      <c r="A206">
        <v>6732</v>
      </c>
      <c r="B206" t="s">
        <v>9062</v>
      </c>
      <c r="C206">
        <v>2012</v>
      </c>
      <c r="D206" s="23">
        <v>41078</v>
      </c>
      <c r="E206" s="23">
        <v>41080</v>
      </c>
      <c r="F206" t="s">
        <v>188</v>
      </c>
      <c r="G206" t="s">
        <v>2439</v>
      </c>
      <c r="H206" t="s">
        <v>2440</v>
      </c>
      <c r="I206" t="s">
        <v>41</v>
      </c>
      <c r="J206" t="s">
        <v>27</v>
      </c>
      <c r="K206" t="s">
        <v>3792</v>
      </c>
      <c r="L206" t="s">
        <v>335</v>
      </c>
      <c r="M206">
        <v>37167</v>
      </c>
      <c r="N206" t="s">
        <v>30</v>
      </c>
      <c r="O206" t="s">
        <v>1154</v>
      </c>
      <c r="P206" t="s">
        <v>46</v>
      </c>
      <c r="Q206" t="s">
        <v>90</v>
      </c>
      <c r="R206" t="s">
        <v>1155</v>
      </c>
      <c r="S206">
        <v>20.736000000000004</v>
      </c>
      <c r="T206">
        <v>4</v>
      </c>
      <c r="U206">
        <v>0.2</v>
      </c>
      <c r="V206">
        <v>7.2576000000000001</v>
      </c>
    </row>
    <row r="207" spans="1:22" x14ac:dyDescent="0.3">
      <c r="A207">
        <v>6731</v>
      </c>
      <c r="B207" t="s">
        <v>9062</v>
      </c>
      <c r="C207">
        <v>2012</v>
      </c>
      <c r="D207" s="23">
        <v>41078</v>
      </c>
      <c r="E207" s="23">
        <v>41080</v>
      </c>
      <c r="F207" t="s">
        <v>188</v>
      </c>
      <c r="G207" t="s">
        <v>2439</v>
      </c>
      <c r="H207" t="s">
        <v>2440</v>
      </c>
      <c r="I207" t="s">
        <v>41</v>
      </c>
      <c r="J207" t="s">
        <v>27</v>
      </c>
      <c r="K207" t="s">
        <v>3792</v>
      </c>
      <c r="L207" t="s">
        <v>335</v>
      </c>
      <c r="M207">
        <v>37167</v>
      </c>
      <c r="N207" t="s">
        <v>30</v>
      </c>
      <c r="O207" t="s">
        <v>942</v>
      </c>
      <c r="P207" t="s">
        <v>32</v>
      </c>
      <c r="Q207" t="s">
        <v>36</v>
      </c>
      <c r="R207" t="s">
        <v>943</v>
      </c>
      <c r="S207">
        <v>643.13599999999997</v>
      </c>
      <c r="T207">
        <v>4</v>
      </c>
      <c r="U207">
        <v>0.2</v>
      </c>
      <c r="V207">
        <v>56.274400000000014</v>
      </c>
    </row>
    <row r="208" spans="1:22" x14ac:dyDescent="0.3">
      <c r="A208">
        <v>6730</v>
      </c>
      <c r="B208" t="s">
        <v>9062</v>
      </c>
      <c r="C208">
        <v>2012</v>
      </c>
      <c r="D208" s="23">
        <v>41078</v>
      </c>
      <c r="E208" s="23">
        <v>41080</v>
      </c>
      <c r="F208" t="s">
        <v>188</v>
      </c>
      <c r="G208" t="s">
        <v>2439</v>
      </c>
      <c r="H208" t="s">
        <v>2440</v>
      </c>
      <c r="I208" t="s">
        <v>41</v>
      </c>
      <c r="J208" t="s">
        <v>27</v>
      </c>
      <c r="K208" t="s">
        <v>3792</v>
      </c>
      <c r="L208" t="s">
        <v>335</v>
      </c>
      <c r="M208">
        <v>37167</v>
      </c>
      <c r="N208" t="s">
        <v>30</v>
      </c>
      <c r="O208" t="s">
        <v>5217</v>
      </c>
      <c r="P208" t="s">
        <v>46</v>
      </c>
      <c r="Q208" t="s">
        <v>75</v>
      </c>
      <c r="R208" t="s">
        <v>5218</v>
      </c>
      <c r="S208">
        <v>6.1290000000000004</v>
      </c>
      <c r="T208">
        <v>3</v>
      </c>
      <c r="U208">
        <v>0.7</v>
      </c>
      <c r="V208">
        <v>-4.4945999999999984</v>
      </c>
    </row>
    <row r="209" spans="1:22" x14ac:dyDescent="0.3">
      <c r="A209">
        <v>8539</v>
      </c>
      <c r="B209" t="s">
        <v>10091</v>
      </c>
      <c r="C209">
        <v>2012</v>
      </c>
      <c r="D209" s="23">
        <v>41067</v>
      </c>
      <c r="E209" s="23">
        <v>41071</v>
      </c>
      <c r="F209" t="s">
        <v>50</v>
      </c>
      <c r="G209" t="s">
        <v>10092</v>
      </c>
      <c r="H209" t="s">
        <v>10093</v>
      </c>
      <c r="I209" t="s">
        <v>102</v>
      </c>
      <c r="J209" t="s">
        <v>27</v>
      </c>
      <c r="K209" t="s">
        <v>146</v>
      </c>
      <c r="L209" t="s">
        <v>147</v>
      </c>
      <c r="M209">
        <v>19143</v>
      </c>
      <c r="N209" t="s">
        <v>148</v>
      </c>
      <c r="O209" t="s">
        <v>5845</v>
      </c>
      <c r="P209" t="s">
        <v>46</v>
      </c>
      <c r="Q209" t="s">
        <v>68</v>
      </c>
      <c r="R209" t="s">
        <v>5846</v>
      </c>
      <c r="S209">
        <v>8.016</v>
      </c>
      <c r="T209">
        <v>3</v>
      </c>
      <c r="U209">
        <v>0.2</v>
      </c>
      <c r="V209">
        <v>1.0019999999999993</v>
      </c>
    </row>
    <row r="210" spans="1:22" x14ac:dyDescent="0.3">
      <c r="A210">
        <v>8538</v>
      </c>
      <c r="B210" t="s">
        <v>10091</v>
      </c>
      <c r="C210">
        <v>2012</v>
      </c>
      <c r="D210" s="23">
        <v>41067</v>
      </c>
      <c r="E210" s="23">
        <v>41071</v>
      </c>
      <c r="F210" t="s">
        <v>50</v>
      </c>
      <c r="G210" t="s">
        <v>10092</v>
      </c>
      <c r="H210" t="s">
        <v>10093</v>
      </c>
      <c r="I210" t="s">
        <v>102</v>
      </c>
      <c r="J210" t="s">
        <v>27</v>
      </c>
      <c r="K210" t="s">
        <v>146</v>
      </c>
      <c r="L210" t="s">
        <v>147</v>
      </c>
      <c r="M210">
        <v>19143</v>
      </c>
      <c r="N210" t="s">
        <v>148</v>
      </c>
      <c r="O210" t="s">
        <v>6744</v>
      </c>
      <c r="P210" t="s">
        <v>46</v>
      </c>
      <c r="Q210" t="s">
        <v>90</v>
      </c>
      <c r="R210" t="s">
        <v>6745</v>
      </c>
      <c r="S210">
        <v>25.920000000000005</v>
      </c>
      <c r="T210">
        <v>5</v>
      </c>
      <c r="U210">
        <v>0.2</v>
      </c>
      <c r="V210">
        <v>9.0719999999999992</v>
      </c>
    </row>
    <row r="211" spans="1:22" x14ac:dyDescent="0.3">
      <c r="A211">
        <v>8537</v>
      </c>
      <c r="B211" t="s">
        <v>10091</v>
      </c>
      <c r="C211">
        <v>2012</v>
      </c>
      <c r="D211" s="23">
        <v>41067</v>
      </c>
      <c r="E211" s="23">
        <v>41071</v>
      </c>
      <c r="F211" t="s">
        <v>50</v>
      </c>
      <c r="G211" t="s">
        <v>10092</v>
      </c>
      <c r="H211" t="s">
        <v>10093</v>
      </c>
      <c r="I211" t="s">
        <v>102</v>
      </c>
      <c r="J211" t="s">
        <v>27</v>
      </c>
      <c r="K211" t="s">
        <v>146</v>
      </c>
      <c r="L211" t="s">
        <v>147</v>
      </c>
      <c r="M211">
        <v>19143</v>
      </c>
      <c r="N211" t="s">
        <v>148</v>
      </c>
      <c r="O211" t="s">
        <v>3074</v>
      </c>
      <c r="P211" t="s">
        <v>46</v>
      </c>
      <c r="Q211" t="s">
        <v>75</v>
      </c>
      <c r="R211" t="s">
        <v>3075</v>
      </c>
      <c r="S211">
        <v>18.312000000000001</v>
      </c>
      <c r="T211">
        <v>4</v>
      </c>
      <c r="U211">
        <v>0.7</v>
      </c>
      <c r="V211">
        <v>-12.207999999999995</v>
      </c>
    </row>
    <row r="212" spans="1:22" x14ac:dyDescent="0.3">
      <c r="A212">
        <v>9483</v>
      </c>
      <c r="B212" t="s">
        <v>10652</v>
      </c>
      <c r="C212">
        <v>2012</v>
      </c>
      <c r="D212" s="23">
        <v>41080</v>
      </c>
      <c r="E212" s="23">
        <v>41084</v>
      </c>
      <c r="F212" t="s">
        <v>23</v>
      </c>
      <c r="G212" t="s">
        <v>5320</v>
      </c>
      <c r="H212" t="s">
        <v>5321</v>
      </c>
      <c r="I212" t="s">
        <v>102</v>
      </c>
      <c r="J212" t="s">
        <v>27</v>
      </c>
      <c r="K212" t="s">
        <v>146</v>
      </c>
      <c r="L212" t="s">
        <v>147</v>
      </c>
      <c r="M212">
        <v>19134</v>
      </c>
      <c r="N212" t="s">
        <v>148</v>
      </c>
      <c r="O212" t="s">
        <v>2543</v>
      </c>
      <c r="P212" t="s">
        <v>71</v>
      </c>
      <c r="Q212" t="s">
        <v>161</v>
      </c>
      <c r="R212" t="s">
        <v>2544</v>
      </c>
      <c r="S212">
        <v>319.98400000000004</v>
      </c>
      <c r="T212">
        <v>2</v>
      </c>
      <c r="U212">
        <v>0.2</v>
      </c>
      <c r="V212">
        <v>91.995400000000018</v>
      </c>
    </row>
    <row r="213" spans="1:22" x14ac:dyDescent="0.3">
      <c r="A213">
        <v>7251</v>
      </c>
      <c r="B213" t="s">
        <v>9372</v>
      </c>
      <c r="C213">
        <v>2012</v>
      </c>
      <c r="D213" s="23">
        <v>41064</v>
      </c>
      <c r="E213" s="23">
        <v>41069</v>
      </c>
      <c r="F213" t="s">
        <v>23</v>
      </c>
      <c r="G213" t="s">
        <v>6119</v>
      </c>
      <c r="H213" t="s">
        <v>6120</v>
      </c>
      <c r="I213" t="s">
        <v>26</v>
      </c>
      <c r="J213" t="s">
        <v>27</v>
      </c>
      <c r="K213" t="s">
        <v>42</v>
      </c>
      <c r="L213" t="s">
        <v>43</v>
      </c>
      <c r="M213">
        <v>90008</v>
      </c>
      <c r="N213" t="s">
        <v>44</v>
      </c>
      <c r="O213" t="s">
        <v>8225</v>
      </c>
      <c r="P213" t="s">
        <v>71</v>
      </c>
      <c r="Q213" t="s">
        <v>161</v>
      </c>
      <c r="R213" t="s">
        <v>8226</v>
      </c>
      <c r="S213">
        <v>989.97</v>
      </c>
      <c r="T213">
        <v>3</v>
      </c>
      <c r="U213">
        <v>0</v>
      </c>
      <c r="V213">
        <v>395.98800000000006</v>
      </c>
    </row>
    <row r="214" spans="1:22" x14ac:dyDescent="0.3">
      <c r="A214">
        <v>7250</v>
      </c>
      <c r="B214" t="s">
        <v>9372</v>
      </c>
      <c r="C214">
        <v>2012</v>
      </c>
      <c r="D214" s="23">
        <v>41064</v>
      </c>
      <c r="E214" s="23">
        <v>41069</v>
      </c>
      <c r="F214" t="s">
        <v>23</v>
      </c>
      <c r="G214" t="s">
        <v>6119</v>
      </c>
      <c r="H214" t="s">
        <v>6120</v>
      </c>
      <c r="I214" t="s">
        <v>26</v>
      </c>
      <c r="J214" t="s">
        <v>27</v>
      </c>
      <c r="K214" t="s">
        <v>42</v>
      </c>
      <c r="L214" t="s">
        <v>43</v>
      </c>
      <c r="M214">
        <v>90008</v>
      </c>
      <c r="N214" t="s">
        <v>44</v>
      </c>
      <c r="O214" t="s">
        <v>6920</v>
      </c>
      <c r="P214" t="s">
        <v>71</v>
      </c>
      <c r="Q214" t="s">
        <v>161</v>
      </c>
      <c r="R214" t="s">
        <v>6921</v>
      </c>
      <c r="S214">
        <v>119.98</v>
      </c>
      <c r="T214">
        <v>2</v>
      </c>
      <c r="U214">
        <v>0</v>
      </c>
      <c r="V214">
        <v>35.994</v>
      </c>
    </row>
    <row r="215" spans="1:22" x14ac:dyDescent="0.3">
      <c r="A215">
        <v>9565</v>
      </c>
      <c r="B215" t="s">
        <v>10705</v>
      </c>
      <c r="C215">
        <v>2012</v>
      </c>
      <c r="D215" s="23">
        <v>41061</v>
      </c>
      <c r="E215" s="23">
        <v>41068</v>
      </c>
      <c r="F215" t="s">
        <v>50</v>
      </c>
      <c r="G215" t="s">
        <v>2844</v>
      </c>
      <c r="H215" t="s">
        <v>2845</v>
      </c>
      <c r="I215" t="s">
        <v>102</v>
      </c>
      <c r="J215" t="s">
        <v>27</v>
      </c>
      <c r="K215" t="s">
        <v>42</v>
      </c>
      <c r="L215" t="s">
        <v>43</v>
      </c>
      <c r="M215">
        <v>90045</v>
      </c>
      <c r="N215" t="s">
        <v>44</v>
      </c>
      <c r="O215" t="s">
        <v>4004</v>
      </c>
      <c r="P215" t="s">
        <v>46</v>
      </c>
      <c r="Q215" t="s">
        <v>90</v>
      </c>
      <c r="R215" t="s">
        <v>4005</v>
      </c>
      <c r="S215">
        <v>11.76</v>
      </c>
      <c r="T215">
        <v>2</v>
      </c>
      <c r="U215">
        <v>0</v>
      </c>
      <c r="V215">
        <v>5.7623999999999995</v>
      </c>
    </row>
    <row r="216" spans="1:22" x14ac:dyDescent="0.3">
      <c r="A216">
        <v>9822</v>
      </c>
      <c r="B216" t="s">
        <v>10849</v>
      </c>
      <c r="C216">
        <v>2012</v>
      </c>
      <c r="D216" s="23">
        <v>41068</v>
      </c>
      <c r="E216" s="23">
        <v>41072</v>
      </c>
      <c r="F216" t="s">
        <v>50</v>
      </c>
      <c r="G216" t="s">
        <v>1033</v>
      </c>
      <c r="H216" t="s">
        <v>1034</v>
      </c>
      <c r="I216" t="s">
        <v>41</v>
      </c>
      <c r="J216" t="s">
        <v>27</v>
      </c>
      <c r="K216" t="s">
        <v>1151</v>
      </c>
      <c r="L216" t="s">
        <v>54</v>
      </c>
      <c r="M216">
        <v>33710</v>
      </c>
      <c r="N216" t="s">
        <v>30</v>
      </c>
      <c r="O216" t="s">
        <v>1829</v>
      </c>
      <c r="P216" t="s">
        <v>46</v>
      </c>
      <c r="Q216" t="s">
        <v>75</v>
      </c>
      <c r="R216" t="s">
        <v>1830</v>
      </c>
      <c r="S216">
        <v>18.264000000000003</v>
      </c>
      <c r="T216">
        <v>2</v>
      </c>
      <c r="U216">
        <v>0.7</v>
      </c>
      <c r="V216">
        <v>-13.393599999999999</v>
      </c>
    </row>
    <row r="217" spans="1:22" x14ac:dyDescent="0.3">
      <c r="A217">
        <v>9821</v>
      </c>
      <c r="B217" t="s">
        <v>10849</v>
      </c>
      <c r="C217">
        <v>2012</v>
      </c>
      <c r="D217" s="23">
        <v>41068</v>
      </c>
      <c r="E217" s="23">
        <v>41072</v>
      </c>
      <c r="F217" t="s">
        <v>50</v>
      </c>
      <c r="G217" t="s">
        <v>1033</v>
      </c>
      <c r="H217" t="s">
        <v>1034</v>
      </c>
      <c r="I217" t="s">
        <v>41</v>
      </c>
      <c r="J217" t="s">
        <v>27</v>
      </c>
      <c r="K217" t="s">
        <v>1151</v>
      </c>
      <c r="L217" t="s">
        <v>54</v>
      </c>
      <c r="M217">
        <v>33710</v>
      </c>
      <c r="N217" t="s">
        <v>30</v>
      </c>
      <c r="O217" t="s">
        <v>8221</v>
      </c>
      <c r="P217" t="s">
        <v>46</v>
      </c>
      <c r="Q217" t="s">
        <v>90</v>
      </c>
      <c r="R217" t="s">
        <v>8222</v>
      </c>
      <c r="S217">
        <v>42.24</v>
      </c>
      <c r="T217">
        <v>10</v>
      </c>
      <c r="U217">
        <v>0.2</v>
      </c>
      <c r="V217">
        <v>13.199999999999998</v>
      </c>
    </row>
    <row r="218" spans="1:22" x14ac:dyDescent="0.3">
      <c r="A218">
        <v>9820</v>
      </c>
      <c r="B218" t="s">
        <v>10849</v>
      </c>
      <c r="C218">
        <v>2012</v>
      </c>
      <c r="D218" s="23">
        <v>41068</v>
      </c>
      <c r="E218" s="23">
        <v>41072</v>
      </c>
      <c r="F218" t="s">
        <v>50</v>
      </c>
      <c r="G218" t="s">
        <v>1033</v>
      </c>
      <c r="H218" t="s">
        <v>1034</v>
      </c>
      <c r="I218" t="s">
        <v>41</v>
      </c>
      <c r="J218" t="s">
        <v>27</v>
      </c>
      <c r="K218" t="s">
        <v>1151</v>
      </c>
      <c r="L218" t="s">
        <v>54</v>
      </c>
      <c r="M218">
        <v>33710</v>
      </c>
      <c r="N218" t="s">
        <v>30</v>
      </c>
      <c r="O218" t="s">
        <v>6731</v>
      </c>
      <c r="P218" t="s">
        <v>46</v>
      </c>
      <c r="Q218" t="s">
        <v>47</v>
      </c>
      <c r="R218" t="s">
        <v>6732</v>
      </c>
      <c r="S218">
        <v>9</v>
      </c>
      <c r="T218">
        <v>3</v>
      </c>
      <c r="U218">
        <v>0.2</v>
      </c>
      <c r="V218">
        <v>3.1499999999999995</v>
      </c>
    </row>
    <row r="219" spans="1:22" x14ac:dyDescent="0.3">
      <c r="A219">
        <v>9819</v>
      </c>
      <c r="B219" t="s">
        <v>10849</v>
      </c>
      <c r="C219">
        <v>2012</v>
      </c>
      <c r="D219" s="23">
        <v>41068</v>
      </c>
      <c r="E219" s="23">
        <v>41072</v>
      </c>
      <c r="F219" t="s">
        <v>50</v>
      </c>
      <c r="G219" t="s">
        <v>1033</v>
      </c>
      <c r="H219" t="s">
        <v>1034</v>
      </c>
      <c r="I219" t="s">
        <v>41</v>
      </c>
      <c r="J219" t="s">
        <v>27</v>
      </c>
      <c r="K219" t="s">
        <v>1151</v>
      </c>
      <c r="L219" t="s">
        <v>54</v>
      </c>
      <c r="M219">
        <v>33710</v>
      </c>
      <c r="N219" t="s">
        <v>30</v>
      </c>
      <c r="O219" t="s">
        <v>1739</v>
      </c>
      <c r="P219" t="s">
        <v>46</v>
      </c>
      <c r="Q219" t="s">
        <v>68</v>
      </c>
      <c r="R219" t="s">
        <v>1740</v>
      </c>
      <c r="S219">
        <v>4.4479999999999995</v>
      </c>
      <c r="T219">
        <v>2</v>
      </c>
      <c r="U219">
        <v>0.2</v>
      </c>
      <c r="V219">
        <v>0.3335999999999999</v>
      </c>
    </row>
    <row r="220" spans="1:22" x14ac:dyDescent="0.3">
      <c r="A220">
        <v>9818</v>
      </c>
      <c r="B220" t="s">
        <v>10849</v>
      </c>
      <c r="C220">
        <v>2012</v>
      </c>
      <c r="D220" s="23">
        <v>41068</v>
      </c>
      <c r="E220" s="23">
        <v>41072</v>
      </c>
      <c r="F220" t="s">
        <v>50</v>
      </c>
      <c r="G220" t="s">
        <v>1033</v>
      </c>
      <c r="H220" t="s">
        <v>1034</v>
      </c>
      <c r="I220" t="s">
        <v>41</v>
      </c>
      <c r="J220" t="s">
        <v>27</v>
      </c>
      <c r="K220" t="s">
        <v>1151</v>
      </c>
      <c r="L220" t="s">
        <v>54</v>
      </c>
      <c r="M220">
        <v>33710</v>
      </c>
      <c r="N220" t="s">
        <v>30</v>
      </c>
      <c r="O220" t="s">
        <v>5990</v>
      </c>
      <c r="P220" t="s">
        <v>32</v>
      </c>
      <c r="Q220" t="s">
        <v>65</v>
      </c>
      <c r="R220" t="s">
        <v>5991</v>
      </c>
      <c r="S220">
        <v>173.208</v>
      </c>
      <c r="T220">
        <v>7</v>
      </c>
      <c r="U220">
        <v>0.2</v>
      </c>
      <c r="V220">
        <v>45.467100000000009</v>
      </c>
    </row>
    <row r="221" spans="1:22" x14ac:dyDescent="0.3">
      <c r="A221">
        <v>9817</v>
      </c>
      <c r="B221" t="s">
        <v>10849</v>
      </c>
      <c r="C221">
        <v>2012</v>
      </c>
      <c r="D221" s="23">
        <v>41068</v>
      </c>
      <c r="E221" s="23">
        <v>41072</v>
      </c>
      <c r="F221" t="s">
        <v>50</v>
      </c>
      <c r="G221" t="s">
        <v>1033</v>
      </c>
      <c r="H221" t="s">
        <v>1034</v>
      </c>
      <c r="I221" t="s">
        <v>41</v>
      </c>
      <c r="J221" t="s">
        <v>27</v>
      </c>
      <c r="K221" t="s">
        <v>1151</v>
      </c>
      <c r="L221" t="s">
        <v>54</v>
      </c>
      <c r="M221">
        <v>33710</v>
      </c>
      <c r="N221" t="s">
        <v>30</v>
      </c>
      <c r="O221" t="s">
        <v>2999</v>
      </c>
      <c r="P221" t="s">
        <v>46</v>
      </c>
      <c r="Q221" t="s">
        <v>59</v>
      </c>
      <c r="R221" t="s">
        <v>3000</v>
      </c>
      <c r="S221">
        <v>516.96</v>
      </c>
      <c r="T221">
        <v>4</v>
      </c>
      <c r="U221">
        <v>0.2</v>
      </c>
      <c r="V221">
        <v>-6.4619999999999891</v>
      </c>
    </row>
    <row r="222" spans="1:22" x14ac:dyDescent="0.3">
      <c r="A222">
        <v>9816</v>
      </c>
      <c r="B222" t="s">
        <v>10849</v>
      </c>
      <c r="C222">
        <v>2012</v>
      </c>
      <c r="D222" s="23">
        <v>41068</v>
      </c>
      <c r="E222" s="23">
        <v>41072</v>
      </c>
      <c r="F222" t="s">
        <v>50</v>
      </c>
      <c r="G222" t="s">
        <v>1033</v>
      </c>
      <c r="H222" t="s">
        <v>1034</v>
      </c>
      <c r="I222" t="s">
        <v>41</v>
      </c>
      <c r="J222" t="s">
        <v>27</v>
      </c>
      <c r="K222" t="s">
        <v>1151</v>
      </c>
      <c r="L222" t="s">
        <v>54</v>
      </c>
      <c r="M222">
        <v>33710</v>
      </c>
      <c r="N222" t="s">
        <v>30</v>
      </c>
      <c r="O222" t="s">
        <v>5415</v>
      </c>
      <c r="P222" t="s">
        <v>46</v>
      </c>
      <c r="Q222" t="s">
        <v>90</v>
      </c>
      <c r="R222" t="s">
        <v>5416</v>
      </c>
      <c r="S222">
        <v>173.48800000000003</v>
      </c>
      <c r="T222">
        <v>7</v>
      </c>
      <c r="U222">
        <v>0.2</v>
      </c>
      <c r="V222">
        <v>54.214999999999982</v>
      </c>
    </row>
    <row r="223" spans="1:22" x14ac:dyDescent="0.3">
      <c r="A223">
        <v>9093</v>
      </c>
      <c r="B223" t="s">
        <v>10424</v>
      </c>
      <c r="C223">
        <v>2012</v>
      </c>
      <c r="D223" s="23">
        <v>41088</v>
      </c>
      <c r="E223" s="23">
        <v>41093</v>
      </c>
      <c r="F223" t="s">
        <v>23</v>
      </c>
      <c r="G223" t="s">
        <v>556</v>
      </c>
      <c r="H223" t="s">
        <v>557</v>
      </c>
      <c r="I223" t="s">
        <v>41</v>
      </c>
      <c r="J223" t="s">
        <v>27</v>
      </c>
      <c r="K223" t="s">
        <v>276</v>
      </c>
      <c r="L223" t="s">
        <v>498</v>
      </c>
      <c r="M223">
        <v>45373</v>
      </c>
      <c r="N223" t="s">
        <v>148</v>
      </c>
      <c r="O223" t="s">
        <v>4648</v>
      </c>
      <c r="P223" t="s">
        <v>32</v>
      </c>
      <c r="Q223" t="s">
        <v>33</v>
      </c>
      <c r="R223" t="s">
        <v>4649</v>
      </c>
      <c r="S223">
        <v>482.93999999999994</v>
      </c>
      <c r="T223">
        <v>6</v>
      </c>
      <c r="U223">
        <v>0.5</v>
      </c>
      <c r="V223">
        <v>-376.69319999999999</v>
      </c>
    </row>
    <row r="224" spans="1:22" x14ac:dyDescent="0.3">
      <c r="A224">
        <v>9092</v>
      </c>
      <c r="B224" t="s">
        <v>10424</v>
      </c>
      <c r="C224">
        <v>2012</v>
      </c>
      <c r="D224" s="23">
        <v>41088</v>
      </c>
      <c r="E224" s="23">
        <v>41093</v>
      </c>
      <c r="F224" t="s">
        <v>23</v>
      </c>
      <c r="G224" t="s">
        <v>556</v>
      </c>
      <c r="H224" t="s">
        <v>557</v>
      </c>
      <c r="I224" t="s">
        <v>41</v>
      </c>
      <c r="J224" t="s">
        <v>27</v>
      </c>
      <c r="K224" t="s">
        <v>276</v>
      </c>
      <c r="L224" t="s">
        <v>498</v>
      </c>
      <c r="M224">
        <v>45373</v>
      </c>
      <c r="N224" t="s">
        <v>148</v>
      </c>
      <c r="O224" t="s">
        <v>410</v>
      </c>
      <c r="P224" t="s">
        <v>46</v>
      </c>
      <c r="Q224" t="s">
        <v>90</v>
      </c>
      <c r="R224" t="s">
        <v>411</v>
      </c>
      <c r="S224">
        <v>15.552000000000003</v>
      </c>
      <c r="T224">
        <v>3</v>
      </c>
      <c r="U224">
        <v>0.2</v>
      </c>
      <c r="V224">
        <v>5.4432</v>
      </c>
    </row>
    <row r="225" spans="1:22" x14ac:dyDescent="0.3">
      <c r="A225">
        <v>9391</v>
      </c>
      <c r="B225" t="s">
        <v>10588</v>
      </c>
      <c r="C225">
        <v>2012</v>
      </c>
      <c r="D225" s="23">
        <v>41079</v>
      </c>
      <c r="E225" s="23">
        <v>41084</v>
      </c>
      <c r="F225" t="s">
        <v>50</v>
      </c>
      <c r="G225" t="s">
        <v>3814</v>
      </c>
      <c r="H225" t="s">
        <v>3815</v>
      </c>
      <c r="I225" t="s">
        <v>102</v>
      </c>
      <c r="J225" t="s">
        <v>27</v>
      </c>
      <c r="K225" t="s">
        <v>184</v>
      </c>
      <c r="L225" t="s">
        <v>104</v>
      </c>
      <c r="M225">
        <v>77070</v>
      </c>
      <c r="N225" t="s">
        <v>105</v>
      </c>
      <c r="O225" t="s">
        <v>5197</v>
      </c>
      <c r="P225" t="s">
        <v>46</v>
      </c>
      <c r="Q225" t="s">
        <v>59</v>
      </c>
      <c r="R225" t="s">
        <v>5198</v>
      </c>
      <c r="S225">
        <v>228.92</v>
      </c>
      <c r="T225">
        <v>5</v>
      </c>
      <c r="U225">
        <v>0.2</v>
      </c>
      <c r="V225">
        <v>14.307499999999997</v>
      </c>
    </row>
    <row r="226" spans="1:22" x14ac:dyDescent="0.3">
      <c r="A226">
        <v>9165</v>
      </c>
      <c r="B226" t="s">
        <v>10464</v>
      </c>
      <c r="C226">
        <v>2012</v>
      </c>
      <c r="D226" s="23">
        <v>41068</v>
      </c>
      <c r="E226" s="23">
        <v>41072</v>
      </c>
      <c r="F226" t="s">
        <v>50</v>
      </c>
      <c r="G226" t="s">
        <v>7079</v>
      </c>
      <c r="H226" t="s">
        <v>7080</v>
      </c>
      <c r="I226" t="s">
        <v>26</v>
      </c>
      <c r="J226" t="s">
        <v>27</v>
      </c>
      <c r="K226" t="s">
        <v>303</v>
      </c>
      <c r="L226" t="s">
        <v>211</v>
      </c>
      <c r="M226">
        <v>60610</v>
      </c>
      <c r="N226" t="s">
        <v>105</v>
      </c>
      <c r="O226" t="s">
        <v>3305</v>
      </c>
      <c r="P226" t="s">
        <v>46</v>
      </c>
      <c r="Q226" t="s">
        <v>78</v>
      </c>
      <c r="R226" t="s">
        <v>3306</v>
      </c>
      <c r="S226">
        <v>143.12799999999996</v>
      </c>
      <c r="T226">
        <v>2</v>
      </c>
      <c r="U226">
        <v>0.8</v>
      </c>
      <c r="V226">
        <v>-393.60200000000009</v>
      </c>
    </row>
    <row r="227" spans="1:22" x14ac:dyDescent="0.3">
      <c r="A227">
        <v>9164</v>
      </c>
      <c r="B227" t="s">
        <v>10464</v>
      </c>
      <c r="C227">
        <v>2012</v>
      </c>
      <c r="D227" s="23">
        <v>41068</v>
      </c>
      <c r="E227" s="23">
        <v>41072</v>
      </c>
      <c r="F227" t="s">
        <v>50</v>
      </c>
      <c r="G227" t="s">
        <v>7079</v>
      </c>
      <c r="H227" t="s">
        <v>7080</v>
      </c>
      <c r="I227" t="s">
        <v>26</v>
      </c>
      <c r="J227" t="s">
        <v>27</v>
      </c>
      <c r="K227" t="s">
        <v>303</v>
      </c>
      <c r="L227" t="s">
        <v>211</v>
      </c>
      <c r="M227">
        <v>60610</v>
      </c>
      <c r="N227" t="s">
        <v>105</v>
      </c>
      <c r="O227" t="s">
        <v>5957</v>
      </c>
      <c r="P227" t="s">
        <v>71</v>
      </c>
      <c r="Q227" t="s">
        <v>161</v>
      </c>
      <c r="R227" t="s">
        <v>5958</v>
      </c>
      <c r="S227">
        <v>2.3760000000000003</v>
      </c>
      <c r="T227">
        <v>3</v>
      </c>
      <c r="U227">
        <v>0.2</v>
      </c>
      <c r="V227">
        <v>0.74249999999999994</v>
      </c>
    </row>
    <row r="228" spans="1:22" x14ac:dyDescent="0.3">
      <c r="A228">
        <v>7597</v>
      </c>
      <c r="B228" t="s">
        <v>9553</v>
      </c>
      <c r="C228">
        <v>2012</v>
      </c>
      <c r="D228" s="23">
        <v>41075</v>
      </c>
      <c r="E228" s="23">
        <v>41079</v>
      </c>
      <c r="F228" t="s">
        <v>50</v>
      </c>
      <c r="G228" t="s">
        <v>1177</v>
      </c>
      <c r="H228" t="s">
        <v>1178</v>
      </c>
      <c r="I228" t="s">
        <v>41</v>
      </c>
      <c r="J228" t="s">
        <v>27</v>
      </c>
      <c r="K228" t="s">
        <v>42</v>
      </c>
      <c r="L228" t="s">
        <v>43</v>
      </c>
      <c r="M228">
        <v>90004</v>
      </c>
      <c r="N228" t="s">
        <v>44</v>
      </c>
      <c r="O228" t="s">
        <v>2086</v>
      </c>
      <c r="P228" t="s">
        <v>71</v>
      </c>
      <c r="Q228" t="s">
        <v>72</v>
      </c>
      <c r="R228" t="s">
        <v>2087</v>
      </c>
      <c r="S228">
        <v>225.57599999999996</v>
      </c>
      <c r="T228">
        <v>3</v>
      </c>
      <c r="U228">
        <v>0.2</v>
      </c>
      <c r="V228">
        <v>22.557600000000008</v>
      </c>
    </row>
    <row r="229" spans="1:22" x14ac:dyDescent="0.3">
      <c r="A229">
        <v>1817</v>
      </c>
      <c r="B229" t="s">
        <v>4561</v>
      </c>
      <c r="C229">
        <v>2012</v>
      </c>
      <c r="D229" s="23">
        <v>41064</v>
      </c>
      <c r="E229" s="23">
        <v>41064</v>
      </c>
      <c r="F229" t="s">
        <v>1290</v>
      </c>
      <c r="G229" t="s">
        <v>2720</v>
      </c>
      <c r="H229" t="s">
        <v>2721</v>
      </c>
      <c r="I229" t="s">
        <v>26</v>
      </c>
      <c r="J229" t="s">
        <v>27</v>
      </c>
      <c r="K229" t="s">
        <v>95</v>
      </c>
      <c r="L229" t="s">
        <v>96</v>
      </c>
      <c r="M229">
        <v>98105</v>
      </c>
      <c r="N229" t="s">
        <v>44</v>
      </c>
      <c r="O229" t="s">
        <v>780</v>
      </c>
      <c r="P229" t="s">
        <v>46</v>
      </c>
      <c r="Q229" t="s">
        <v>68</v>
      </c>
      <c r="R229" t="s">
        <v>781</v>
      </c>
      <c r="S229">
        <v>9.26</v>
      </c>
      <c r="T229">
        <v>2</v>
      </c>
      <c r="U229">
        <v>0</v>
      </c>
      <c r="V229">
        <v>3.0557999999999996</v>
      </c>
    </row>
    <row r="230" spans="1:22" x14ac:dyDescent="0.3">
      <c r="A230">
        <v>1816</v>
      </c>
      <c r="B230" t="s">
        <v>4561</v>
      </c>
      <c r="C230">
        <v>2012</v>
      </c>
      <c r="D230" s="23">
        <v>41064</v>
      </c>
      <c r="E230" s="23">
        <v>41064</v>
      </c>
      <c r="F230" t="s">
        <v>1290</v>
      </c>
      <c r="G230" t="s">
        <v>2720</v>
      </c>
      <c r="H230" t="s">
        <v>2721</v>
      </c>
      <c r="I230" t="s">
        <v>26</v>
      </c>
      <c r="J230" t="s">
        <v>27</v>
      </c>
      <c r="K230" t="s">
        <v>95</v>
      </c>
      <c r="L230" t="s">
        <v>96</v>
      </c>
      <c r="M230">
        <v>98105</v>
      </c>
      <c r="N230" t="s">
        <v>44</v>
      </c>
      <c r="O230" t="s">
        <v>4562</v>
      </c>
      <c r="P230" t="s">
        <v>46</v>
      </c>
      <c r="Q230" t="s">
        <v>47</v>
      </c>
      <c r="R230" t="s">
        <v>4563</v>
      </c>
      <c r="S230">
        <v>7.38</v>
      </c>
      <c r="T230">
        <v>2</v>
      </c>
      <c r="U230">
        <v>0</v>
      </c>
      <c r="V230">
        <v>3.4685999999999999</v>
      </c>
    </row>
    <row r="231" spans="1:22" x14ac:dyDescent="0.3">
      <c r="A231">
        <v>9024</v>
      </c>
      <c r="B231" t="s">
        <v>10378</v>
      </c>
      <c r="C231">
        <v>2012</v>
      </c>
      <c r="D231" s="23">
        <v>41089</v>
      </c>
      <c r="E231" s="23">
        <v>41092</v>
      </c>
      <c r="F231" t="s">
        <v>188</v>
      </c>
      <c r="G231" t="s">
        <v>4143</v>
      </c>
      <c r="H231" t="s">
        <v>4144</v>
      </c>
      <c r="I231" t="s">
        <v>26</v>
      </c>
      <c r="J231" t="s">
        <v>27</v>
      </c>
      <c r="K231" t="s">
        <v>266</v>
      </c>
      <c r="L231" t="s">
        <v>267</v>
      </c>
      <c r="M231">
        <v>10024</v>
      </c>
      <c r="N231" t="s">
        <v>148</v>
      </c>
      <c r="O231" t="s">
        <v>2095</v>
      </c>
      <c r="P231" t="s">
        <v>32</v>
      </c>
      <c r="Q231" t="s">
        <v>36</v>
      </c>
      <c r="R231" t="s">
        <v>2096</v>
      </c>
      <c r="S231">
        <v>117.88199999999999</v>
      </c>
      <c r="T231">
        <v>1</v>
      </c>
      <c r="U231">
        <v>0.1</v>
      </c>
      <c r="V231">
        <v>1.3097999999999956</v>
      </c>
    </row>
    <row r="232" spans="1:22" x14ac:dyDescent="0.3">
      <c r="A232">
        <v>7150</v>
      </c>
      <c r="B232" t="s">
        <v>9310</v>
      </c>
      <c r="C232">
        <v>2012</v>
      </c>
      <c r="D232" s="23">
        <v>41086</v>
      </c>
      <c r="E232" s="23">
        <v>41090</v>
      </c>
      <c r="F232" t="s">
        <v>50</v>
      </c>
      <c r="G232" t="s">
        <v>888</v>
      </c>
      <c r="H232" t="s">
        <v>889</v>
      </c>
      <c r="I232" t="s">
        <v>26</v>
      </c>
      <c r="J232" t="s">
        <v>27</v>
      </c>
      <c r="K232" t="s">
        <v>184</v>
      </c>
      <c r="L232" t="s">
        <v>104</v>
      </c>
      <c r="M232">
        <v>77070</v>
      </c>
      <c r="N232" t="s">
        <v>105</v>
      </c>
      <c r="O232" t="s">
        <v>5015</v>
      </c>
      <c r="P232" t="s">
        <v>71</v>
      </c>
      <c r="Q232" t="s">
        <v>72</v>
      </c>
      <c r="R232" t="s">
        <v>5016</v>
      </c>
      <c r="S232">
        <v>971.88000000000011</v>
      </c>
      <c r="T232">
        <v>3</v>
      </c>
      <c r="U232">
        <v>0.2</v>
      </c>
      <c r="V232">
        <v>109.33649999999994</v>
      </c>
    </row>
    <row r="233" spans="1:22" x14ac:dyDescent="0.3">
      <c r="A233">
        <v>6559</v>
      </c>
      <c r="B233" t="s">
        <v>8959</v>
      </c>
      <c r="C233">
        <v>2012</v>
      </c>
      <c r="D233" s="23">
        <v>41065</v>
      </c>
      <c r="E233" s="23">
        <v>41070</v>
      </c>
      <c r="F233" t="s">
        <v>50</v>
      </c>
      <c r="G233" t="s">
        <v>4136</v>
      </c>
      <c r="H233" t="s">
        <v>4137</v>
      </c>
      <c r="I233" t="s">
        <v>41</v>
      </c>
      <c r="J233" t="s">
        <v>27</v>
      </c>
      <c r="K233" t="s">
        <v>3452</v>
      </c>
      <c r="L233" t="s">
        <v>267</v>
      </c>
      <c r="M233">
        <v>14215</v>
      </c>
      <c r="N233" t="s">
        <v>148</v>
      </c>
      <c r="O233" t="s">
        <v>1931</v>
      </c>
      <c r="P233" t="s">
        <v>32</v>
      </c>
      <c r="Q233" t="s">
        <v>36</v>
      </c>
      <c r="R233" t="s">
        <v>1932</v>
      </c>
      <c r="S233">
        <v>1522.6379999999999</v>
      </c>
      <c r="T233">
        <v>9</v>
      </c>
      <c r="U233">
        <v>0.1</v>
      </c>
      <c r="V233">
        <v>169.18200000000004</v>
      </c>
    </row>
    <row r="234" spans="1:22" x14ac:dyDescent="0.3">
      <c r="A234">
        <v>1024</v>
      </c>
      <c r="B234" t="s">
        <v>3040</v>
      </c>
      <c r="C234">
        <v>2012</v>
      </c>
      <c r="D234" s="23">
        <v>41076</v>
      </c>
      <c r="E234" s="23">
        <v>41080</v>
      </c>
      <c r="F234" t="s">
        <v>50</v>
      </c>
      <c r="G234" t="s">
        <v>1459</v>
      </c>
      <c r="H234" t="s">
        <v>1460</v>
      </c>
      <c r="I234" t="s">
        <v>26</v>
      </c>
      <c r="J234" t="s">
        <v>27</v>
      </c>
      <c r="K234" t="s">
        <v>146</v>
      </c>
      <c r="L234" t="s">
        <v>147</v>
      </c>
      <c r="M234">
        <v>19134</v>
      </c>
      <c r="N234" t="s">
        <v>148</v>
      </c>
      <c r="O234" t="s">
        <v>3041</v>
      </c>
      <c r="P234" t="s">
        <v>46</v>
      </c>
      <c r="Q234" t="s">
        <v>173</v>
      </c>
      <c r="R234" t="s">
        <v>3042</v>
      </c>
      <c r="S234">
        <v>6.2080000000000002</v>
      </c>
      <c r="T234">
        <v>2</v>
      </c>
      <c r="U234">
        <v>0.2</v>
      </c>
      <c r="V234">
        <v>2.1728000000000001</v>
      </c>
    </row>
    <row r="235" spans="1:22" x14ac:dyDescent="0.3">
      <c r="A235">
        <v>9168</v>
      </c>
      <c r="B235" t="s">
        <v>10465</v>
      </c>
      <c r="C235">
        <v>2013</v>
      </c>
      <c r="D235" s="23">
        <v>41450</v>
      </c>
      <c r="E235" s="23">
        <v>41452</v>
      </c>
      <c r="F235" t="s">
        <v>23</v>
      </c>
      <c r="G235" t="s">
        <v>671</v>
      </c>
      <c r="H235" t="s">
        <v>672</v>
      </c>
      <c r="I235" t="s">
        <v>26</v>
      </c>
      <c r="J235" t="s">
        <v>27</v>
      </c>
      <c r="K235" t="s">
        <v>947</v>
      </c>
      <c r="L235" t="s">
        <v>43</v>
      </c>
      <c r="M235">
        <v>92037</v>
      </c>
      <c r="N235" t="s">
        <v>44</v>
      </c>
      <c r="O235" t="s">
        <v>5944</v>
      </c>
      <c r="P235" t="s">
        <v>46</v>
      </c>
      <c r="Q235" t="s">
        <v>78</v>
      </c>
      <c r="R235" t="s">
        <v>5945</v>
      </c>
      <c r="S235">
        <v>241.44</v>
      </c>
      <c r="T235">
        <v>3</v>
      </c>
      <c r="U235">
        <v>0</v>
      </c>
      <c r="V235">
        <v>72.431999999999988</v>
      </c>
    </row>
    <row r="236" spans="1:22" x14ac:dyDescent="0.3">
      <c r="A236">
        <v>9167</v>
      </c>
      <c r="B236" t="s">
        <v>10465</v>
      </c>
      <c r="C236">
        <v>2013</v>
      </c>
      <c r="D236" s="23">
        <v>41450</v>
      </c>
      <c r="E236" s="23">
        <v>41452</v>
      </c>
      <c r="F236" t="s">
        <v>23</v>
      </c>
      <c r="G236" t="s">
        <v>671</v>
      </c>
      <c r="H236" t="s">
        <v>672</v>
      </c>
      <c r="I236" t="s">
        <v>26</v>
      </c>
      <c r="J236" t="s">
        <v>27</v>
      </c>
      <c r="K236" t="s">
        <v>947</v>
      </c>
      <c r="L236" t="s">
        <v>43</v>
      </c>
      <c r="M236">
        <v>92037</v>
      </c>
      <c r="N236" t="s">
        <v>44</v>
      </c>
      <c r="O236" t="s">
        <v>3819</v>
      </c>
      <c r="P236" t="s">
        <v>46</v>
      </c>
      <c r="Q236" t="s">
        <v>90</v>
      </c>
      <c r="R236" t="s">
        <v>3820</v>
      </c>
      <c r="S236">
        <v>104.85</v>
      </c>
      <c r="T236">
        <v>1</v>
      </c>
      <c r="U236">
        <v>0</v>
      </c>
      <c r="V236">
        <v>50.327999999999996</v>
      </c>
    </row>
    <row r="237" spans="1:22" x14ac:dyDescent="0.3">
      <c r="A237">
        <v>9166</v>
      </c>
      <c r="B237" t="s">
        <v>10465</v>
      </c>
      <c r="C237">
        <v>2013</v>
      </c>
      <c r="D237" s="23">
        <v>41450</v>
      </c>
      <c r="E237" s="23">
        <v>41452</v>
      </c>
      <c r="F237" t="s">
        <v>23</v>
      </c>
      <c r="G237" t="s">
        <v>671</v>
      </c>
      <c r="H237" t="s">
        <v>672</v>
      </c>
      <c r="I237" t="s">
        <v>26</v>
      </c>
      <c r="J237" t="s">
        <v>27</v>
      </c>
      <c r="K237" t="s">
        <v>947</v>
      </c>
      <c r="L237" t="s">
        <v>43</v>
      </c>
      <c r="M237">
        <v>92037</v>
      </c>
      <c r="N237" t="s">
        <v>44</v>
      </c>
      <c r="O237" t="s">
        <v>9829</v>
      </c>
      <c r="P237" t="s">
        <v>71</v>
      </c>
      <c r="Q237" t="s">
        <v>682</v>
      </c>
      <c r="R237" t="s">
        <v>9830</v>
      </c>
      <c r="S237">
        <v>4476.8</v>
      </c>
      <c r="T237">
        <v>4</v>
      </c>
      <c r="U237">
        <v>0.2</v>
      </c>
      <c r="V237">
        <v>503.63999999999965</v>
      </c>
    </row>
    <row r="238" spans="1:22" x14ac:dyDescent="0.3">
      <c r="A238">
        <v>480</v>
      </c>
      <c r="B238" t="s">
        <v>1647</v>
      </c>
      <c r="C238">
        <v>2013</v>
      </c>
      <c r="D238" s="23">
        <v>41452</v>
      </c>
      <c r="E238" s="23">
        <v>41458</v>
      </c>
      <c r="F238" t="s">
        <v>50</v>
      </c>
      <c r="G238" t="s">
        <v>1648</v>
      </c>
      <c r="H238" t="s">
        <v>1649</v>
      </c>
      <c r="I238" t="s">
        <v>41</v>
      </c>
      <c r="J238" t="s">
        <v>27</v>
      </c>
      <c r="K238" t="s">
        <v>266</v>
      </c>
      <c r="L238" t="s">
        <v>267</v>
      </c>
      <c r="M238">
        <v>10024</v>
      </c>
      <c r="N238" t="s">
        <v>148</v>
      </c>
      <c r="O238" t="s">
        <v>1650</v>
      </c>
      <c r="P238" t="s">
        <v>46</v>
      </c>
      <c r="Q238" t="s">
        <v>68</v>
      </c>
      <c r="R238" t="s">
        <v>1651</v>
      </c>
      <c r="S238">
        <v>14.7</v>
      </c>
      <c r="T238">
        <v>5</v>
      </c>
      <c r="U238">
        <v>0</v>
      </c>
      <c r="V238">
        <v>6.6150000000000002</v>
      </c>
    </row>
    <row r="239" spans="1:22" x14ac:dyDescent="0.3">
      <c r="A239">
        <v>481</v>
      </c>
      <c r="B239" t="s">
        <v>1647</v>
      </c>
      <c r="C239">
        <v>2013</v>
      </c>
      <c r="D239" s="23">
        <v>41452</v>
      </c>
      <c r="E239" s="23">
        <v>41458</v>
      </c>
      <c r="F239" t="s">
        <v>50</v>
      </c>
      <c r="G239" t="s">
        <v>1648</v>
      </c>
      <c r="H239" t="s">
        <v>1649</v>
      </c>
      <c r="I239" t="s">
        <v>41</v>
      </c>
      <c r="J239" t="s">
        <v>27</v>
      </c>
      <c r="K239" t="s">
        <v>266</v>
      </c>
      <c r="L239" t="s">
        <v>267</v>
      </c>
      <c r="M239">
        <v>10024</v>
      </c>
      <c r="N239" t="s">
        <v>148</v>
      </c>
      <c r="O239" t="s">
        <v>1652</v>
      </c>
      <c r="P239" t="s">
        <v>46</v>
      </c>
      <c r="Q239" t="s">
        <v>59</v>
      </c>
      <c r="R239" t="s">
        <v>1653</v>
      </c>
      <c r="S239">
        <v>704.25</v>
      </c>
      <c r="T239">
        <v>5</v>
      </c>
      <c r="U239">
        <v>0</v>
      </c>
      <c r="V239">
        <v>84.51</v>
      </c>
    </row>
    <row r="240" spans="1:22" x14ac:dyDescent="0.3">
      <c r="A240">
        <v>7427</v>
      </c>
      <c r="B240" t="s">
        <v>9474</v>
      </c>
      <c r="C240">
        <v>2013</v>
      </c>
      <c r="D240" s="23">
        <v>41451</v>
      </c>
      <c r="E240" s="23">
        <v>41453</v>
      </c>
      <c r="F240" t="s">
        <v>23</v>
      </c>
      <c r="G240" t="s">
        <v>813</v>
      </c>
      <c r="H240" t="s">
        <v>814</v>
      </c>
      <c r="I240" t="s">
        <v>26</v>
      </c>
      <c r="J240" t="s">
        <v>27</v>
      </c>
      <c r="K240" t="s">
        <v>184</v>
      </c>
      <c r="L240" t="s">
        <v>104</v>
      </c>
      <c r="M240">
        <v>77070</v>
      </c>
      <c r="N240" t="s">
        <v>105</v>
      </c>
      <c r="O240" t="s">
        <v>6609</v>
      </c>
      <c r="P240" t="s">
        <v>32</v>
      </c>
      <c r="Q240" t="s">
        <v>65</v>
      </c>
      <c r="R240" t="s">
        <v>6610</v>
      </c>
      <c r="S240">
        <v>32.712000000000003</v>
      </c>
      <c r="T240">
        <v>2</v>
      </c>
      <c r="U240">
        <v>0.6</v>
      </c>
      <c r="V240">
        <v>-26.169599999999996</v>
      </c>
    </row>
    <row r="241" spans="1:22" x14ac:dyDescent="0.3">
      <c r="A241">
        <v>7426</v>
      </c>
      <c r="B241" t="s">
        <v>9474</v>
      </c>
      <c r="C241">
        <v>2013</v>
      </c>
      <c r="D241" s="23">
        <v>41451</v>
      </c>
      <c r="E241" s="23">
        <v>41453</v>
      </c>
      <c r="F241" t="s">
        <v>23</v>
      </c>
      <c r="G241" t="s">
        <v>813</v>
      </c>
      <c r="H241" t="s">
        <v>814</v>
      </c>
      <c r="I241" t="s">
        <v>26</v>
      </c>
      <c r="J241" t="s">
        <v>27</v>
      </c>
      <c r="K241" t="s">
        <v>184</v>
      </c>
      <c r="L241" t="s">
        <v>104</v>
      </c>
      <c r="M241">
        <v>77070</v>
      </c>
      <c r="N241" t="s">
        <v>105</v>
      </c>
      <c r="O241" t="s">
        <v>304</v>
      </c>
      <c r="P241" t="s">
        <v>32</v>
      </c>
      <c r="Q241" t="s">
        <v>36</v>
      </c>
      <c r="R241" t="s">
        <v>305</v>
      </c>
      <c r="S241">
        <v>85.245999999999995</v>
      </c>
      <c r="T241">
        <v>2</v>
      </c>
      <c r="U241">
        <v>0.3</v>
      </c>
      <c r="V241">
        <v>-6.0890000000000057</v>
      </c>
    </row>
    <row r="242" spans="1:22" x14ac:dyDescent="0.3">
      <c r="A242">
        <v>4688</v>
      </c>
      <c r="B242" t="s">
        <v>7697</v>
      </c>
      <c r="C242">
        <v>2013</v>
      </c>
      <c r="D242" s="23">
        <v>41450</v>
      </c>
      <c r="E242" s="23">
        <v>41456</v>
      </c>
      <c r="F242" t="s">
        <v>50</v>
      </c>
      <c r="G242" t="s">
        <v>2753</v>
      </c>
      <c r="H242" t="s">
        <v>2754</v>
      </c>
      <c r="I242" t="s">
        <v>26</v>
      </c>
      <c r="J242" t="s">
        <v>27</v>
      </c>
      <c r="K242" t="s">
        <v>1464</v>
      </c>
      <c r="L242" t="s">
        <v>254</v>
      </c>
      <c r="M242">
        <v>47374</v>
      </c>
      <c r="N242" t="s">
        <v>105</v>
      </c>
      <c r="O242" t="s">
        <v>7698</v>
      </c>
      <c r="P242" t="s">
        <v>71</v>
      </c>
      <c r="Q242" t="s">
        <v>72</v>
      </c>
      <c r="R242" t="s">
        <v>7699</v>
      </c>
      <c r="S242">
        <v>440.91</v>
      </c>
      <c r="T242">
        <v>9</v>
      </c>
      <c r="U242">
        <v>0</v>
      </c>
      <c r="V242">
        <v>123.45480000000005</v>
      </c>
    </row>
    <row r="243" spans="1:22" x14ac:dyDescent="0.3">
      <c r="A243">
        <v>9027</v>
      </c>
      <c r="B243" t="s">
        <v>10379</v>
      </c>
      <c r="C243">
        <v>2013</v>
      </c>
      <c r="D243" s="23">
        <v>41452</v>
      </c>
      <c r="E243" s="23">
        <v>41458</v>
      </c>
      <c r="F243" t="s">
        <v>50</v>
      </c>
      <c r="G243" t="s">
        <v>8994</v>
      </c>
      <c r="H243" t="s">
        <v>8995</v>
      </c>
      <c r="I243" t="s">
        <v>41</v>
      </c>
      <c r="J243" t="s">
        <v>27</v>
      </c>
      <c r="K243" t="s">
        <v>266</v>
      </c>
      <c r="L243" t="s">
        <v>267</v>
      </c>
      <c r="M243">
        <v>10035</v>
      </c>
      <c r="N243" t="s">
        <v>148</v>
      </c>
      <c r="O243" t="s">
        <v>3839</v>
      </c>
      <c r="P243" t="s">
        <v>32</v>
      </c>
      <c r="Q243" t="s">
        <v>65</v>
      </c>
      <c r="R243" t="s">
        <v>3840</v>
      </c>
      <c r="S243">
        <v>37.74</v>
      </c>
      <c r="T243">
        <v>3</v>
      </c>
      <c r="U243">
        <v>0</v>
      </c>
      <c r="V243">
        <v>12.831599999999996</v>
      </c>
    </row>
    <row r="244" spans="1:22" x14ac:dyDescent="0.3">
      <c r="A244">
        <v>9026</v>
      </c>
      <c r="B244" t="s">
        <v>10379</v>
      </c>
      <c r="C244">
        <v>2013</v>
      </c>
      <c r="D244" s="23">
        <v>41452</v>
      </c>
      <c r="E244" s="23">
        <v>41458</v>
      </c>
      <c r="F244" t="s">
        <v>50</v>
      </c>
      <c r="G244" t="s">
        <v>8994</v>
      </c>
      <c r="H244" t="s">
        <v>8995</v>
      </c>
      <c r="I244" t="s">
        <v>41</v>
      </c>
      <c r="J244" t="s">
        <v>27</v>
      </c>
      <c r="K244" t="s">
        <v>266</v>
      </c>
      <c r="L244" t="s">
        <v>267</v>
      </c>
      <c r="M244">
        <v>10035</v>
      </c>
      <c r="N244" t="s">
        <v>148</v>
      </c>
      <c r="O244" t="s">
        <v>6277</v>
      </c>
      <c r="P244" t="s">
        <v>71</v>
      </c>
      <c r="Q244" t="s">
        <v>161</v>
      </c>
      <c r="R244" t="s">
        <v>6278</v>
      </c>
      <c r="S244">
        <v>139.96</v>
      </c>
      <c r="T244">
        <v>4</v>
      </c>
      <c r="U244">
        <v>0</v>
      </c>
      <c r="V244">
        <v>9.7972000000000037</v>
      </c>
    </row>
    <row r="245" spans="1:22" x14ac:dyDescent="0.3">
      <c r="A245">
        <v>9025</v>
      </c>
      <c r="B245" t="s">
        <v>10379</v>
      </c>
      <c r="C245">
        <v>2013</v>
      </c>
      <c r="D245" s="23">
        <v>41452</v>
      </c>
      <c r="E245" s="23">
        <v>41458</v>
      </c>
      <c r="F245" t="s">
        <v>50</v>
      </c>
      <c r="G245" t="s">
        <v>8994</v>
      </c>
      <c r="H245" t="s">
        <v>8995</v>
      </c>
      <c r="I245" t="s">
        <v>41</v>
      </c>
      <c r="J245" t="s">
        <v>27</v>
      </c>
      <c r="K245" t="s">
        <v>266</v>
      </c>
      <c r="L245" t="s">
        <v>267</v>
      </c>
      <c r="M245">
        <v>10035</v>
      </c>
      <c r="N245" t="s">
        <v>148</v>
      </c>
      <c r="O245" t="s">
        <v>7742</v>
      </c>
      <c r="P245" t="s">
        <v>71</v>
      </c>
      <c r="Q245" t="s">
        <v>161</v>
      </c>
      <c r="R245" t="s">
        <v>7743</v>
      </c>
      <c r="S245">
        <v>20.97</v>
      </c>
      <c r="T245">
        <v>3</v>
      </c>
      <c r="U245">
        <v>0</v>
      </c>
      <c r="V245">
        <v>9.017100000000001</v>
      </c>
    </row>
    <row r="246" spans="1:22" x14ac:dyDescent="0.3">
      <c r="A246">
        <v>3578</v>
      </c>
      <c r="B246" t="s">
        <v>6757</v>
      </c>
      <c r="C246">
        <v>2013</v>
      </c>
      <c r="D246" s="23">
        <v>41433</v>
      </c>
      <c r="E246" s="23">
        <v>41437</v>
      </c>
      <c r="F246" t="s">
        <v>50</v>
      </c>
      <c r="G246" t="s">
        <v>751</v>
      </c>
      <c r="H246" t="s">
        <v>752</v>
      </c>
      <c r="I246" t="s">
        <v>102</v>
      </c>
      <c r="J246" t="s">
        <v>27</v>
      </c>
      <c r="K246" t="s">
        <v>5954</v>
      </c>
      <c r="L246" t="s">
        <v>43</v>
      </c>
      <c r="M246">
        <v>93309</v>
      </c>
      <c r="N246" t="s">
        <v>44</v>
      </c>
      <c r="O246" t="s">
        <v>869</v>
      </c>
      <c r="P246" t="s">
        <v>46</v>
      </c>
      <c r="Q246" t="s">
        <v>90</v>
      </c>
      <c r="R246" t="s">
        <v>870</v>
      </c>
      <c r="S246">
        <v>4.7300000000000004</v>
      </c>
      <c r="T246">
        <v>1</v>
      </c>
      <c r="U246">
        <v>0</v>
      </c>
      <c r="V246">
        <v>2.3177000000000003</v>
      </c>
    </row>
    <row r="247" spans="1:22" x14ac:dyDescent="0.3">
      <c r="A247">
        <v>3577</v>
      </c>
      <c r="B247" t="s">
        <v>6757</v>
      </c>
      <c r="C247">
        <v>2013</v>
      </c>
      <c r="D247" s="23">
        <v>41433</v>
      </c>
      <c r="E247" s="23">
        <v>41437</v>
      </c>
      <c r="F247" t="s">
        <v>50</v>
      </c>
      <c r="G247" t="s">
        <v>751</v>
      </c>
      <c r="H247" t="s">
        <v>752</v>
      </c>
      <c r="I247" t="s">
        <v>102</v>
      </c>
      <c r="J247" t="s">
        <v>27</v>
      </c>
      <c r="K247" t="s">
        <v>5954</v>
      </c>
      <c r="L247" t="s">
        <v>43</v>
      </c>
      <c r="M247">
        <v>93309</v>
      </c>
      <c r="N247" t="s">
        <v>44</v>
      </c>
      <c r="O247" t="s">
        <v>2214</v>
      </c>
      <c r="P247" t="s">
        <v>46</v>
      </c>
      <c r="Q247" t="s">
        <v>75</v>
      </c>
      <c r="R247" t="s">
        <v>2215</v>
      </c>
      <c r="S247">
        <v>4.7840000000000007</v>
      </c>
      <c r="T247">
        <v>1</v>
      </c>
      <c r="U247">
        <v>0.2</v>
      </c>
      <c r="V247">
        <v>1.5547999999999997</v>
      </c>
    </row>
    <row r="248" spans="1:22" x14ac:dyDescent="0.3">
      <c r="A248">
        <v>120</v>
      </c>
      <c r="B248" t="s">
        <v>518</v>
      </c>
      <c r="C248">
        <v>2013</v>
      </c>
      <c r="D248" s="23">
        <v>41438</v>
      </c>
      <c r="E248" s="23">
        <v>41441</v>
      </c>
      <c r="F248" t="s">
        <v>188</v>
      </c>
      <c r="G248" t="s">
        <v>519</v>
      </c>
      <c r="H248" t="s">
        <v>520</v>
      </c>
      <c r="I248" t="s">
        <v>26</v>
      </c>
      <c r="J248" t="s">
        <v>27</v>
      </c>
      <c r="K248" t="s">
        <v>521</v>
      </c>
      <c r="L248" t="s">
        <v>245</v>
      </c>
      <c r="M248">
        <v>19805</v>
      </c>
      <c r="N248" t="s">
        <v>148</v>
      </c>
      <c r="O248" t="s">
        <v>522</v>
      </c>
      <c r="P248" t="s">
        <v>32</v>
      </c>
      <c r="Q248" t="s">
        <v>65</v>
      </c>
      <c r="R248" t="s">
        <v>523</v>
      </c>
      <c r="S248">
        <v>47.04</v>
      </c>
      <c r="T248">
        <v>3</v>
      </c>
      <c r="U248">
        <v>0</v>
      </c>
      <c r="V248">
        <v>18.345599999999997</v>
      </c>
    </row>
    <row r="249" spans="1:22" x14ac:dyDescent="0.3">
      <c r="A249">
        <v>121</v>
      </c>
      <c r="B249" t="s">
        <v>518</v>
      </c>
      <c r="C249">
        <v>2013</v>
      </c>
      <c r="D249" s="23">
        <v>41438</v>
      </c>
      <c r="E249" s="23">
        <v>41441</v>
      </c>
      <c r="F249" t="s">
        <v>188</v>
      </c>
      <c r="G249" t="s">
        <v>519</v>
      </c>
      <c r="H249" t="s">
        <v>520</v>
      </c>
      <c r="I249" t="s">
        <v>26</v>
      </c>
      <c r="J249" t="s">
        <v>27</v>
      </c>
      <c r="K249" t="s">
        <v>521</v>
      </c>
      <c r="L249" t="s">
        <v>245</v>
      </c>
      <c r="M249">
        <v>19805</v>
      </c>
      <c r="N249" t="s">
        <v>148</v>
      </c>
      <c r="O249" t="s">
        <v>74</v>
      </c>
      <c r="P249" t="s">
        <v>46</v>
      </c>
      <c r="Q249" t="s">
        <v>75</v>
      </c>
      <c r="R249" t="s">
        <v>76</v>
      </c>
      <c r="S249">
        <v>30.84</v>
      </c>
      <c r="T249">
        <v>4</v>
      </c>
      <c r="U249">
        <v>0</v>
      </c>
      <c r="V249">
        <v>13.878</v>
      </c>
    </row>
    <row r="250" spans="1:22" x14ac:dyDescent="0.3">
      <c r="A250">
        <v>122</v>
      </c>
      <c r="B250" t="s">
        <v>518</v>
      </c>
      <c r="C250">
        <v>2013</v>
      </c>
      <c r="D250" s="23">
        <v>41438</v>
      </c>
      <c r="E250" s="23">
        <v>41441</v>
      </c>
      <c r="F250" t="s">
        <v>188</v>
      </c>
      <c r="G250" t="s">
        <v>519</v>
      </c>
      <c r="H250" t="s">
        <v>520</v>
      </c>
      <c r="I250" t="s">
        <v>26</v>
      </c>
      <c r="J250" t="s">
        <v>27</v>
      </c>
      <c r="K250" t="s">
        <v>521</v>
      </c>
      <c r="L250" t="s">
        <v>245</v>
      </c>
      <c r="M250">
        <v>19805</v>
      </c>
      <c r="N250" t="s">
        <v>148</v>
      </c>
      <c r="O250" t="s">
        <v>524</v>
      </c>
      <c r="P250" t="s">
        <v>46</v>
      </c>
      <c r="Q250" t="s">
        <v>59</v>
      </c>
      <c r="R250" t="s">
        <v>525</v>
      </c>
      <c r="S250">
        <v>226.56</v>
      </c>
      <c r="T250">
        <v>6</v>
      </c>
      <c r="U250">
        <v>0</v>
      </c>
      <c r="V250">
        <v>63.436800000000005</v>
      </c>
    </row>
    <row r="251" spans="1:22" x14ac:dyDescent="0.3">
      <c r="A251">
        <v>123</v>
      </c>
      <c r="B251" t="s">
        <v>518</v>
      </c>
      <c r="C251">
        <v>2013</v>
      </c>
      <c r="D251" s="23">
        <v>41438</v>
      </c>
      <c r="E251" s="23">
        <v>41441</v>
      </c>
      <c r="F251" t="s">
        <v>188</v>
      </c>
      <c r="G251" t="s">
        <v>519</v>
      </c>
      <c r="H251" t="s">
        <v>520</v>
      </c>
      <c r="I251" t="s">
        <v>26</v>
      </c>
      <c r="J251" t="s">
        <v>27</v>
      </c>
      <c r="K251" t="s">
        <v>521</v>
      </c>
      <c r="L251" t="s">
        <v>245</v>
      </c>
      <c r="M251">
        <v>19805</v>
      </c>
      <c r="N251" t="s">
        <v>148</v>
      </c>
      <c r="O251" t="s">
        <v>526</v>
      </c>
      <c r="P251" t="s">
        <v>46</v>
      </c>
      <c r="Q251" t="s">
        <v>173</v>
      </c>
      <c r="R251" t="s">
        <v>527</v>
      </c>
      <c r="S251">
        <v>115.02</v>
      </c>
      <c r="T251">
        <v>9</v>
      </c>
      <c r="U251">
        <v>0</v>
      </c>
      <c r="V251">
        <v>51.758999999999993</v>
      </c>
    </row>
    <row r="252" spans="1:22" x14ac:dyDescent="0.3">
      <c r="A252">
        <v>124</v>
      </c>
      <c r="B252" t="s">
        <v>518</v>
      </c>
      <c r="C252">
        <v>2013</v>
      </c>
      <c r="D252" s="23">
        <v>41438</v>
      </c>
      <c r="E252" s="23">
        <v>41441</v>
      </c>
      <c r="F252" t="s">
        <v>188</v>
      </c>
      <c r="G252" t="s">
        <v>519</v>
      </c>
      <c r="H252" t="s">
        <v>520</v>
      </c>
      <c r="I252" t="s">
        <v>26</v>
      </c>
      <c r="J252" t="s">
        <v>27</v>
      </c>
      <c r="K252" t="s">
        <v>521</v>
      </c>
      <c r="L252" t="s">
        <v>245</v>
      </c>
      <c r="M252">
        <v>19805</v>
      </c>
      <c r="N252" t="s">
        <v>148</v>
      </c>
      <c r="O252" t="s">
        <v>528</v>
      </c>
      <c r="P252" t="s">
        <v>71</v>
      </c>
      <c r="Q252" t="s">
        <v>72</v>
      </c>
      <c r="R252" t="s">
        <v>529</v>
      </c>
      <c r="S252">
        <v>68.040000000000006</v>
      </c>
      <c r="T252">
        <v>7</v>
      </c>
      <c r="U252">
        <v>0</v>
      </c>
      <c r="V252">
        <v>19.731599999999997</v>
      </c>
    </row>
    <row r="253" spans="1:22" x14ac:dyDescent="0.3">
      <c r="A253">
        <v>8225</v>
      </c>
      <c r="B253" t="s">
        <v>9903</v>
      </c>
      <c r="C253">
        <v>2013</v>
      </c>
      <c r="D253" s="23">
        <v>41438</v>
      </c>
      <c r="E253" s="23">
        <v>41442</v>
      </c>
      <c r="F253" t="s">
        <v>50</v>
      </c>
      <c r="G253" t="s">
        <v>895</v>
      </c>
      <c r="H253" t="s">
        <v>896</v>
      </c>
      <c r="I253" t="s">
        <v>41</v>
      </c>
      <c r="J253" t="s">
        <v>27</v>
      </c>
      <c r="K253" t="s">
        <v>602</v>
      </c>
      <c r="L253" t="s">
        <v>43</v>
      </c>
      <c r="M253">
        <v>91104</v>
      </c>
      <c r="N253" t="s">
        <v>44</v>
      </c>
      <c r="O253" t="s">
        <v>5987</v>
      </c>
      <c r="P253" t="s">
        <v>46</v>
      </c>
      <c r="Q253" t="s">
        <v>90</v>
      </c>
      <c r="R253" t="s">
        <v>5988</v>
      </c>
      <c r="S253">
        <v>12.96</v>
      </c>
      <c r="T253">
        <v>2</v>
      </c>
      <c r="U253">
        <v>0</v>
      </c>
      <c r="V253">
        <v>6.2208000000000006</v>
      </c>
    </row>
    <row r="254" spans="1:22" x14ac:dyDescent="0.3">
      <c r="A254">
        <v>8224</v>
      </c>
      <c r="B254" t="s">
        <v>9903</v>
      </c>
      <c r="C254">
        <v>2013</v>
      </c>
      <c r="D254" s="23">
        <v>41438</v>
      </c>
      <c r="E254" s="23">
        <v>41442</v>
      </c>
      <c r="F254" t="s">
        <v>50</v>
      </c>
      <c r="G254" t="s">
        <v>895</v>
      </c>
      <c r="H254" t="s">
        <v>896</v>
      </c>
      <c r="I254" t="s">
        <v>41</v>
      </c>
      <c r="J254" t="s">
        <v>27</v>
      </c>
      <c r="K254" t="s">
        <v>602</v>
      </c>
      <c r="L254" t="s">
        <v>43</v>
      </c>
      <c r="M254">
        <v>91104</v>
      </c>
      <c r="N254" t="s">
        <v>44</v>
      </c>
      <c r="O254" t="s">
        <v>4705</v>
      </c>
      <c r="P254" t="s">
        <v>46</v>
      </c>
      <c r="Q254" t="s">
        <v>90</v>
      </c>
      <c r="R254" t="s">
        <v>4706</v>
      </c>
      <c r="S254">
        <v>185.88</v>
      </c>
      <c r="T254">
        <v>6</v>
      </c>
      <c r="U254">
        <v>0</v>
      </c>
      <c r="V254">
        <v>83.645999999999987</v>
      </c>
    </row>
    <row r="255" spans="1:22" x14ac:dyDescent="0.3">
      <c r="A255">
        <v>941</v>
      </c>
      <c r="B255" t="s">
        <v>2860</v>
      </c>
      <c r="C255">
        <v>2013</v>
      </c>
      <c r="D255" s="23">
        <v>41445</v>
      </c>
      <c r="E255" s="23">
        <v>41446</v>
      </c>
      <c r="F255" t="s">
        <v>188</v>
      </c>
      <c r="G255" t="s">
        <v>2861</v>
      </c>
      <c r="H255" t="s">
        <v>2862</v>
      </c>
      <c r="I255" t="s">
        <v>41</v>
      </c>
      <c r="J255" t="s">
        <v>27</v>
      </c>
      <c r="K255" t="s">
        <v>127</v>
      </c>
      <c r="L255" t="s">
        <v>43</v>
      </c>
      <c r="M255">
        <v>94110</v>
      </c>
      <c r="N255" t="s">
        <v>44</v>
      </c>
      <c r="O255" t="s">
        <v>2863</v>
      </c>
      <c r="P255" t="s">
        <v>46</v>
      </c>
      <c r="Q255" t="s">
        <v>90</v>
      </c>
      <c r="R255" t="s">
        <v>2864</v>
      </c>
      <c r="S255">
        <v>17.12</v>
      </c>
      <c r="T255">
        <v>2</v>
      </c>
      <c r="U255">
        <v>0</v>
      </c>
      <c r="V255">
        <v>8.0464000000000002</v>
      </c>
    </row>
    <row r="256" spans="1:22" x14ac:dyDescent="0.3">
      <c r="A256">
        <v>7533</v>
      </c>
      <c r="B256" t="s">
        <v>9520</v>
      </c>
      <c r="C256">
        <v>2013</v>
      </c>
      <c r="D256" s="23">
        <v>41443</v>
      </c>
      <c r="E256" s="23">
        <v>41445</v>
      </c>
      <c r="F256" t="s">
        <v>188</v>
      </c>
      <c r="G256" t="s">
        <v>564</v>
      </c>
      <c r="H256" t="s">
        <v>565</v>
      </c>
      <c r="I256" t="s">
        <v>26</v>
      </c>
      <c r="J256" t="s">
        <v>27</v>
      </c>
      <c r="K256" t="s">
        <v>9521</v>
      </c>
      <c r="L256" t="s">
        <v>457</v>
      </c>
      <c r="M256">
        <v>80501</v>
      </c>
      <c r="N256" t="s">
        <v>44</v>
      </c>
      <c r="O256" t="s">
        <v>2060</v>
      </c>
      <c r="P256" t="s">
        <v>32</v>
      </c>
      <c r="Q256" t="s">
        <v>36</v>
      </c>
      <c r="R256" t="s">
        <v>2061</v>
      </c>
      <c r="S256">
        <v>483.13599999999997</v>
      </c>
      <c r="T256">
        <v>4</v>
      </c>
      <c r="U256">
        <v>0.2</v>
      </c>
      <c r="V256">
        <v>54.352799999999945</v>
      </c>
    </row>
    <row r="257" spans="1:22" x14ac:dyDescent="0.3">
      <c r="A257">
        <v>7532</v>
      </c>
      <c r="B257" t="s">
        <v>9520</v>
      </c>
      <c r="C257">
        <v>2013</v>
      </c>
      <c r="D257" s="23">
        <v>41443</v>
      </c>
      <c r="E257" s="23">
        <v>41445</v>
      </c>
      <c r="F257" t="s">
        <v>188</v>
      </c>
      <c r="G257" t="s">
        <v>564</v>
      </c>
      <c r="H257" t="s">
        <v>565</v>
      </c>
      <c r="I257" t="s">
        <v>26</v>
      </c>
      <c r="J257" t="s">
        <v>27</v>
      </c>
      <c r="K257" t="s">
        <v>9521</v>
      </c>
      <c r="L257" t="s">
        <v>457</v>
      </c>
      <c r="M257">
        <v>80501</v>
      </c>
      <c r="N257" t="s">
        <v>44</v>
      </c>
      <c r="O257" t="s">
        <v>5400</v>
      </c>
      <c r="P257" t="s">
        <v>32</v>
      </c>
      <c r="Q257" t="s">
        <v>65</v>
      </c>
      <c r="R257" t="s">
        <v>5401</v>
      </c>
      <c r="S257">
        <v>266.35200000000003</v>
      </c>
      <c r="T257">
        <v>3</v>
      </c>
      <c r="U257">
        <v>0.2</v>
      </c>
      <c r="V257">
        <v>-13.317600000000013</v>
      </c>
    </row>
    <row r="258" spans="1:22" x14ac:dyDescent="0.3">
      <c r="A258">
        <v>1102</v>
      </c>
      <c r="B258" t="s">
        <v>3226</v>
      </c>
      <c r="C258">
        <v>2013</v>
      </c>
      <c r="D258" s="23">
        <v>41440</v>
      </c>
      <c r="E258" s="23">
        <v>41443</v>
      </c>
      <c r="F258" t="s">
        <v>188</v>
      </c>
      <c r="G258" t="s">
        <v>3227</v>
      </c>
      <c r="H258" t="s">
        <v>3228</v>
      </c>
      <c r="I258" t="s">
        <v>102</v>
      </c>
      <c r="J258" t="s">
        <v>27</v>
      </c>
      <c r="K258" t="s">
        <v>127</v>
      </c>
      <c r="L258" t="s">
        <v>43</v>
      </c>
      <c r="M258">
        <v>94122</v>
      </c>
      <c r="N258" t="s">
        <v>44</v>
      </c>
      <c r="O258" t="s">
        <v>3233</v>
      </c>
      <c r="P258" t="s">
        <v>46</v>
      </c>
      <c r="Q258" t="s">
        <v>68</v>
      </c>
      <c r="R258" t="s">
        <v>3234</v>
      </c>
      <c r="S258">
        <v>8.64</v>
      </c>
      <c r="T258">
        <v>3</v>
      </c>
      <c r="U258">
        <v>0</v>
      </c>
      <c r="V258">
        <v>2.5055999999999998</v>
      </c>
    </row>
    <row r="259" spans="1:22" x14ac:dyDescent="0.3">
      <c r="A259">
        <v>1101</v>
      </c>
      <c r="B259" t="s">
        <v>3226</v>
      </c>
      <c r="C259">
        <v>2013</v>
      </c>
      <c r="D259" s="23">
        <v>41440</v>
      </c>
      <c r="E259" s="23">
        <v>41443</v>
      </c>
      <c r="F259" t="s">
        <v>188</v>
      </c>
      <c r="G259" t="s">
        <v>3227</v>
      </c>
      <c r="H259" t="s">
        <v>3228</v>
      </c>
      <c r="I259" t="s">
        <v>102</v>
      </c>
      <c r="J259" t="s">
        <v>27</v>
      </c>
      <c r="K259" t="s">
        <v>127</v>
      </c>
      <c r="L259" t="s">
        <v>43</v>
      </c>
      <c r="M259">
        <v>94122</v>
      </c>
      <c r="N259" t="s">
        <v>44</v>
      </c>
      <c r="O259" t="s">
        <v>3231</v>
      </c>
      <c r="P259" t="s">
        <v>71</v>
      </c>
      <c r="Q259" t="s">
        <v>161</v>
      </c>
      <c r="R259" t="s">
        <v>3232</v>
      </c>
      <c r="S259">
        <v>29.29</v>
      </c>
      <c r="T259">
        <v>1</v>
      </c>
      <c r="U259">
        <v>0</v>
      </c>
      <c r="V259">
        <v>9.6656999999999975</v>
      </c>
    </row>
    <row r="260" spans="1:22" x14ac:dyDescent="0.3">
      <c r="A260">
        <v>1100</v>
      </c>
      <c r="B260" t="s">
        <v>3226</v>
      </c>
      <c r="C260">
        <v>2013</v>
      </c>
      <c r="D260" s="23">
        <v>41440</v>
      </c>
      <c r="E260" s="23">
        <v>41443</v>
      </c>
      <c r="F260" t="s">
        <v>188</v>
      </c>
      <c r="G260" t="s">
        <v>3227</v>
      </c>
      <c r="H260" t="s">
        <v>3228</v>
      </c>
      <c r="I260" t="s">
        <v>102</v>
      </c>
      <c r="J260" t="s">
        <v>27</v>
      </c>
      <c r="K260" t="s">
        <v>127</v>
      </c>
      <c r="L260" t="s">
        <v>43</v>
      </c>
      <c r="M260">
        <v>94122</v>
      </c>
      <c r="N260" t="s">
        <v>44</v>
      </c>
      <c r="O260" t="s">
        <v>1555</v>
      </c>
      <c r="P260" t="s">
        <v>32</v>
      </c>
      <c r="Q260" t="s">
        <v>65</v>
      </c>
      <c r="R260" t="s">
        <v>1556</v>
      </c>
      <c r="S260">
        <v>8.73</v>
      </c>
      <c r="T260">
        <v>3</v>
      </c>
      <c r="U260">
        <v>0</v>
      </c>
      <c r="V260">
        <v>4.1030999999999995</v>
      </c>
    </row>
    <row r="261" spans="1:22" x14ac:dyDescent="0.3">
      <c r="A261">
        <v>1099</v>
      </c>
      <c r="B261" t="s">
        <v>3226</v>
      </c>
      <c r="C261">
        <v>2013</v>
      </c>
      <c r="D261" s="23">
        <v>41440</v>
      </c>
      <c r="E261" s="23">
        <v>41443</v>
      </c>
      <c r="F261" t="s">
        <v>188</v>
      </c>
      <c r="G261" t="s">
        <v>3227</v>
      </c>
      <c r="H261" t="s">
        <v>3228</v>
      </c>
      <c r="I261" t="s">
        <v>102</v>
      </c>
      <c r="J261" t="s">
        <v>27</v>
      </c>
      <c r="K261" t="s">
        <v>127</v>
      </c>
      <c r="L261" t="s">
        <v>43</v>
      </c>
      <c r="M261">
        <v>94122</v>
      </c>
      <c r="N261" t="s">
        <v>44</v>
      </c>
      <c r="O261" t="s">
        <v>3229</v>
      </c>
      <c r="P261" t="s">
        <v>46</v>
      </c>
      <c r="Q261" t="s">
        <v>68</v>
      </c>
      <c r="R261" t="s">
        <v>3230</v>
      </c>
      <c r="S261">
        <v>7.04</v>
      </c>
      <c r="T261">
        <v>4</v>
      </c>
      <c r="U261">
        <v>0</v>
      </c>
      <c r="V261">
        <v>2.0415999999999999</v>
      </c>
    </row>
    <row r="262" spans="1:22" x14ac:dyDescent="0.3">
      <c r="A262">
        <v>9583</v>
      </c>
      <c r="B262" t="s">
        <v>10712</v>
      </c>
      <c r="C262">
        <v>2013</v>
      </c>
      <c r="D262" s="23">
        <v>41433</v>
      </c>
      <c r="E262" s="23">
        <v>41437</v>
      </c>
      <c r="F262" t="s">
        <v>50</v>
      </c>
      <c r="G262" t="s">
        <v>10485</v>
      </c>
      <c r="H262" t="s">
        <v>10486</v>
      </c>
      <c r="I262" t="s">
        <v>102</v>
      </c>
      <c r="J262" t="s">
        <v>27</v>
      </c>
      <c r="K262" t="s">
        <v>146</v>
      </c>
      <c r="L262" t="s">
        <v>147</v>
      </c>
      <c r="M262">
        <v>19120</v>
      </c>
      <c r="N262" t="s">
        <v>148</v>
      </c>
      <c r="O262" t="s">
        <v>573</v>
      </c>
      <c r="P262" t="s">
        <v>46</v>
      </c>
      <c r="Q262" t="s">
        <v>269</v>
      </c>
      <c r="R262" t="s">
        <v>574</v>
      </c>
      <c r="S262">
        <v>9.6479999999999997</v>
      </c>
      <c r="T262">
        <v>6</v>
      </c>
      <c r="U262">
        <v>0.2</v>
      </c>
      <c r="V262">
        <v>3.4973999999999998</v>
      </c>
    </row>
    <row r="263" spans="1:22" x14ac:dyDescent="0.3">
      <c r="A263">
        <v>5085</v>
      </c>
      <c r="B263" t="s">
        <v>7985</v>
      </c>
      <c r="C263">
        <v>2013</v>
      </c>
      <c r="D263" s="23">
        <v>41432</v>
      </c>
      <c r="E263" s="23">
        <v>41435</v>
      </c>
      <c r="F263" t="s">
        <v>23</v>
      </c>
      <c r="G263" t="s">
        <v>4774</v>
      </c>
      <c r="H263" t="s">
        <v>4775</v>
      </c>
      <c r="I263" t="s">
        <v>41</v>
      </c>
      <c r="J263" t="s">
        <v>27</v>
      </c>
      <c r="K263" t="s">
        <v>1244</v>
      </c>
      <c r="L263" t="s">
        <v>1245</v>
      </c>
      <c r="M263">
        <v>1852</v>
      </c>
      <c r="N263" t="s">
        <v>148</v>
      </c>
      <c r="O263" t="s">
        <v>3053</v>
      </c>
      <c r="P263" t="s">
        <v>46</v>
      </c>
      <c r="Q263" t="s">
        <v>90</v>
      </c>
      <c r="R263" t="s">
        <v>3054</v>
      </c>
      <c r="S263">
        <v>105.52</v>
      </c>
      <c r="T263">
        <v>4</v>
      </c>
      <c r="U263">
        <v>0</v>
      </c>
      <c r="V263">
        <v>48.539199999999994</v>
      </c>
    </row>
    <row r="264" spans="1:22" x14ac:dyDescent="0.3">
      <c r="A264">
        <v>1946</v>
      </c>
      <c r="B264" t="s">
        <v>4806</v>
      </c>
      <c r="C264">
        <v>2013</v>
      </c>
      <c r="D264" s="23">
        <v>41446</v>
      </c>
      <c r="E264" s="23">
        <v>41452</v>
      </c>
      <c r="F264" t="s">
        <v>50</v>
      </c>
      <c r="G264" t="s">
        <v>895</v>
      </c>
      <c r="H264" t="s">
        <v>896</v>
      </c>
      <c r="I264" t="s">
        <v>41</v>
      </c>
      <c r="J264" t="s">
        <v>27</v>
      </c>
      <c r="K264" t="s">
        <v>4214</v>
      </c>
      <c r="L264" t="s">
        <v>104</v>
      </c>
      <c r="M264">
        <v>75007</v>
      </c>
      <c r="N264" t="s">
        <v>105</v>
      </c>
      <c r="O264" t="s">
        <v>4579</v>
      </c>
      <c r="P264" t="s">
        <v>46</v>
      </c>
      <c r="Q264" t="s">
        <v>90</v>
      </c>
      <c r="R264" t="s">
        <v>4580</v>
      </c>
      <c r="S264">
        <v>10.368000000000002</v>
      </c>
      <c r="T264">
        <v>2</v>
      </c>
      <c r="U264">
        <v>0.2</v>
      </c>
      <c r="V264">
        <v>3.6288</v>
      </c>
    </row>
    <row r="265" spans="1:22" x14ac:dyDescent="0.3">
      <c r="A265">
        <v>1945</v>
      </c>
      <c r="B265" t="s">
        <v>4806</v>
      </c>
      <c r="C265">
        <v>2013</v>
      </c>
      <c r="D265" s="23">
        <v>41446</v>
      </c>
      <c r="E265" s="23">
        <v>41452</v>
      </c>
      <c r="F265" t="s">
        <v>50</v>
      </c>
      <c r="G265" t="s">
        <v>895</v>
      </c>
      <c r="H265" t="s">
        <v>896</v>
      </c>
      <c r="I265" t="s">
        <v>41</v>
      </c>
      <c r="J265" t="s">
        <v>27</v>
      </c>
      <c r="K265" t="s">
        <v>4214</v>
      </c>
      <c r="L265" t="s">
        <v>104</v>
      </c>
      <c r="M265">
        <v>75007</v>
      </c>
      <c r="N265" t="s">
        <v>105</v>
      </c>
      <c r="O265" t="s">
        <v>3995</v>
      </c>
      <c r="P265" t="s">
        <v>71</v>
      </c>
      <c r="Q265" t="s">
        <v>161</v>
      </c>
      <c r="R265" t="s">
        <v>3996</v>
      </c>
      <c r="S265">
        <v>95.968000000000004</v>
      </c>
      <c r="T265">
        <v>4</v>
      </c>
      <c r="U265">
        <v>0.2</v>
      </c>
      <c r="V265">
        <v>26.391200000000001</v>
      </c>
    </row>
    <row r="266" spans="1:22" x14ac:dyDescent="0.3">
      <c r="A266">
        <v>3922</v>
      </c>
      <c r="B266" t="s">
        <v>7062</v>
      </c>
      <c r="C266">
        <v>2013</v>
      </c>
      <c r="D266" s="23">
        <v>41454</v>
      </c>
      <c r="E266" s="23">
        <v>41458</v>
      </c>
      <c r="F266" t="s">
        <v>23</v>
      </c>
      <c r="G266" t="s">
        <v>2384</v>
      </c>
      <c r="H266" t="s">
        <v>2385</v>
      </c>
      <c r="I266" t="s">
        <v>26</v>
      </c>
      <c r="J266" t="s">
        <v>27</v>
      </c>
      <c r="K266" t="s">
        <v>303</v>
      </c>
      <c r="L266" t="s">
        <v>211</v>
      </c>
      <c r="M266">
        <v>60610</v>
      </c>
      <c r="N266" t="s">
        <v>105</v>
      </c>
      <c r="O266" t="s">
        <v>6382</v>
      </c>
      <c r="P266" t="s">
        <v>71</v>
      </c>
      <c r="Q266" t="s">
        <v>72</v>
      </c>
      <c r="R266" t="s">
        <v>6383</v>
      </c>
      <c r="S266">
        <v>359.97600000000006</v>
      </c>
      <c r="T266">
        <v>3</v>
      </c>
      <c r="U266">
        <v>0.2</v>
      </c>
      <c r="V266">
        <v>35.997600000000006</v>
      </c>
    </row>
    <row r="267" spans="1:22" x14ac:dyDescent="0.3">
      <c r="A267">
        <v>5524</v>
      </c>
      <c r="B267" t="s">
        <v>8299</v>
      </c>
      <c r="C267">
        <v>2013</v>
      </c>
      <c r="D267" s="23">
        <v>41431</v>
      </c>
      <c r="E267" s="23">
        <v>41433</v>
      </c>
      <c r="F267" t="s">
        <v>188</v>
      </c>
      <c r="G267" t="s">
        <v>2002</v>
      </c>
      <c r="H267" t="s">
        <v>2003</v>
      </c>
      <c r="I267" t="s">
        <v>26</v>
      </c>
      <c r="J267" t="s">
        <v>27</v>
      </c>
      <c r="K267" t="s">
        <v>912</v>
      </c>
      <c r="L267" t="s">
        <v>43</v>
      </c>
      <c r="M267">
        <v>95051</v>
      </c>
      <c r="N267" t="s">
        <v>44</v>
      </c>
      <c r="O267" t="s">
        <v>3650</v>
      </c>
      <c r="P267" t="s">
        <v>46</v>
      </c>
      <c r="Q267" t="s">
        <v>78</v>
      </c>
      <c r="R267" t="s">
        <v>3651</v>
      </c>
      <c r="S267">
        <v>58.24</v>
      </c>
      <c r="T267">
        <v>4</v>
      </c>
      <c r="U267">
        <v>0</v>
      </c>
      <c r="V267">
        <v>15.724800000000002</v>
      </c>
    </row>
    <row r="268" spans="1:22" x14ac:dyDescent="0.3">
      <c r="A268">
        <v>5523</v>
      </c>
      <c r="B268" t="s">
        <v>8299</v>
      </c>
      <c r="C268">
        <v>2013</v>
      </c>
      <c r="D268" s="23">
        <v>41431</v>
      </c>
      <c r="E268" s="23">
        <v>41433</v>
      </c>
      <c r="F268" t="s">
        <v>188</v>
      </c>
      <c r="G268" t="s">
        <v>2002</v>
      </c>
      <c r="H268" t="s">
        <v>2003</v>
      </c>
      <c r="I268" t="s">
        <v>26</v>
      </c>
      <c r="J268" t="s">
        <v>27</v>
      </c>
      <c r="K268" t="s">
        <v>912</v>
      </c>
      <c r="L268" t="s">
        <v>43</v>
      </c>
      <c r="M268">
        <v>95051</v>
      </c>
      <c r="N268" t="s">
        <v>44</v>
      </c>
      <c r="O268" t="s">
        <v>5621</v>
      </c>
      <c r="P268" t="s">
        <v>46</v>
      </c>
      <c r="Q268" t="s">
        <v>75</v>
      </c>
      <c r="R268" t="s">
        <v>1219</v>
      </c>
      <c r="S268">
        <v>21.552000000000003</v>
      </c>
      <c r="T268">
        <v>6</v>
      </c>
      <c r="U268">
        <v>0.2</v>
      </c>
      <c r="V268">
        <v>7.0043999999999977</v>
      </c>
    </row>
    <row r="269" spans="1:22" x14ac:dyDescent="0.3">
      <c r="A269">
        <v>56</v>
      </c>
      <c r="B269" t="s">
        <v>273</v>
      </c>
      <c r="C269">
        <v>2013</v>
      </c>
      <c r="D269" s="23">
        <v>41443</v>
      </c>
      <c r="E269" s="23">
        <v>41444</v>
      </c>
      <c r="F269" t="s">
        <v>188</v>
      </c>
      <c r="G269" t="s">
        <v>274</v>
      </c>
      <c r="H269" t="s">
        <v>275</v>
      </c>
      <c r="I269" t="s">
        <v>26</v>
      </c>
      <c r="J269" t="s">
        <v>27</v>
      </c>
      <c r="K269" t="s">
        <v>276</v>
      </c>
      <c r="L269" t="s">
        <v>267</v>
      </c>
      <c r="M269">
        <v>12180</v>
      </c>
      <c r="N269" t="s">
        <v>148</v>
      </c>
      <c r="O269" t="s">
        <v>277</v>
      </c>
      <c r="P269" t="s">
        <v>46</v>
      </c>
      <c r="Q269" t="s">
        <v>59</v>
      </c>
      <c r="R269" t="s">
        <v>278</v>
      </c>
      <c r="S269">
        <v>208.56</v>
      </c>
      <c r="T269">
        <v>6</v>
      </c>
      <c r="U269">
        <v>0</v>
      </c>
      <c r="V269">
        <v>52.139999999999986</v>
      </c>
    </row>
    <row r="270" spans="1:22" x14ac:dyDescent="0.3">
      <c r="A270">
        <v>57</v>
      </c>
      <c r="B270" t="s">
        <v>273</v>
      </c>
      <c r="C270">
        <v>2013</v>
      </c>
      <c r="D270" s="23">
        <v>41443</v>
      </c>
      <c r="E270" s="23">
        <v>41444</v>
      </c>
      <c r="F270" t="s">
        <v>188</v>
      </c>
      <c r="G270" t="s">
        <v>274</v>
      </c>
      <c r="H270" t="s">
        <v>275</v>
      </c>
      <c r="I270" t="s">
        <v>26</v>
      </c>
      <c r="J270" t="s">
        <v>27</v>
      </c>
      <c r="K270" t="s">
        <v>276</v>
      </c>
      <c r="L270" t="s">
        <v>267</v>
      </c>
      <c r="M270">
        <v>12180</v>
      </c>
      <c r="N270" t="s">
        <v>148</v>
      </c>
      <c r="O270" t="s">
        <v>279</v>
      </c>
      <c r="P270" t="s">
        <v>46</v>
      </c>
      <c r="Q270" t="s">
        <v>90</v>
      </c>
      <c r="R270" t="s">
        <v>280</v>
      </c>
      <c r="S270">
        <v>32.400000000000006</v>
      </c>
      <c r="T270">
        <v>5</v>
      </c>
      <c r="U270">
        <v>0</v>
      </c>
      <c r="V270">
        <v>15.552000000000001</v>
      </c>
    </row>
    <row r="271" spans="1:22" x14ac:dyDescent="0.3">
      <c r="A271">
        <v>58</v>
      </c>
      <c r="B271" t="s">
        <v>273</v>
      </c>
      <c r="C271">
        <v>2013</v>
      </c>
      <c r="D271" s="23">
        <v>41443</v>
      </c>
      <c r="E271" s="23">
        <v>41444</v>
      </c>
      <c r="F271" t="s">
        <v>188</v>
      </c>
      <c r="G271" t="s">
        <v>274</v>
      </c>
      <c r="H271" t="s">
        <v>275</v>
      </c>
      <c r="I271" t="s">
        <v>26</v>
      </c>
      <c r="J271" t="s">
        <v>27</v>
      </c>
      <c r="K271" t="s">
        <v>276</v>
      </c>
      <c r="L271" t="s">
        <v>267</v>
      </c>
      <c r="M271">
        <v>12180</v>
      </c>
      <c r="N271" t="s">
        <v>148</v>
      </c>
      <c r="O271" t="s">
        <v>281</v>
      </c>
      <c r="P271" t="s">
        <v>32</v>
      </c>
      <c r="Q271" t="s">
        <v>36</v>
      </c>
      <c r="R271" t="s">
        <v>282</v>
      </c>
      <c r="S271">
        <v>319.41000000000003</v>
      </c>
      <c r="T271">
        <v>5</v>
      </c>
      <c r="U271">
        <v>0.1</v>
      </c>
      <c r="V271">
        <v>7.0980000000000061</v>
      </c>
    </row>
    <row r="272" spans="1:22" x14ac:dyDescent="0.3">
      <c r="A272">
        <v>59</v>
      </c>
      <c r="B272" t="s">
        <v>273</v>
      </c>
      <c r="C272">
        <v>2013</v>
      </c>
      <c r="D272" s="23">
        <v>41443</v>
      </c>
      <c r="E272" s="23">
        <v>41444</v>
      </c>
      <c r="F272" t="s">
        <v>188</v>
      </c>
      <c r="G272" t="s">
        <v>274</v>
      </c>
      <c r="H272" t="s">
        <v>275</v>
      </c>
      <c r="I272" t="s">
        <v>26</v>
      </c>
      <c r="J272" t="s">
        <v>27</v>
      </c>
      <c r="K272" t="s">
        <v>276</v>
      </c>
      <c r="L272" t="s">
        <v>267</v>
      </c>
      <c r="M272">
        <v>12180</v>
      </c>
      <c r="N272" t="s">
        <v>148</v>
      </c>
      <c r="O272" t="s">
        <v>283</v>
      </c>
      <c r="P272" t="s">
        <v>46</v>
      </c>
      <c r="Q272" t="s">
        <v>90</v>
      </c>
      <c r="R272" t="s">
        <v>284</v>
      </c>
      <c r="S272">
        <v>14.56</v>
      </c>
      <c r="T272">
        <v>2</v>
      </c>
      <c r="U272">
        <v>0</v>
      </c>
      <c r="V272">
        <v>6.9888000000000003</v>
      </c>
    </row>
    <row r="273" spans="1:22" x14ac:dyDescent="0.3">
      <c r="A273">
        <v>60</v>
      </c>
      <c r="B273" t="s">
        <v>273</v>
      </c>
      <c r="C273">
        <v>2013</v>
      </c>
      <c r="D273" s="23">
        <v>41443</v>
      </c>
      <c r="E273" s="23">
        <v>41444</v>
      </c>
      <c r="F273" t="s">
        <v>188</v>
      </c>
      <c r="G273" t="s">
        <v>274</v>
      </c>
      <c r="H273" t="s">
        <v>275</v>
      </c>
      <c r="I273" t="s">
        <v>26</v>
      </c>
      <c r="J273" t="s">
        <v>27</v>
      </c>
      <c r="K273" t="s">
        <v>276</v>
      </c>
      <c r="L273" t="s">
        <v>267</v>
      </c>
      <c r="M273">
        <v>12180</v>
      </c>
      <c r="N273" t="s">
        <v>148</v>
      </c>
      <c r="O273" t="s">
        <v>246</v>
      </c>
      <c r="P273" t="s">
        <v>71</v>
      </c>
      <c r="Q273" t="s">
        <v>161</v>
      </c>
      <c r="R273" t="s">
        <v>247</v>
      </c>
      <c r="S273">
        <v>30</v>
      </c>
      <c r="T273">
        <v>2</v>
      </c>
      <c r="U273">
        <v>0</v>
      </c>
      <c r="V273">
        <v>3.3000000000000007</v>
      </c>
    </row>
    <row r="274" spans="1:22" x14ac:dyDescent="0.3">
      <c r="A274">
        <v>61</v>
      </c>
      <c r="B274" t="s">
        <v>273</v>
      </c>
      <c r="C274">
        <v>2013</v>
      </c>
      <c r="D274" s="23">
        <v>41443</v>
      </c>
      <c r="E274" s="23">
        <v>41444</v>
      </c>
      <c r="F274" t="s">
        <v>188</v>
      </c>
      <c r="G274" t="s">
        <v>274</v>
      </c>
      <c r="H274" t="s">
        <v>275</v>
      </c>
      <c r="I274" t="s">
        <v>26</v>
      </c>
      <c r="J274" t="s">
        <v>27</v>
      </c>
      <c r="K274" t="s">
        <v>276</v>
      </c>
      <c r="L274" t="s">
        <v>267</v>
      </c>
      <c r="M274">
        <v>12180</v>
      </c>
      <c r="N274" t="s">
        <v>148</v>
      </c>
      <c r="O274" t="s">
        <v>285</v>
      </c>
      <c r="P274" t="s">
        <v>46</v>
      </c>
      <c r="Q274" t="s">
        <v>75</v>
      </c>
      <c r="R274" t="s">
        <v>286</v>
      </c>
      <c r="S274">
        <v>48.480000000000004</v>
      </c>
      <c r="T274">
        <v>4</v>
      </c>
      <c r="U274">
        <v>0.2</v>
      </c>
      <c r="V274">
        <v>16.361999999999998</v>
      </c>
    </row>
    <row r="275" spans="1:22" x14ac:dyDescent="0.3">
      <c r="A275">
        <v>62</v>
      </c>
      <c r="B275" t="s">
        <v>273</v>
      </c>
      <c r="C275">
        <v>2013</v>
      </c>
      <c r="D275" s="23">
        <v>41443</v>
      </c>
      <c r="E275" s="23">
        <v>41444</v>
      </c>
      <c r="F275" t="s">
        <v>188</v>
      </c>
      <c r="G275" t="s">
        <v>274</v>
      </c>
      <c r="H275" t="s">
        <v>275</v>
      </c>
      <c r="I275" t="s">
        <v>26</v>
      </c>
      <c r="J275" t="s">
        <v>27</v>
      </c>
      <c r="K275" t="s">
        <v>276</v>
      </c>
      <c r="L275" t="s">
        <v>267</v>
      </c>
      <c r="M275">
        <v>12180</v>
      </c>
      <c r="N275" t="s">
        <v>148</v>
      </c>
      <c r="O275" t="s">
        <v>287</v>
      </c>
      <c r="P275" t="s">
        <v>46</v>
      </c>
      <c r="Q275" t="s">
        <v>68</v>
      </c>
      <c r="R275" t="s">
        <v>288</v>
      </c>
      <c r="S275">
        <v>1.68</v>
      </c>
      <c r="T275">
        <v>1</v>
      </c>
      <c r="U275">
        <v>0</v>
      </c>
      <c r="V275">
        <v>0.84</v>
      </c>
    </row>
    <row r="276" spans="1:22" x14ac:dyDescent="0.3">
      <c r="A276">
        <v>9899</v>
      </c>
      <c r="B276" t="s">
        <v>10885</v>
      </c>
      <c r="C276">
        <v>2013</v>
      </c>
      <c r="D276" s="23">
        <v>41432</v>
      </c>
      <c r="E276" s="23">
        <v>41436</v>
      </c>
      <c r="F276" t="s">
        <v>50</v>
      </c>
      <c r="G276" t="s">
        <v>3647</v>
      </c>
      <c r="H276" t="s">
        <v>3648</v>
      </c>
      <c r="I276" t="s">
        <v>26</v>
      </c>
      <c r="J276" t="s">
        <v>27</v>
      </c>
      <c r="K276" t="s">
        <v>746</v>
      </c>
      <c r="L276" t="s">
        <v>498</v>
      </c>
      <c r="M276">
        <v>45014</v>
      </c>
      <c r="N276" t="s">
        <v>148</v>
      </c>
      <c r="O276" t="s">
        <v>7823</v>
      </c>
      <c r="P276" t="s">
        <v>32</v>
      </c>
      <c r="Q276" t="s">
        <v>65</v>
      </c>
      <c r="R276" t="s">
        <v>7824</v>
      </c>
      <c r="S276">
        <v>82.64</v>
      </c>
      <c r="T276">
        <v>2</v>
      </c>
      <c r="U276">
        <v>0.2</v>
      </c>
      <c r="V276">
        <v>0</v>
      </c>
    </row>
    <row r="277" spans="1:22" x14ac:dyDescent="0.3">
      <c r="A277">
        <v>9898</v>
      </c>
      <c r="B277" t="s">
        <v>10885</v>
      </c>
      <c r="C277">
        <v>2013</v>
      </c>
      <c r="D277" s="23">
        <v>41432</v>
      </c>
      <c r="E277" s="23">
        <v>41436</v>
      </c>
      <c r="F277" t="s">
        <v>50</v>
      </c>
      <c r="G277" t="s">
        <v>3647</v>
      </c>
      <c r="H277" t="s">
        <v>3648</v>
      </c>
      <c r="I277" t="s">
        <v>26</v>
      </c>
      <c r="J277" t="s">
        <v>27</v>
      </c>
      <c r="K277" t="s">
        <v>746</v>
      </c>
      <c r="L277" t="s">
        <v>498</v>
      </c>
      <c r="M277">
        <v>45014</v>
      </c>
      <c r="N277" t="s">
        <v>148</v>
      </c>
      <c r="O277" t="s">
        <v>2433</v>
      </c>
      <c r="P277" t="s">
        <v>32</v>
      </c>
      <c r="Q277" t="s">
        <v>65</v>
      </c>
      <c r="R277" t="s">
        <v>2434</v>
      </c>
      <c r="S277">
        <v>466.32000000000005</v>
      </c>
      <c r="T277">
        <v>3</v>
      </c>
      <c r="U277">
        <v>0.2</v>
      </c>
      <c r="V277">
        <v>34.97399999999999</v>
      </c>
    </row>
    <row r="278" spans="1:22" x14ac:dyDescent="0.3">
      <c r="A278">
        <v>557</v>
      </c>
      <c r="B278" t="s">
        <v>1891</v>
      </c>
      <c r="C278">
        <v>2013</v>
      </c>
      <c r="D278" s="23">
        <v>41436</v>
      </c>
      <c r="E278" s="23">
        <v>41441</v>
      </c>
      <c r="F278" t="s">
        <v>50</v>
      </c>
      <c r="G278" t="s">
        <v>1892</v>
      </c>
      <c r="H278" t="s">
        <v>1893</v>
      </c>
      <c r="I278" t="s">
        <v>26</v>
      </c>
      <c r="J278" t="s">
        <v>27</v>
      </c>
      <c r="K278" t="s">
        <v>42</v>
      </c>
      <c r="L278" t="s">
        <v>43</v>
      </c>
      <c r="M278">
        <v>90045</v>
      </c>
      <c r="N278" t="s">
        <v>44</v>
      </c>
      <c r="O278" t="s">
        <v>1894</v>
      </c>
      <c r="P278" t="s">
        <v>46</v>
      </c>
      <c r="Q278" t="s">
        <v>47</v>
      </c>
      <c r="R278" t="s">
        <v>1895</v>
      </c>
      <c r="S278">
        <v>20.7</v>
      </c>
      <c r="T278">
        <v>2</v>
      </c>
      <c r="U278">
        <v>0</v>
      </c>
      <c r="V278">
        <v>9.9359999999999999</v>
      </c>
    </row>
    <row r="279" spans="1:22" x14ac:dyDescent="0.3">
      <c r="A279">
        <v>558</v>
      </c>
      <c r="B279" t="s">
        <v>1891</v>
      </c>
      <c r="C279">
        <v>2013</v>
      </c>
      <c r="D279" s="23">
        <v>41436</v>
      </c>
      <c r="E279" s="23">
        <v>41441</v>
      </c>
      <c r="F279" t="s">
        <v>50</v>
      </c>
      <c r="G279" t="s">
        <v>1892</v>
      </c>
      <c r="H279" t="s">
        <v>1893</v>
      </c>
      <c r="I279" t="s">
        <v>26</v>
      </c>
      <c r="J279" t="s">
        <v>27</v>
      </c>
      <c r="K279" t="s">
        <v>42</v>
      </c>
      <c r="L279" t="s">
        <v>43</v>
      </c>
      <c r="M279">
        <v>90045</v>
      </c>
      <c r="N279" t="s">
        <v>44</v>
      </c>
      <c r="O279" t="s">
        <v>1896</v>
      </c>
      <c r="P279" t="s">
        <v>32</v>
      </c>
      <c r="Q279" t="s">
        <v>56</v>
      </c>
      <c r="R279" t="s">
        <v>1897</v>
      </c>
      <c r="S279">
        <v>1335.68</v>
      </c>
      <c r="T279">
        <v>4</v>
      </c>
      <c r="U279">
        <v>0.2</v>
      </c>
      <c r="V279">
        <v>-217.04800000000017</v>
      </c>
    </row>
    <row r="280" spans="1:22" x14ac:dyDescent="0.3">
      <c r="A280">
        <v>559</v>
      </c>
      <c r="B280" t="s">
        <v>1891</v>
      </c>
      <c r="C280">
        <v>2013</v>
      </c>
      <c r="D280" s="23">
        <v>41436</v>
      </c>
      <c r="E280" s="23">
        <v>41441</v>
      </c>
      <c r="F280" t="s">
        <v>50</v>
      </c>
      <c r="G280" t="s">
        <v>1892</v>
      </c>
      <c r="H280" t="s">
        <v>1893</v>
      </c>
      <c r="I280" t="s">
        <v>26</v>
      </c>
      <c r="J280" t="s">
        <v>27</v>
      </c>
      <c r="K280" t="s">
        <v>42</v>
      </c>
      <c r="L280" t="s">
        <v>43</v>
      </c>
      <c r="M280">
        <v>90045</v>
      </c>
      <c r="N280" t="s">
        <v>44</v>
      </c>
      <c r="O280" t="s">
        <v>1898</v>
      </c>
      <c r="P280" t="s">
        <v>46</v>
      </c>
      <c r="Q280" t="s">
        <v>90</v>
      </c>
      <c r="R280" t="s">
        <v>1899</v>
      </c>
      <c r="S280">
        <v>32.400000000000006</v>
      </c>
      <c r="T280">
        <v>5</v>
      </c>
      <c r="U280">
        <v>0</v>
      </c>
      <c r="V280">
        <v>15.552000000000001</v>
      </c>
    </row>
    <row r="281" spans="1:22" x14ac:dyDescent="0.3">
      <c r="A281">
        <v>3957</v>
      </c>
      <c r="B281" t="s">
        <v>7090</v>
      </c>
      <c r="C281">
        <v>2013</v>
      </c>
      <c r="D281" s="23">
        <v>41452</v>
      </c>
      <c r="E281" s="23">
        <v>41459</v>
      </c>
      <c r="F281" t="s">
        <v>50</v>
      </c>
      <c r="G281" t="s">
        <v>364</v>
      </c>
      <c r="H281" t="s">
        <v>365</v>
      </c>
      <c r="I281" t="s">
        <v>26</v>
      </c>
      <c r="J281" t="s">
        <v>27</v>
      </c>
      <c r="K281" t="s">
        <v>127</v>
      </c>
      <c r="L281" t="s">
        <v>43</v>
      </c>
      <c r="M281">
        <v>94109</v>
      </c>
      <c r="N281" t="s">
        <v>44</v>
      </c>
      <c r="O281" t="s">
        <v>5061</v>
      </c>
      <c r="P281" t="s">
        <v>32</v>
      </c>
      <c r="Q281" t="s">
        <v>65</v>
      </c>
      <c r="R281" t="s">
        <v>5062</v>
      </c>
      <c r="S281">
        <v>22.14</v>
      </c>
      <c r="T281">
        <v>3</v>
      </c>
      <c r="U281">
        <v>0</v>
      </c>
      <c r="V281">
        <v>6.4205999999999976</v>
      </c>
    </row>
    <row r="282" spans="1:22" x14ac:dyDescent="0.3">
      <c r="A282">
        <v>8262</v>
      </c>
      <c r="B282" t="s">
        <v>9917</v>
      </c>
      <c r="C282">
        <v>2013</v>
      </c>
      <c r="D282" s="23">
        <v>41452</v>
      </c>
      <c r="E282" s="23">
        <v>41452</v>
      </c>
      <c r="F282" t="s">
        <v>1290</v>
      </c>
      <c r="G282" t="s">
        <v>3155</v>
      </c>
      <c r="H282" t="s">
        <v>3156</v>
      </c>
      <c r="I282" t="s">
        <v>102</v>
      </c>
      <c r="J282" t="s">
        <v>27</v>
      </c>
      <c r="K282" t="s">
        <v>566</v>
      </c>
      <c r="L282" t="s">
        <v>238</v>
      </c>
      <c r="M282">
        <v>48066</v>
      </c>
      <c r="N282" t="s">
        <v>105</v>
      </c>
      <c r="O282" t="s">
        <v>5557</v>
      </c>
      <c r="P282" t="s">
        <v>46</v>
      </c>
      <c r="Q282" t="s">
        <v>59</v>
      </c>
      <c r="R282" t="s">
        <v>5558</v>
      </c>
      <c r="S282">
        <v>171.04</v>
      </c>
      <c r="T282">
        <v>4</v>
      </c>
      <c r="U282">
        <v>0</v>
      </c>
      <c r="V282">
        <v>44.470399999999998</v>
      </c>
    </row>
    <row r="283" spans="1:22" x14ac:dyDescent="0.3">
      <c r="A283">
        <v>8261</v>
      </c>
      <c r="B283" t="s">
        <v>9917</v>
      </c>
      <c r="C283">
        <v>2013</v>
      </c>
      <c r="D283" s="23">
        <v>41452</v>
      </c>
      <c r="E283" s="23">
        <v>41452</v>
      </c>
      <c r="F283" t="s">
        <v>1290</v>
      </c>
      <c r="G283" t="s">
        <v>3155</v>
      </c>
      <c r="H283" t="s">
        <v>3156</v>
      </c>
      <c r="I283" t="s">
        <v>102</v>
      </c>
      <c r="J283" t="s">
        <v>27</v>
      </c>
      <c r="K283" t="s">
        <v>566</v>
      </c>
      <c r="L283" t="s">
        <v>238</v>
      </c>
      <c r="M283">
        <v>48066</v>
      </c>
      <c r="N283" t="s">
        <v>105</v>
      </c>
      <c r="O283" t="s">
        <v>1522</v>
      </c>
      <c r="P283" t="s">
        <v>46</v>
      </c>
      <c r="Q283" t="s">
        <v>75</v>
      </c>
      <c r="R283" t="s">
        <v>1523</v>
      </c>
      <c r="S283">
        <v>8.02</v>
      </c>
      <c r="T283">
        <v>1</v>
      </c>
      <c r="U283">
        <v>0</v>
      </c>
      <c r="V283">
        <v>3.7693999999999992</v>
      </c>
    </row>
    <row r="284" spans="1:22" x14ac:dyDescent="0.3">
      <c r="A284">
        <v>8260</v>
      </c>
      <c r="B284" t="s">
        <v>9917</v>
      </c>
      <c r="C284">
        <v>2013</v>
      </c>
      <c r="D284" s="23">
        <v>41452</v>
      </c>
      <c r="E284" s="23">
        <v>41452</v>
      </c>
      <c r="F284" t="s">
        <v>1290</v>
      </c>
      <c r="G284" t="s">
        <v>3155</v>
      </c>
      <c r="H284" t="s">
        <v>3156</v>
      </c>
      <c r="I284" t="s">
        <v>102</v>
      </c>
      <c r="J284" t="s">
        <v>27</v>
      </c>
      <c r="K284" t="s">
        <v>566</v>
      </c>
      <c r="L284" t="s">
        <v>238</v>
      </c>
      <c r="M284">
        <v>48066</v>
      </c>
      <c r="N284" t="s">
        <v>105</v>
      </c>
      <c r="O284" t="s">
        <v>1730</v>
      </c>
      <c r="P284" t="s">
        <v>46</v>
      </c>
      <c r="Q284" t="s">
        <v>90</v>
      </c>
      <c r="R284" t="s">
        <v>1731</v>
      </c>
      <c r="S284">
        <v>368.91</v>
      </c>
      <c r="T284">
        <v>9</v>
      </c>
      <c r="U284">
        <v>0</v>
      </c>
      <c r="V284">
        <v>180.76590000000002</v>
      </c>
    </row>
    <row r="285" spans="1:22" x14ac:dyDescent="0.3">
      <c r="A285">
        <v>8370</v>
      </c>
      <c r="B285" t="s">
        <v>9984</v>
      </c>
      <c r="C285">
        <v>2013</v>
      </c>
      <c r="D285" s="23">
        <v>41437</v>
      </c>
      <c r="E285" s="23">
        <v>41442</v>
      </c>
      <c r="F285" t="s">
        <v>50</v>
      </c>
      <c r="G285" t="s">
        <v>2304</v>
      </c>
      <c r="H285" t="s">
        <v>2305</v>
      </c>
      <c r="I285" t="s">
        <v>26</v>
      </c>
      <c r="J285" t="s">
        <v>27</v>
      </c>
      <c r="K285" t="s">
        <v>42</v>
      </c>
      <c r="L285" t="s">
        <v>43</v>
      </c>
      <c r="M285">
        <v>90049</v>
      </c>
      <c r="N285" t="s">
        <v>44</v>
      </c>
      <c r="O285" t="s">
        <v>903</v>
      </c>
      <c r="P285" t="s">
        <v>32</v>
      </c>
      <c r="Q285" t="s">
        <v>56</v>
      </c>
      <c r="R285" t="s">
        <v>904</v>
      </c>
      <c r="S285">
        <v>902.71199999999999</v>
      </c>
      <c r="T285">
        <v>3</v>
      </c>
      <c r="U285">
        <v>0.2</v>
      </c>
      <c r="V285">
        <v>33.851700000000051</v>
      </c>
    </row>
    <row r="286" spans="1:22" x14ac:dyDescent="0.3">
      <c r="A286">
        <v>2191</v>
      </c>
      <c r="B286" t="s">
        <v>5130</v>
      </c>
      <c r="C286">
        <v>2013</v>
      </c>
      <c r="D286" s="23">
        <v>41451</v>
      </c>
      <c r="E286" s="23">
        <v>41455</v>
      </c>
      <c r="F286" t="s">
        <v>50</v>
      </c>
      <c r="G286" t="s">
        <v>2009</v>
      </c>
      <c r="H286" t="s">
        <v>2010</v>
      </c>
      <c r="I286" t="s">
        <v>26</v>
      </c>
      <c r="J286" t="s">
        <v>27</v>
      </c>
      <c r="K286" t="s">
        <v>42</v>
      </c>
      <c r="L286" t="s">
        <v>43</v>
      </c>
      <c r="M286">
        <v>90049</v>
      </c>
      <c r="N286" t="s">
        <v>44</v>
      </c>
      <c r="O286" t="s">
        <v>5131</v>
      </c>
      <c r="P286" t="s">
        <v>46</v>
      </c>
      <c r="Q286" t="s">
        <v>78</v>
      </c>
      <c r="R286" t="s">
        <v>5132</v>
      </c>
      <c r="S286">
        <v>60.81</v>
      </c>
      <c r="T286">
        <v>3</v>
      </c>
      <c r="U286">
        <v>0</v>
      </c>
      <c r="V286">
        <v>17.026800000000001</v>
      </c>
    </row>
    <row r="287" spans="1:22" x14ac:dyDescent="0.3">
      <c r="A287">
        <v>1286</v>
      </c>
      <c r="B287" t="s">
        <v>3574</v>
      </c>
      <c r="C287">
        <v>2013</v>
      </c>
      <c r="D287" s="23">
        <v>41452</v>
      </c>
      <c r="E287" s="23">
        <v>41459</v>
      </c>
      <c r="F287" t="s">
        <v>50</v>
      </c>
      <c r="G287" t="s">
        <v>3575</v>
      </c>
      <c r="H287" t="s">
        <v>3576</v>
      </c>
      <c r="I287" t="s">
        <v>26</v>
      </c>
      <c r="J287" t="s">
        <v>27</v>
      </c>
      <c r="K287" t="s">
        <v>3577</v>
      </c>
      <c r="L287" t="s">
        <v>1399</v>
      </c>
      <c r="M287">
        <v>2908</v>
      </c>
      <c r="N287" t="s">
        <v>148</v>
      </c>
      <c r="O287" t="s">
        <v>1513</v>
      </c>
      <c r="P287" t="s">
        <v>46</v>
      </c>
      <c r="Q287" t="s">
        <v>59</v>
      </c>
      <c r="R287" t="s">
        <v>1514</v>
      </c>
      <c r="S287">
        <v>14.9</v>
      </c>
      <c r="T287">
        <v>5</v>
      </c>
      <c r="U287">
        <v>0</v>
      </c>
      <c r="V287">
        <v>1.0429999999999984</v>
      </c>
    </row>
    <row r="288" spans="1:22" x14ac:dyDescent="0.3">
      <c r="A288">
        <v>70</v>
      </c>
      <c r="B288" t="s">
        <v>315</v>
      </c>
      <c r="C288">
        <v>2013</v>
      </c>
      <c r="D288" s="23">
        <v>41430</v>
      </c>
      <c r="E288" s="23">
        <v>41432</v>
      </c>
      <c r="F288" t="s">
        <v>188</v>
      </c>
      <c r="G288" t="s">
        <v>316</v>
      </c>
      <c r="H288" t="s">
        <v>317</v>
      </c>
      <c r="I288" t="s">
        <v>26</v>
      </c>
      <c r="J288" t="s">
        <v>27</v>
      </c>
      <c r="K288" t="s">
        <v>318</v>
      </c>
      <c r="L288" t="s">
        <v>319</v>
      </c>
      <c r="M288">
        <v>22153</v>
      </c>
      <c r="N288" t="s">
        <v>30</v>
      </c>
      <c r="O288" t="s">
        <v>320</v>
      </c>
      <c r="P288" t="s">
        <v>46</v>
      </c>
      <c r="Q288" t="s">
        <v>90</v>
      </c>
      <c r="R288" t="s">
        <v>321</v>
      </c>
      <c r="S288">
        <v>75.88</v>
      </c>
      <c r="T288">
        <v>2</v>
      </c>
      <c r="U288">
        <v>0</v>
      </c>
      <c r="V288">
        <v>35.663599999999995</v>
      </c>
    </row>
    <row r="289" spans="1:22" x14ac:dyDescent="0.3">
      <c r="A289">
        <v>5228</v>
      </c>
      <c r="B289" t="s">
        <v>8074</v>
      </c>
      <c r="C289">
        <v>2013</v>
      </c>
      <c r="D289" s="23">
        <v>41447</v>
      </c>
      <c r="E289" s="23">
        <v>41452</v>
      </c>
      <c r="F289" t="s">
        <v>50</v>
      </c>
      <c r="G289" t="s">
        <v>4708</v>
      </c>
      <c r="H289" t="s">
        <v>4709</v>
      </c>
      <c r="I289" t="s">
        <v>26</v>
      </c>
      <c r="J289" t="s">
        <v>27</v>
      </c>
      <c r="K289" t="s">
        <v>266</v>
      </c>
      <c r="L289" t="s">
        <v>267</v>
      </c>
      <c r="M289">
        <v>10011</v>
      </c>
      <c r="N289" t="s">
        <v>148</v>
      </c>
      <c r="O289" t="s">
        <v>2281</v>
      </c>
      <c r="P289" t="s">
        <v>32</v>
      </c>
      <c r="Q289" t="s">
        <v>33</v>
      </c>
      <c r="R289" t="s">
        <v>2282</v>
      </c>
      <c r="S289">
        <v>353.56799999999998</v>
      </c>
      <c r="T289">
        <v>2</v>
      </c>
      <c r="U289">
        <v>0.2</v>
      </c>
      <c r="V289">
        <v>-44.196000000000026</v>
      </c>
    </row>
    <row r="290" spans="1:22" x14ac:dyDescent="0.3">
      <c r="A290">
        <v>5227</v>
      </c>
      <c r="B290" t="s">
        <v>8074</v>
      </c>
      <c r="C290">
        <v>2013</v>
      </c>
      <c r="D290" s="23">
        <v>41447</v>
      </c>
      <c r="E290" s="23">
        <v>41452</v>
      </c>
      <c r="F290" t="s">
        <v>50</v>
      </c>
      <c r="G290" t="s">
        <v>4708</v>
      </c>
      <c r="H290" t="s">
        <v>4709</v>
      </c>
      <c r="I290" t="s">
        <v>26</v>
      </c>
      <c r="J290" t="s">
        <v>27</v>
      </c>
      <c r="K290" t="s">
        <v>266</v>
      </c>
      <c r="L290" t="s">
        <v>267</v>
      </c>
      <c r="M290">
        <v>10011</v>
      </c>
      <c r="N290" t="s">
        <v>148</v>
      </c>
      <c r="O290" t="s">
        <v>6809</v>
      </c>
      <c r="P290" t="s">
        <v>46</v>
      </c>
      <c r="Q290" t="s">
        <v>75</v>
      </c>
      <c r="R290" t="s">
        <v>6810</v>
      </c>
      <c r="S290">
        <v>186.14400000000001</v>
      </c>
      <c r="T290">
        <v>6</v>
      </c>
      <c r="U290">
        <v>0.2</v>
      </c>
      <c r="V290">
        <v>60.496799999999993</v>
      </c>
    </row>
    <row r="291" spans="1:22" x14ac:dyDescent="0.3">
      <c r="A291">
        <v>5226</v>
      </c>
      <c r="B291" t="s">
        <v>8074</v>
      </c>
      <c r="C291">
        <v>2013</v>
      </c>
      <c r="D291" s="23">
        <v>41447</v>
      </c>
      <c r="E291" s="23">
        <v>41452</v>
      </c>
      <c r="F291" t="s">
        <v>50</v>
      </c>
      <c r="G291" t="s">
        <v>4708</v>
      </c>
      <c r="H291" t="s">
        <v>4709</v>
      </c>
      <c r="I291" t="s">
        <v>26</v>
      </c>
      <c r="J291" t="s">
        <v>27</v>
      </c>
      <c r="K291" t="s">
        <v>266</v>
      </c>
      <c r="L291" t="s">
        <v>267</v>
      </c>
      <c r="M291">
        <v>10011</v>
      </c>
      <c r="N291" t="s">
        <v>148</v>
      </c>
      <c r="O291" t="s">
        <v>5389</v>
      </c>
      <c r="P291" t="s">
        <v>46</v>
      </c>
      <c r="Q291" t="s">
        <v>75</v>
      </c>
      <c r="R291" t="s">
        <v>5390</v>
      </c>
      <c r="S291">
        <v>36.56</v>
      </c>
      <c r="T291">
        <v>5</v>
      </c>
      <c r="U291">
        <v>0.2</v>
      </c>
      <c r="V291">
        <v>12.795999999999999</v>
      </c>
    </row>
    <row r="292" spans="1:22" x14ac:dyDescent="0.3">
      <c r="A292">
        <v>3149</v>
      </c>
      <c r="B292" t="s">
        <v>6360</v>
      </c>
      <c r="C292">
        <v>2013</v>
      </c>
      <c r="D292" s="23">
        <v>41433</v>
      </c>
      <c r="E292" s="23">
        <v>41436</v>
      </c>
      <c r="F292" t="s">
        <v>188</v>
      </c>
      <c r="G292" t="s">
        <v>2313</v>
      </c>
      <c r="H292" t="s">
        <v>2314</v>
      </c>
      <c r="I292" t="s">
        <v>102</v>
      </c>
      <c r="J292" t="s">
        <v>27</v>
      </c>
      <c r="K292" t="s">
        <v>266</v>
      </c>
      <c r="L292" t="s">
        <v>267</v>
      </c>
      <c r="M292">
        <v>10035</v>
      </c>
      <c r="N292" t="s">
        <v>148</v>
      </c>
      <c r="O292" t="s">
        <v>1898</v>
      </c>
      <c r="P292" t="s">
        <v>46</v>
      </c>
      <c r="Q292" t="s">
        <v>90</v>
      </c>
      <c r="R292" t="s">
        <v>1899</v>
      </c>
      <c r="S292">
        <v>32.400000000000006</v>
      </c>
      <c r="T292">
        <v>5</v>
      </c>
      <c r="U292">
        <v>0</v>
      </c>
      <c r="V292">
        <v>15.552000000000001</v>
      </c>
    </row>
    <row r="293" spans="1:22" x14ac:dyDescent="0.3">
      <c r="A293">
        <v>8723</v>
      </c>
      <c r="B293" t="s">
        <v>10203</v>
      </c>
      <c r="C293">
        <v>2013</v>
      </c>
      <c r="D293" s="23">
        <v>41438</v>
      </c>
      <c r="E293" s="23">
        <v>41442</v>
      </c>
      <c r="F293" t="s">
        <v>23</v>
      </c>
      <c r="G293" t="s">
        <v>5151</v>
      </c>
      <c r="H293" t="s">
        <v>5152</v>
      </c>
      <c r="I293" t="s">
        <v>102</v>
      </c>
      <c r="J293" t="s">
        <v>27</v>
      </c>
      <c r="K293" t="s">
        <v>184</v>
      </c>
      <c r="L293" t="s">
        <v>104</v>
      </c>
      <c r="M293">
        <v>77070</v>
      </c>
      <c r="N293" t="s">
        <v>105</v>
      </c>
      <c r="O293" t="s">
        <v>177</v>
      </c>
      <c r="P293" t="s">
        <v>46</v>
      </c>
      <c r="Q293" t="s">
        <v>75</v>
      </c>
      <c r="R293" t="s">
        <v>178</v>
      </c>
      <c r="S293">
        <v>1.5239999999999996</v>
      </c>
      <c r="T293">
        <v>2</v>
      </c>
      <c r="U293">
        <v>0.8</v>
      </c>
      <c r="V293">
        <v>-2.6670000000000007</v>
      </c>
    </row>
    <row r="294" spans="1:22" x14ac:dyDescent="0.3">
      <c r="A294">
        <v>8722</v>
      </c>
      <c r="B294" t="s">
        <v>10203</v>
      </c>
      <c r="C294">
        <v>2013</v>
      </c>
      <c r="D294" s="23">
        <v>41438</v>
      </c>
      <c r="E294" s="23">
        <v>41442</v>
      </c>
      <c r="F294" t="s">
        <v>23</v>
      </c>
      <c r="G294" t="s">
        <v>5151</v>
      </c>
      <c r="H294" t="s">
        <v>5152</v>
      </c>
      <c r="I294" t="s">
        <v>102</v>
      </c>
      <c r="J294" t="s">
        <v>27</v>
      </c>
      <c r="K294" t="s">
        <v>184</v>
      </c>
      <c r="L294" t="s">
        <v>104</v>
      </c>
      <c r="M294">
        <v>77070</v>
      </c>
      <c r="N294" t="s">
        <v>105</v>
      </c>
      <c r="O294" t="s">
        <v>4772</v>
      </c>
      <c r="P294" t="s">
        <v>46</v>
      </c>
      <c r="Q294" t="s">
        <v>59</v>
      </c>
      <c r="R294" t="s">
        <v>186</v>
      </c>
      <c r="S294">
        <v>67.536000000000016</v>
      </c>
      <c r="T294">
        <v>9</v>
      </c>
      <c r="U294">
        <v>0.2</v>
      </c>
      <c r="V294">
        <v>6.7535999999999987</v>
      </c>
    </row>
    <row r="295" spans="1:22" x14ac:dyDescent="0.3">
      <c r="A295">
        <v>8721</v>
      </c>
      <c r="B295" t="s">
        <v>10203</v>
      </c>
      <c r="C295">
        <v>2013</v>
      </c>
      <c r="D295" s="23">
        <v>41438</v>
      </c>
      <c r="E295" s="23">
        <v>41442</v>
      </c>
      <c r="F295" t="s">
        <v>23</v>
      </c>
      <c r="G295" t="s">
        <v>5151</v>
      </c>
      <c r="H295" t="s">
        <v>5152</v>
      </c>
      <c r="I295" t="s">
        <v>102</v>
      </c>
      <c r="J295" t="s">
        <v>27</v>
      </c>
      <c r="K295" t="s">
        <v>184</v>
      </c>
      <c r="L295" t="s">
        <v>104</v>
      </c>
      <c r="M295">
        <v>77070</v>
      </c>
      <c r="N295" t="s">
        <v>105</v>
      </c>
      <c r="O295" t="s">
        <v>7267</v>
      </c>
      <c r="P295" t="s">
        <v>32</v>
      </c>
      <c r="Q295" t="s">
        <v>36</v>
      </c>
      <c r="R295" t="s">
        <v>7268</v>
      </c>
      <c r="S295">
        <v>379.37200000000001</v>
      </c>
      <c r="T295">
        <v>2</v>
      </c>
      <c r="U295">
        <v>0.3</v>
      </c>
      <c r="V295">
        <v>-119.23120000000003</v>
      </c>
    </row>
    <row r="296" spans="1:22" x14ac:dyDescent="0.3">
      <c r="A296">
        <v>8720</v>
      </c>
      <c r="B296" t="s">
        <v>10203</v>
      </c>
      <c r="C296">
        <v>2013</v>
      </c>
      <c r="D296" s="23">
        <v>41438</v>
      </c>
      <c r="E296" s="23">
        <v>41442</v>
      </c>
      <c r="F296" t="s">
        <v>23</v>
      </c>
      <c r="G296" t="s">
        <v>5151</v>
      </c>
      <c r="H296" t="s">
        <v>5152</v>
      </c>
      <c r="I296" t="s">
        <v>102</v>
      </c>
      <c r="J296" t="s">
        <v>27</v>
      </c>
      <c r="K296" t="s">
        <v>184</v>
      </c>
      <c r="L296" t="s">
        <v>104</v>
      </c>
      <c r="M296">
        <v>77070</v>
      </c>
      <c r="N296" t="s">
        <v>105</v>
      </c>
      <c r="O296" t="s">
        <v>7334</v>
      </c>
      <c r="P296" t="s">
        <v>46</v>
      </c>
      <c r="Q296" t="s">
        <v>90</v>
      </c>
      <c r="R296" t="s">
        <v>7335</v>
      </c>
      <c r="S296">
        <v>15.552000000000003</v>
      </c>
      <c r="T296">
        <v>3</v>
      </c>
      <c r="U296">
        <v>0.2</v>
      </c>
      <c r="V296">
        <v>5.6375999999999999</v>
      </c>
    </row>
    <row r="297" spans="1:22" x14ac:dyDescent="0.3">
      <c r="A297">
        <v>8719</v>
      </c>
      <c r="B297" t="s">
        <v>10203</v>
      </c>
      <c r="C297">
        <v>2013</v>
      </c>
      <c r="D297" s="23">
        <v>41438</v>
      </c>
      <c r="E297" s="23">
        <v>41442</v>
      </c>
      <c r="F297" t="s">
        <v>23</v>
      </c>
      <c r="G297" t="s">
        <v>5151</v>
      </c>
      <c r="H297" t="s">
        <v>5152</v>
      </c>
      <c r="I297" t="s">
        <v>102</v>
      </c>
      <c r="J297" t="s">
        <v>27</v>
      </c>
      <c r="K297" t="s">
        <v>184</v>
      </c>
      <c r="L297" t="s">
        <v>104</v>
      </c>
      <c r="M297">
        <v>77070</v>
      </c>
      <c r="N297" t="s">
        <v>105</v>
      </c>
      <c r="O297" t="s">
        <v>5170</v>
      </c>
      <c r="P297" t="s">
        <v>46</v>
      </c>
      <c r="Q297" t="s">
        <v>68</v>
      </c>
      <c r="R297" t="s">
        <v>5171</v>
      </c>
      <c r="S297">
        <v>11.264000000000001</v>
      </c>
      <c r="T297">
        <v>8</v>
      </c>
      <c r="U297">
        <v>0.2</v>
      </c>
      <c r="V297">
        <v>3.9423999999999997</v>
      </c>
    </row>
    <row r="298" spans="1:22" x14ac:dyDescent="0.3">
      <c r="A298">
        <v>8718</v>
      </c>
      <c r="B298" t="s">
        <v>10203</v>
      </c>
      <c r="C298">
        <v>2013</v>
      </c>
      <c r="D298" s="23">
        <v>41438</v>
      </c>
      <c r="E298" s="23">
        <v>41442</v>
      </c>
      <c r="F298" t="s">
        <v>23</v>
      </c>
      <c r="G298" t="s">
        <v>5151</v>
      </c>
      <c r="H298" t="s">
        <v>5152</v>
      </c>
      <c r="I298" t="s">
        <v>102</v>
      </c>
      <c r="J298" t="s">
        <v>27</v>
      </c>
      <c r="K298" t="s">
        <v>184</v>
      </c>
      <c r="L298" t="s">
        <v>104</v>
      </c>
      <c r="M298">
        <v>77070</v>
      </c>
      <c r="N298" t="s">
        <v>105</v>
      </c>
      <c r="O298" t="s">
        <v>2722</v>
      </c>
      <c r="P298" t="s">
        <v>32</v>
      </c>
      <c r="Q298" t="s">
        <v>65</v>
      </c>
      <c r="R298" t="s">
        <v>2723</v>
      </c>
      <c r="S298">
        <v>6.9840000000000009</v>
      </c>
      <c r="T298">
        <v>2</v>
      </c>
      <c r="U298">
        <v>0.6</v>
      </c>
      <c r="V298">
        <v>-4.5396000000000019</v>
      </c>
    </row>
    <row r="299" spans="1:22" x14ac:dyDescent="0.3">
      <c r="A299">
        <v>8717</v>
      </c>
      <c r="B299" t="s">
        <v>10203</v>
      </c>
      <c r="C299">
        <v>2013</v>
      </c>
      <c r="D299" s="23">
        <v>41438</v>
      </c>
      <c r="E299" s="23">
        <v>41442</v>
      </c>
      <c r="F299" t="s">
        <v>23</v>
      </c>
      <c r="G299" t="s">
        <v>5151</v>
      </c>
      <c r="H299" t="s">
        <v>5152</v>
      </c>
      <c r="I299" t="s">
        <v>102</v>
      </c>
      <c r="J299" t="s">
        <v>27</v>
      </c>
      <c r="K299" t="s">
        <v>184</v>
      </c>
      <c r="L299" t="s">
        <v>104</v>
      </c>
      <c r="M299">
        <v>77070</v>
      </c>
      <c r="N299" t="s">
        <v>105</v>
      </c>
      <c r="O299" t="s">
        <v>5944</v>
      </c>
      <c r="P299" t="s">
        <v>46</v>
      </c>
      <c r="Q299" t="s">
        <v>78</v>
      </c>
      <c r="R299" t="s">
        <v>5945</v>
      </c>
      <c r="S299">
        <v>64.383999999999986</v>
      </c>
      <c r="T299">
        <v>4</v>
      </c>
      <c r="U299">
        <v>0.8</v>
      </c>
      <c r="V299">
        <v>-160.96</v>
      </c>
    </row>
    <row r="300" spans="1:22" x14ac:dyDescent="0.3">
      <c r="A300">
        <v>4583</v>
      </c>
      <c r="B300" t="s">
        <v>7623</v>
      </c>
      <c r="C300">
        <v>2013</v>
      </c>
      <c r="D300" s="23">
        <v>41436</v>
      </c>
      <c r="E300" s="23">
        <v>41438</v>
      </c>
      <c r="F300" t="s">
        <v>188</v>
      </c>
      <c r="G300" t="s">
        <v>6221</v>
      </c>
      <c r="H300" t="s">
        <v>6222</v>
      </c>
      <c r="I300" t="s">
        <v>26</v>
      </c>
      <c r="J300" t="s">
        <v>27</v>
      </c>
      <c r="K300" t="s">
        <v>146</v>
      </c>
      <c r="L300" t="s">
        <v>147</v>
      </c>
      <c r="M300">
        <v>19140</v>
      </c>
      <c r="N300" t="s">
        <v>148</v>
      </c>
      <c r="O300" t="s">
        <v>7382</v>
      </c>
      <c r="P300" t="s">
        <v>46</v>
      </c>
      <c r="Q300" t="s">
        <v>47</v>
      </c>
      <c r="R300" t="s">
        <v>7383</v>
      </c>
      <c r="S300">
        <v>23.616</v>
      </c>
      <c r="T300">
        <v>8</v>
      </c>
      <c r="U300">
        <v>0.2</v>
      </c>
      <c r="V300">
        <v>7.9703999999999997</v>
      </c>
    </row>
    <row r="301" spans="1:22" x14ac:dyDescent="0.3">
      <c r="A301">
        <v>5468</v>
      </c>
      <c r="B301" t="s">
        <v>8267</v>
      </c>
      <c r="C301">
        <v>2013</v>
      </c>
      <c r="D301" s="23">
        <v>41435</v>
      </c>
      <c r="E301" s="23">
        <v>41440</v>
      </c>
      <c r="F301" t="s">
        <v>50</v>
      </c>
      <c r="G301" t="s">
        <v>1772</v>
      </c>
      <c r="H301" t="s">
        <v>1773</v>
      </c>
      <c r="I301" t="s">
        <v>26</v>
      </c>
      <c r="J301" t="s">
        <v>27</v>
      </c>
      <c r="K301" t="s">
        <v>127</v>
      </c>
      <c r="L301" t="s">
        <v>43</v>
      </c>
      <c r="M301">
        <v>94109</v>
      </c>
      <c r="N301" t="s">
        <v>44</v>
      </c>
      <c r="O301" t="s">
        <v>149</v>
      </c>
      <c r="P301" t="s">
        <v>32</v>
      </c>
      <c r="Q301" t="s">
        <v>36</v>
      </c>
      <c r="R301" t="s">
        <v>150</v>
      </c>
      <c r="S301">
        <v>122.352</v>
      </c>
      <c r="T301">
        <v>3</v>
      </c>
      <c r="U301">
        <v>0.2</v>
      </c>
      <c r="V301">
        <v>13.764599999999994</v>
      </c>
    </row>
    <row r="302" spans="1:22" x14ac:dyDescent="0.3">
      <c r="A302">
        <v>6618</v>
      </c>
      <c r="B302" t="s">
        <v>8991</v>
      </c>
      <c r="C302">
        <v>2013</v>
      </c>
      <c r="D302" s="23">
        <v>41443</v>
      </c>
      <c r="E302" s="23">
        <v>41445</v>
      </c>
      <c r="F302" t="s">
        <v>188</v>
      </c>
      <c r="G302" t="s">
        <v>1370</v>
      </c>
      <c r="H302" t="s">
        <v>1371</v>
      </c>
      <c r="I302" t="s">
        <v>26</v>
      </c>
      <c r="J302" t="s">
        <v>27</v>
      </c>
      <c r="K302" t="s">
        <v>42</v>
      </c>
      <c r="L302" t="s">
        <v>43</v>
      </c>
      <c r="M302">
        <v>90045</v>
      </c>
      <c r="N302" t="s">
        <v>44</v>
      </c>
      <c r="O302" t="s">
        <v>8536</v>
      </c>
      <c r="P302" t="s">
        <v>46</v>
      </c>
      <c r="Q302" t="s">
        <v>90</v>
      </c>
      <c r="R302" t="s">
        <v>8537</v>
      </c>
      <c r="S302">
        <v>219.84</v>
      </c>
      <c r="T302">
        <v>4</v>
      </c>
      <c r="U302">
        <v>0</v>
      </c>
      <c r="V302">
        <v>107.7216</v>
      </c>
    </row>
    <row r="303" spans="1:22" x14ac:dyDescent="0.3">
      <c r="A303">
        <v>6617</v>
      </c>
      <c r="B303" t="s">
        <v>8991</v>
      </c>
      <c r="C303">
        <v>2013</v>
      </c>
      <c r="D303" s="23">
        <v>41443</v>
      </c>
      <c r="E303" s="23">
        <v>41445</v>
      </c>
      <c r="F303" t="s">
        <v>188</v>
      </c>
      <c r="G303" t="s">
        <v>1370</v>
      </c>
      <c r="H303" t="s">
        <v>1371</v>
      </c>
      <c r="I303" t="s">
        <v>26</v>
      </c>
      <c r="J303" t="s">
        <v>27</v>
      </c>
      <c r="K303" t="s">
        <v>42</v>
      </c>
      <c r="L303" t="s">
        <v>43</v>
      </c>
      <c r="M303">
        <v>90045</v>
      </c>
      <c r="N303" t="s">
        <v>44</v>
      </c>
      <c r="O303" t="s">
        <v>5519</v>
      </c>
      <c r="P303" t="s">
        <v>46</v>
      </c>
      <c r="Q303" t="s">
        <v>47</v>
      </c>
      <c r="R303" t="s">
        <v>5520</v>
      </c>
      <c r="S303">
        <v>22.5</v>
      </c>
      <c r="T303">
        <v>6</v>
      </c>
      <c r="U303">
        <v>0</v>
      </c>
      <c r="V303">
        <v>10.799999999999999</v>
      </c>
    </row>
    <row r="304" spans="1:22" x14ac:dyDescent="0.3">
      <c r="A304">
        <v>6616</v>
      </c>
      <c r="B304" t="s">
        <v>8991</v>
      </c>
      <c r="C304">
        <v>2013</v>
      </c>
      <c r="D304" s="23">
        <v>41443</v>
      </c>
      <c r="E304" s="23">
        <v>41445</v>
      </c>
      <c r="F304" t="s">
        <v>188</v>
      </c>
      <c r="G304" t="s">
        <v>1370</v>
      </c>
      <c r="H304" t="s">
        <v>1371</v>
      </c>
      <c r="I304" t="s">
        <v>26</v>
      </c>
      <c r="J304" t="s">
        <v>27</v>
      </c>
      <c r="K304" t="s">
        <v>42</v>
      </c>
      <c r="L304" t="s">
        <v>43</v>
      </c>
      <c r="M304">
        <v>90045</v>
      </c>
      <c r="N304" t="s">
        <v>44</v>
      </c>
      <c r="O304" t="s">
        <v>7052</v>
      </c>
      <c r="P304" t="s">
        <v>32</v>
      </c>
      <c r="Q304" t="s">
        <v>33</v>
      </c>
      <c r="R304" t="s">
        <v>7053</v>
      </c>
      <c r="S304">
        <v>239.66599999999997</v>
      </c>
      <c r="T304">
        <v>2</v>
      </c>
      <c r="U304">
        <v>0.15</v>
      </c>
      <c r="V304">
        <v>14.097999999999999</v>
      </c>
    </row>
    <row r="305" spans="1:22" x14ac:dyDescent="0.3">
      <c r="A305">
        <v>265</v>
      </c>
      <c r="B305" t="s">
        <v>983</v>
      </c>
      <c r="C305">
        <v>2013</v>
      </c>
      <c r="D305" s="23">
        <v>41432</v>
      </c>
      <c r="E305" s="23">
        <v>41439</v>
      </c>
      <c r="F305" t="s">
        <v>50</v>
      </c>
      <c r="G305" t="s">
        <v>984</v>
      </c>
      <c r="H305" t="s">
        <v>985</v>
      </c>
      <c r="I305" t="s">
        <v>26</v>
      </c>
      <c r="J305" t="s">
        <v>27</v>
      </c>
      <c r="K305" t="s">
        <v>303</v>
      </c>
      <c r="L305" t="s">
        <v>211</v>
      </c>
      <c r="M305">
        <v>60610</v>
      </c>
      <c r="N305" t="s">
        <v>105</v>
      </c>
      <c r="O305" t="s">
        <v>986</v>
      </c>
      <c r="P305" t="s">
        <v>71</v>
      </c>
      <c r="Q305" t="s">
        <v>72</v>
      </c>
      <c r="R305" t="s">
        <v>987</v>
      </c>
      <c r="S305">
        <v>328.22399999999999</v>
      </c>
      <c r="T305">
        <v>4</v>
      </c>
      <c r="U305">
        <v>0.2</v>
      </c>
      <c r="V305">
        <v>28.7196</v>
      </c>
    </row>
    <row r="306" spans="1:22" x14ac:dyDescent="0.3">
      <c r="A306">
        <v>6594</v>
      </c>
      <c r="B306" t="s">
        <v>8980</v>
      </c>
      <c r="C306">
        <v>2013</v>
      </c>
      <c r="D306" s="23">
        <v>41439</v>
      </c>
      <c r="E306" s="23">
        <v>41442</v>
      </c>
      <c r="F306" t="s">
        <v>23</v>
      </c>
      <c r="G306" t="s">
        <v>1878</v>
      </c>
      <c r="H306" t="s">
        <v>1879</v>
      </c>
      <c r="I306" t="s">
        <v>26</v>
      </c>
      <c r="J306" t="s">
        <v>27</v>
      </c>
      <c r="K306" t="s">
        <v>266</v>
      </c>
      <c r="L306" t="s">
        <v>267</v>
      </c>
      <c r="M306">
        <v>10024</v>
      </c>
      <c r="N306" t="s">
        <v>148</v>
      </c>
      <c r="O306" t="s">
        <v>2100</v>
      </c>
      <c r="P306" t="s">
        <v>46</v>
      </c>
      <c r="Q306" t="s">
        <v>75</v>
      </c>
      <c r="R306" t="s">
        <v>2101</v>
      </c>
      <c r="S306">
        <v>33.568000000000005</v>
      </c>
      <c r="T306">
        <v>2</v>
      </c>
      <c r="U306">
        <v>0.2</v>
      </c>
      <c r="V306">
        <v>11.748799999999997</v>
      </c>
    </row>
    <row r="307" spans="1:22" x14ac:dyDescent="0.3">
      <c r="A307">
        <v>80</v>
      </c>
      <c r="B307" t="s">
        <v>354</v>
      </c>
      <c r="C307">
        <v>2013</v>
      </c>
      <c r="D307" s="23">
        <v>41438</v>
      </c>
      <c r="E307" s="23">
        <v>41441</v>
      </c>
      <c r="F307" t="s">
        <v>188</v>
      </c>
      <c r="G307" t="s">
        <v>355</v>
      </c>
      <c r="H307" t="s">
        <v>356</v>
      </c>
      <c r="I307" t="s">
        <v>41</v>
      </c>
      <c r="J307" t="s">
        <v>27</v>
      </c>
      <c r="K307" t="s">
        <v>357</v>
      </c>
      <c r="L307" t="s">
        <v>358</v>
      </c>
      <c r="M307">
        <v>35601</v>
      </c>
      <c r="N307" t="s">
        <v>30</v>
      </c>
      <c r="O307" t="s">
        <v>359</v>
      </c>
      <c r="P307" t="s">
        <v>46</v>
      </c>
      <c r="Q307" t="s">
        <v>78</v>
      </c>
      <c r="R307" t="s">
        <v>360</v>
      </c>
      <c r="S307">
        <v>208.16</v>
      </c>
      <c r="T307">
        <v>1</v>
      </c>
      <c r="U307">
        <v>0</v>
      </c>
      <c r="V307">
        <v>56.20320000000001</v>
      </c>
    </row>
    <row r="308" spans="1:22" x14ac:dyDescent="0.3">
      <c r="A308">
        <v>81</v>
      </c>
      <c r="B308" t="s">
        <v>354</v>
      </c>
      <c r="C308">
        <v>2013</v>
      </c>
      <c r="D308" s="23">
        <v>41438</v>
      </c>
      <c r="E308" s="23">
        <v>41441</v>
      </c>
      <c r="F308" t="s">
        <v>188</v>
      </c>
      <c r="G308" t="s">
        <v>355</v>
      </c>
      <c r="H308" t="s">
        <v>356</v>
      </c>
      <c r="I308" t="s">
        <v>41</v>
      </c>
      <c r="J308" t="s">
        <v>27</v>
      </c>
      <c r="K308" t="s">
        <v>357</v>
      </c>
      <c r="L308" t="s">
        <v>358</v>
      </c>
      <c r="M308">
        <v>35601</v>
      </c>
      <c r="N308" t="s">
        <v>30</v>
      </c>
      <c r="O308" t="s">
        <v>361</v>
      </c>
      <c r="P308" t="s">
        <v>46</v>
      </c>
      <c r="Q308" t="s">
        <v>75</v>
      </c>
      <c r="R308" t="s">
        <v>362</v>
      </c>
      <c r="S308">
        <v>16.740000000000002</v>
      </c>
      <c r="T308">
        <v>3</v>
      </c>
      <c r="U308">
        <v>0</v>
      </c>
      <c r="V308">
        <v>8.0351999999999997</v>
      </c>
    </row>
    <row r="309" spans="1:22" x14ac:dyDescent="0.3">
      <c r="A309">
        <v>434</v>
      </c>
      <c r="B309" t="s">
        <v>1515</v>
      </c>
      <c r="C309">
        <v>2013</v>
      </c>
      <c r="D309" s="23">
        <v>41432</v>
      </c>
      <c r="E309" s="23">
        <v>41433</v>
      </c>
      <c r="F309" t="s">
        <v>188</v>
      </c>
      <c r="G309" t="s">
        <v>643</v>
      </c>
      <c r="H309" t="s">
        <v>644</v>
      </c>
      <c r="I309" t="s">
        <v>26</v>
      </c>
      <c r="J309" t="s">
        <v>27</v>
      </c>
      <c r="K309" t="s">
        <v>1244</v>
      </c>
      <c r="L309" t="s">
        <v>1245</v>
      </c>
      <c r="M309">
        <v>1852</v>
      </c>
      <c r="N309" t="s">
        <v>148</v>
      </c>
      <c r="O309" t="s">
        <v>1516</v>
      </c>
      <c r="P309" t="s">
        <v>46</v>
      </c>
      <c r="Q309" t="s">
        <v>59</v>
      </c>
      <c r="R309" t="s">
        <v>1517</v>
      </c>
      <c r="S309">
        <v>714.30000000000007</v>
      </c>
      <c r="T309">
        <v>5</v>
      </c>
      <c r="U309">
        <v>0</v>
      </c>
      <c r="V309">
        <v>207.14699999999993</v>
      </c>
    </row>
    <row r="310" spans="1:22" x14ac:dyDescent="0.3">
      <c r="A310">
        <v>2758</v>
      </c>
      <c r="B310" t="s">
        <v>5923</v>
      </c>
      <c r="C310">
        <v>2013</v>
      </c>
      <c r="D310" s="23">
        <v>41437</v>
      </c>
      <c r="E310" s="23">
        <v>41439</v>
      </c>
      <c r="F310" t="s">
        <v>23</v>
      </c>
      <c r="G310" t="s">
        <v>2490</v>
      </c>
      <c r="H310" t="s">
        <v>2491</v>
      </c>
      <c r="I310" t="s">
        <v>26</v>
      </c>
      <c r="J310" t="s">
        <v>27</v>
      </c>
      <c r="K310" t="s">
        <v>266</v>
      </c>
      <c r="L310" t="s">
        <v>267</v>
      </c>
      <c r="M310">
        <v>10035</v>
      </c>
      <c r="N310" t="s">
        <v>148</v>
      </c>
      <c r="O310" t="s">
        <v>2564</v>
      </c>
      <c r="P310" t="s">
        <v>71</v>
      </c>
      <c r="Q310" t="s">
        <v>161</v>
      </c>
      <c r="R310" t="s">
        <v>2565</v>
      </c>
      <c r="S310">
        <v>239.96999999999997</v>
      </c>
      <c r="T310">
        <v>3</v>
      </c>
      <c r="U310">
        <v>0</v>
      </c>
      <c r="V310">
        <v>71.990999999999985</v>
      </c>
    </row>
    <row r="311" spans="1:22" x14ac:dyDescent="0.3">
      <c r="A311">
        <v>5871</v>
      </c>
      <c r="B311" t="s">
        <v>8543</v>
      </c>
      <c r="C311">
        <v>2013</v>
      </c>
      <c r="D311" s="23">
        <v>41440</v>
      </c>
      <c r="E311" s="23">
        <v>41440</v>
      </c>
      <c r="F311" t="s">
        <v>1290</v>
      </c>
      <c r="G311" t="s">
        <v>1574</v>
      </c>
      <c r="H311" t="s">
        <v>1575</v>
      </c>
      <c r="I311" t="s">
        <v>41</v>
      </c>
      <c r="J311" t="s">
        <v>27</v>
      </c>
      <c r="K311" t="s">
        <v>1883</v>
      </c>
      <c r="L311" t="s">
        <v>43</v>
      </c>
      <c r="M311">
        <v>92804</v>
      </c>
      <c r="N311" t="s">
        <v>44</v>
      </c>
      <c r="O311" t="s">
        <v>8261</v>
      </c>
      <c r="P311" t="s">
        <v>32</v>
      </c>
      <c r="Q311" t="s">
        <v>56</v>
      </c>
      <c r="R311" t="s">
        <v>8262</v>
      </c>
      <c r="S311">
        <v>1293.4879999999998</v>
      </c>
      <c r="T311">
        <v>7</v>
      </c>
      <c r="U311">
        <v>0.2</v>
      </c>
      <c r="V311">
        <v>80.843000000000075</v>
      </c>
    </row>
    <row r="312" spans="1:22" x14ac:dyDescent="0.3">
      <c r="A312">
        <v>9604</v>
      </c>
      <c r="B312" t="s">
        <v>10728</v>
      </c>
      <c r="C312">
        <v>2013</v>
      </c>
      <c r="D312" s="23">
        <v>41443</v>
      </c>
      <c r="E312" s="23">
        <v>41449</v>
      </c>
      <c r="F312" t="s">
        <v>50</v>
      </c>
      <c r="G312" t="s">
        <v>6029</v>
      </c>
      <c r="H312" t="s">
        <v>6030</v>
      </c>
      <c r="I312" t="s">
        <v>41</v>
      </c>
      <c r="J312" t="s">
        <v>27</v>
      </c>
      <c r="K312" t="s">
        <v>389</v>
      </c>
      <c r="L312" t="s">
        <v>267</v>
      </c>
      <c r="M312">
        <v>14609</v>
      </c>
      <c r="N312" t="s">
        <v>148</v>
      </c>
      <c r="O312" t="s">
        <v>4026</v>
      </c>
      <c r="P312" t="s">
        <v>32</v>
      </c>
      <c r="Q312" t="s">
        <v>56</v>
      </c>
      <c r="R312" t="s">
        <v>4027</v>
      </c>
      <c r="S312">
        <v>376.86599999999999</v>
      </c>
      <c r="T312">
        <v>3</v>
      </c>
      <c r="U312">
        <v>0.4</v>
      </c>
      <c r="V312">
        <v>-213.55740000000006</v>
      </c>
    </row>
    <row r="313" spans="1:22" x14ac:dyDescent="0.3">
      <c r="A313">
        <v>3529</v>
      </c>
      <c r="B313" t="s">
        <v>6717</v>
      </c>
      <c r="C313">
        <v>2013</v>
      </c>
      <c r="D313" s="23">
        <v>41450</v>
      </c>
      <c r="E313" s="23">
        <v>41455</v>
      </c>
      <c r="F313" t="s">
        <v>50</v>
      </c>
      <c r="G313" t="s">
        <v>1870</v>
      </c>
      <c r="H313" t="s">
        <v>1871</v>
      </c>
      <c r="I313" t="s">
        <v>26</v>
      </c>
      <c r="J313" t="s">
        <v>27</v>
      </c>
      <c r="K313" t="s">
        <v>947</v>
      </c>
      <c r="L313" t="s">
        <v>43</v>
      </c>
      <c r="M313">
        <v>92024</v>
      </c>
      <c r="N313" t="s">
        <v>44</v>
      </c>
      <c r="O313" t="s">
        <v>5686</v>
      </c>
      <c r="P313" t="s">
        <v>71</v>
      </c>
      <c r="Q313" t="s">
        <v>72</v>
      </c>
      <c r="R313" t="s">
        <v>5687</v>
      </c>
      <c r="S313">
        <v>38.24</v>
      </c>
      <c r="T313">
        <v>4</v>
      </c>
      <c r="U313">
        <v>0.2</v>
      </c>
      <c r="V313">
        <v>-9.56</v>
      </c>
    </row>
    <row r="314" spans="1:22" x14ac:dyDescent="0.3">
      <c r="A314">
        <v>9550</v>
      </c>
      <c r="B314" t="s">
        <v>10692</v>
      </c>
      <c r="C314">
        <v>2013</v>
      </c>
      <c r="D314" s="23">
        <v>41444</v>
      </c>
      <c r="E314" s="23">
        <v>41446</v>
      </c>
      <c r="F314" t="s">
        <v>23</v>
      </c>
      <c r="G314" t="s">
        <v>355</v>
      </c>
      <c r="H314" t="s">
        <v>356</v>
      </c>
      <c r="I314" t="s">
        <v>41</v>
      </c>
      <c r="J314" t="s">
        <v>27</v>
      </c>
      <c r="K314" t="s">
        <v>146</v>
      </c>
      <c r="L314" t="s">
        <v>147</v>
      </c>
      <c r="M314">
        <v>19134</v>
      </c>
      <c r="N314" t="s">
        <v>148</v>
      </c>
      <c r="O314" t="s">
        <v>4570</v>
      </c>
      <c r="P314" t="s">
        <v>46</v>
      </c>
      <c r="Q314" t="s">
        <v>78</v>
      </c>
      <c r="R314" t="s">
        <v>4571</v>
      </c>
      <c r="S314">
        <v>453.6</v>
      </c>
      <c r="T314">
        <v>3</v>
      </c>
      <c r="U314">
        <v>0.2</v>
      </c>
      <c r="V314">
        <v>90.71999999999997</v>
      </c>
    </row>
    <row r="315" spans="1:22" x14ac:dyDescent="0.3">
      <c r="A315">
        <v>9549</v>
      </c>
      <c r="B315" t="s">
        <v>10692</v>
      </c>
      <c r="C315">
        <v>2013</v>
      </c>
      <c r="D315" s="23">
        <v>41444</v>
      </c>
      <c r="E315" s="23">
        <v>41446</v>
      </c>
      <c r="F315" t="s">
        <v>23</v>
      </c>
      <c r="G315" t="s">
        <v>355</v>
      </c>
      <c r="H315" t="s">
        <v>356</v>
      </c>
      <c r="I315" t="s">
        <v>41</v>
      </c>
      <c r="J315" t="s">
        <v>27</v>
      </c>
      <c r="K315" t="s">
        <v>146</v>
      </c>
      <c r="L315" t="s">
        <v>147</v>
      </c>
      <c r="M315">
        <v>19134</v>
      </c>
      <c r="N315" t="s">
        <v>148</v>
      </c>
      <c r="O315" t="s">
        <v>74</v>
      </c>
      <c r="P315" t="s">
        <v>46</v>
      </c>
      <c r="Q315" t="s">
        <v>75</v>
      </c>
      <c r="R315" t="s">
        <v>76</v>
      </c>
      <c r="S315">
        <v>4.6260000000000003</v>
      </c>
      <c r="T315">
        <v>2</v>
      </c>
      <c r="U315">
        <v>0.7</v>
      </c>
      <c r="V315">
        <v>-3.8549999999999986</v>
      </c>
    </row>
    <row r="316" spans="1:22" x14ac:dyDescent="0.3">
      <c r="A316">
        <v>9548</v>
      </c>
      <c r="B316" t="s">
        <v>10692</v>
      </c>
      <c r="C316">
        <v>2013</v>
      </c>
      <c r="D316" s="23">
        <v>41444</v>
      </c>
      <c r="E316" s="23">
        <v>41446</v>
      </c>
      <c r="F316" t="s">
        <v>23</v>
      </c>
      <c r="G316" t="s">
        <v>355</v>
      </c>
      <c r="H316" t="s">
        <v>356</v>
      </c>
      <c r="I316" t="s">
        <v>41</v>
      </c>
      <c r="J316" t="s">
        <v>27</v>
      </c>
      <c r="K316" t="s">
        <v>146</v>
      </c>
      <c r="L316" t="s">
        <v>147</v>
      </c>
      <c r="M316">
        <v>19134</v>
      </c>
      <c r="N316" t="s">
        <v>148</v>
      </c>
      <c r="O316" t="s">
        <v>6588</v>
      </c>
      <c r="P316" t="s">
        <v>46</v>
      </c>
      <c r="Q316" t="s">
        <v>90</v>
      </c>
      <c r="R316" t="s">
        <v>6589</v>
      </c>
      <c r="S316">
        <v>6.8480000000000008</v>
      </c>
      <c r="T316">
        <v>2</v>
      </c>
      <c r="U316">
        <v>0.2</v>
      </c>
      <c r="V316">
        <v>2.1399999999999992</v>
      </c>
    </row>
    <row r="317" spans="1:22" x14ac:dyDescent="0.3">
      <c r="A317">
        <v>9060</v>
      </c>
      <c r="B317" t="s">
        <v>10402</v>
      </c>
      <c r="C317">
        <v>2013</v>
      </c>
      <c r="D317" s="23">
        <v>41440</v>
      </c>
      <c r="E317" s="23">
        <v>41444</v>
      </c>
      <c r="F317" t="s">
        <v>50</v>
      </c>
      <c r="G317" t="s">
        <v>2140</v>
      </c>
      <c r="H317" t="s">
        <v>2141</v>
      </c>
      <c r="I317" t="s">
        <v>41</v>
      </c>
      <c r="J317" t="s">
        <v>27</v>
      </c>
      <c r="K317" t="s">
        <v>95</v>
      </c>
      <c r="L317" t="s">
        <v>96</v>
      </c>
      <c r="M317">
        <v>98103</v>
      </c>
      <c r="N317" t="s">
        <v>44</v>
      </c>
      <c r="O317" t="s">
        <v>3489</v>
      </c>
      <c r="P317" t="s">
        <v>32</v>
      </c>
      <c r="Q317" t="s">
        <v>56</v>
      </c>
      <c r="R317" t="s">
        <v>3490</v>
      </c>
      <c r="S317">
        <v>1115.17</v>
      </c>
      <c r="T317">
        <v>7</v>
      </c>
      <c r="U317">
        <v>0</v>
      </c>
      <c r="V317">
        <v>334.55099999999993</v>
      </c>
    </row>
    <row r="318" spans="1:22" x14ac:dyDescent="0.3">
      <c r="A318">
        <v>7746</v>
      </c>
      <c r="B318" t="s">
        <v>9640</v>
      </c>
      <c r="C318">
        <v>2013</v>
      </c>
      <c r="D318" s="23">
        <v>41443</v>
      </c>
      <c r="E318" s="23">
        <v>41448</v>
      </c>
      <c r="F318" t="s">
        <v>50</v>
      </c>
      <c r="G318" t="s">
        <v>2407</v>
      </c>
      <c r="H318" t="s">
        <v>2408</v>
      </c>
      <c r="I318" t="s">
        <v>41</v>
      </c>
      <c r="J318" t="s">
        <v>27</v>
      </c>
      <c r="K318" t="s">
        <v>7706</v>
      </c>
      <c r="L318" t="s">
        <v>747</v>
      </c>
      <c r="M318">
        <v>6708</v>
      </c>
      <c r="N318" t="s">
        <v>148</v>
      </c>
      <c r="O318" t="s">
        <v>3716</v>
      </c>
      <c r="P318" t="s">
        <v>46</v>
      </c>
      <c r="Q318" t="s">
        <v>68</v>
      </c>
      <c r="R318" t="s">
        <v>3717</v>
      </c>
      <c r="S318">
        <v>9.84</v>
      </c>
      <c r="T318">
        <v>3</v>
      </c>
      <c r="U318">
        <v>0</v>
      </c>
      <c r="V318">
        <v>2.8535999999999988</v>
      </c>
    </row>
    <row r="319" spans="1:22" x14ac:dyDescent="0.3">
      <c r="A319">
        <v>7745</v>
      </c>
      <c r="B319" t="s">
        <v>9640</v>
      </c>
      <c r="C319">
        <v>2013</v>
      </c>
      <c r="D319" s="23">
        <v>41443</v>
      </c>
      <c r="E319" s="23">
        <v>41448</v>
      </c>
      <c r="F319" t="s">
        <v>50</v>
      </c>
      <c r="G319" t="s">
        <v>2407</v>
      </c>
      <c r="H319" t="s">
        <v>2408</v>
      </c>
      <c r="I319" t="s">
        <v>41</v>
      </c>
      <c r="J319" t="s">
        <v>27</v>
      </c>
      <c r="K319" t="s">
        <v>7706</v>
      </c>
      <c r="L319" t="s">
        <v>747</v>
      </c>
      <c r="M319">
        <v>6708</v>
      </c>
      <c r="N319" t="s">
        <v>148</v>
      </c>
      <c r="O319" t="s">
        <v>3381</v>
      </c>
      <c r="P319" t="s">
        <v>71</v>
      </c>
      <c r="Q319" t="s">
        <v>72</v>
      </c>
      <c r="R319" t="s">
        <v>3382</v>
      </c>
      <c r="S319">
        <v>566.97</v>
      </c>
      <c r="T319">
        <v>3</v>
      </c>
      <c r="U319">
        <v>0</v>
      </c>
      <c r="V319">
        <v>153.08189999999999</v>
      </c>
    </row>
    <row r="320" spans="1:22" x14ac:dyDescent="0.3">
      <c r="A320">
        <v>7744</v>
      </c>
      <c r="B320" t="s">
        <v>9640</v>
      </c>
      <c r="C320">
        <v>2013</v>
      </c>
      <c r="D320" s="23">
        <v>41443</v>
      </c>
      <c r="E320" s="23">
        <v>41448</v>
      </c>
      <c r="F320" t="s">
        <v>50</v>
      </c>
      <c r="G320" t="s">
        <v>2407</v>
      </c>
      <c r="H320" t="s">
        <v>2408</v>
      </c>
      <c r="I320" t="s">
        <v>41</v>
      </c>
      <c r="J320" t="s">
        <v>27</v>
      </c>
      <c r="K320" t="s">
        <v>7706</v>
      </c>
      <c r="L320" t="s">
        <v>747</v>
      </c>
      <c r="M320">
        <v>6708</v>
      </c>
      <c r="N320" t="s">
        <v>148</v>
      </c>
      <c r="O320" t="s">
        <v>5822</v>
      </c>
      <c r="P320" t="s">
        <v>46</v>
      </c>
      <c r="Q320" t="s">
        <v>75</v>
      </c>
      <c r="R320" t="s">
        <v>5823</v>
      </c>
      <c r="S320">
        <v>7.96</v>
      </c>
      <c r="T320">
        <v>2</v>
      </c>
      <c r="U320">
        <v>0</v>
      </c>
      <c r="V320">
        <v>3.7412000000000001</v>
      </c>
    </row>
    <row r="321" spans="1:22" x14ac:dyDescent="0.3">
      <c r="A321">
        <v>7993</v>
      </c>
      <c r="B321" t="s">
        <v>9772</v>
      </c>
      <c r="C321">
        <v>2013</v>
      </c>
      <c r="D321" s="23">
        <v>41440</v>
      </c>
      <c r="E321" s="23">
        <v>41443</v>
      </c>
      <c r="F321" t="s">
        <v>188</v>
      </c>
      <c r="G321" t="s">
        <v>6893</v>
      </c>
      <c r="H321" t="s">
        <v>6894</v>
      </c>
      <c r="I321" t="s">
        <v>26</v>
      </c>
      <c r="J321" t="s">
        <v>27</v>
      </c>
      <c r="K321" t="s">
        <v>2917</v>
      </c>
      <c r="L321" t="s">
        <v>54</v>
      </c>
      <c r="M321">
        <v>33433</v>
      </c>
      <c r="N321" t="s">
        <v>30</v>
      </c>
      <c r="O321" t="s">
        <v>6872</v>
      </c>
      <c r="P321" t="s">
        <v>71</v>
      </c>
      <c r="Q321" t="s">
        <v>161</v>
      </c>
      <c r="R321" t="s">
        <v>6873</v>
      </c>
      <c r="S321">
        <v>18.463999999999999</v>
      </c>
      <c r="T321">
        <v>2</v>
      </c>
      <c r="U321">
        <v>0.2</v>
      </c>
      <c r="V321">
        <v>2.3079999999999998</v>
      </c>
    </row>
    <row r="322" spans="1:22" x14ac:dyDescent="0.3">
      <c r="A322">
        <v>7992</v>
      </c>
      <c r="B322" t="s">
        <v>9772</v>
      </c>
      <c r="C322">
        <v>2013</v>
      </c>
      <c r="D322" s="23">
        <v>41440</v>
      </c>
      <c r="E322" s="23">
        <v>41443</v>
      </c>
      <c r="F322" t="s">
        <v>188</v>
      </c>
      <c r="G322" t="s">
        <v>6893</v>
      </c>
      <c r="H322" t="s">
        <v>6894</v>
      </c>
      <c r="I322" t="s">
        <v>26</v>
      </c>
      <c r="J322" t="s">
        <v>27</v>
      </c>
      <c r="K322" t="s">
        <v>2917</v>
      </c>
      <c r="L322" t="s">
        <v>54</v>
      </c>
      <c r="M322">
        <v>33433</v>
      </c>
      <c r="N322" t="s">
        <v>30</v>
      </c>
      <c r="O322" t="s">
        <v>4801</v>
      </c>
      <c r="P322" t="s">
        <v>46</v>
      </c>
      <c r="Q322" t="s">
        <v>75</v>
      </c>
      <c r="R322" t="s">
        <v>4802</v>
      </c>
      <c r="S322">
        <v>39.936000000000007</v>
      </c>
      <c r="T322">
        <v>4</v>
      </c>
      <c r="U322">
        <v>0.7</v>
      </c>
      <c r="V322">
        <v>-26.623999999999995</v>
      </c>
    </row>
    <row r="323" spans="1:22" x14ac:dyDescent="0.3">
      <c r="A323">
        <v>4142</v>
      </c>
      <c r="B323" t="s">
        <v>7245</v>
      </c>
      <c r="C323">
        <v>2013</v>
      </c>
      <c r="D323" s="23">
        <v>41439</v>
      </c>
      <c r="E323" s="23">
        <v>41443</v>
      </c>
      <c r="F323" t="s">
        <v>50</v>
      </c>
      <c r="G323" t="s">
        <v>1694</v>
      </c>
      <c r="H323" t="s">
        <v>1695</v>
      </c>
      <c r="I323" t="s">
        <v>26</v>
      </c>
      <c r="J323" t="s">
        <v>27</v>
      </c>
      <c r="K323" t="s">
        <v>7246</v>
      </c>
      <c r="L323" t="s">
        <v>4530</v>
      </c>
      <c r="M323">
        <v>67212</v>
      </c>
      <c r="N323" t="s">
        <v>105</v>
      </c>
      <c r="O323" t="s">
        <v>708</v>
      </c>
      <c r="P323" t="s">
        <v>46</v>
      </c>
      <c r="Q323" t="s">
        <v>47</v>
      </c>
      <c r="R323" t="s">
        <v>709</v>
      </c>
      <c r="S323">
        <v>18.899999999999999</v>
      </c>
      <c r="T323">
        <v>3</v>
      </c>
      <c r="U323">
        <v>0</v>
      </c>
      <c r="V323">
        <v>8.6939999999999991</v>
      </c>
    </row>
    <row r="324" spans="1:22" x14ac:dyDescent="0.3">
      <c r="A324">
        <v>9744</v>
      </c>
      <c r="B324" t="s">
        <v>10813</v>
      </c>
      <c r="C324">
        <v>2013</v>
      </c>
      <c r="D324" s="23">
        <v>41442</v>
      </c>
      <c r="E324" s="23">
        <v>41448</v>
      </c>
      <c r="F324" t="s">
        <v>50</v>
      </c>
      <c r="G324" t="s">
        <v>3072</v>
      </c>
      <c r="H324" t="s">
        <v>3073</v>
      </c>
      <c r="I324" t="s">
        <v>26</v>
      </c>
      <c r="J324" t="s">
        <v>27</v>
      </c>
      <c r="K324" t="s">
        <v>606</v>
      </c>
      <c r="L324" t="s">
        <v>245</v>
      </c>
      <c r="M324">
        <v>19711</v>
      </c>
      <c r="N324" t="s">
        <v>148</v>
      </c>
      <c r="O324" t="s">
        <v>4139</v>
      </c>
      <c r="P324" t="s">
        <v>46</v>
      </c>
      <c r="Q324" t="s">
        <v>47</v>
      </c>
      <c r="R324" t="s">
        <v>4140</v>
      </c>
      <c r="S324">
        <v>9.4499999999999993</v>
      </c>
      <c r="T324">
        <v>3</v>
      </c>
      <c r="U324">
        <v>0</v>
      </c>
      <c r="V324">
        <v>4.5359999999999996</v>
      </c>
    </row>
    <row r="325" spans="1:22" x14ac:dyDescent="0.3">
      <c r="A325">
        <v>3</v>
      </c>
      <c r="B325" t="s">
        <v>38</v>
      </c>
      <c r="C325">
        <v>2013</v>
      </c>
      <c r="D325" s="23">
        <v>41438</v>
      </c>
      <c r="E325" s="23">
        <v>41442</v>
      </c>
      <c r="F325" t="s">
        <v>23</v>
      </c>
      <c r="G325" t="s">
        <v>39</v>
      </c>
      <c r="H325" t="s">
        <v>40</v>
      </c>
      <c r="I325" t="s">
        <v>41</v>
      </c>
      <c r="J325" t="s">
        <v>27</v>
      </c>
      <c r="K325" t="s">
        <v>42</v>
      </c>
      <c r="L325" t="s">
        <v>43</v>
      </c>
      <c r="M325">
        <v>90036</v>
      </c>
      <c r="N325" t="s">
        <v>44</v>
      </c>
      <c r="O325" t="s">
        <v>45</v>
      </c>
      <c r="P325" t="s">
        <v>46</v>
      </c>
      <c r="Q325" t="s">
        <v>47</v>
      </c>
      <c r="R325" t="s">
        <v>48</v>
      </c>
      <c r="S325">
        <v>14.62</v>
      </c>
      <c r="T325">
        <v>2</v>
      </c>
      <c r="U325">
        <v>0</v>
      </c>
      <c r="V325">
        <v>6.8713999999999995</v>
      </c>
    </row>
    <row r="326" spans="1:22" x14ac:dyDescent="0.3">
      <c r="A326">
        <v>7149</v>
      </c>
      <c r="B326" t="s">
        <v>9309</v>
      </c>
      <c r="C326">
        <v>2013</v>
      </c>
      <c r="D326" s="23">
        <v>41438</v>
      </c>
      <c r="E326" s="23">
        <v>41443</v>
      </c>
      <c r="F326" t="s">
        <v>50</v>
      </c>
      <c r="G326" t="s">
        <v>4852</v>
      </c>
      <c r="H326" t="s">
        <v>4853</v>
      </c>
      <c r="I326" t="s">
        <v>26</v>
      </c>
      <c r="J326" t="s">
        <v>27</v>
      </c>
      <c r="K326" t="s">
        <v>1173</v>
      </c>
      <c r="L326" t="s">
        <v>267</v>
      </c>
      <c r="M326">
        <v>11561</v>
      </c>
      <c r="N326" t="s">
        <v>148</v>
      </c>
      <c r="O326" t="s">
        <v>5293</v>
      </c>
      <c r="P326" t="s">
        <v>46</v>
      </c>
      <c r="Q326" t="s">
        <v>78</v>
      </c>
      <c r="R326" t="s">
        <v>5294</v>
      </c>
      <c r="S326">
        <v>52.56</v>
      </c>
      <c r="T326">
        <v>3</v>
      </c>
      <c r="U326">
        <v>0</v>
      </c>
      <c r="V326">
        <v>18.396000000000001</v>
      </c>
    </row>
    <row r="327" spans="1:22" x14ac:dyDescent="0.3">
      <c r="A327">
        <v>7148</v>
      </c>
      <c r="B327" t="s">
        <v>9309</v>
      </c>
      <c r="C327">
        <v>2013</v>
      </c>
      <c r="D327" s="23">
        <v>41438</v>
      </c>
      <c r="E327" s="23">
        <v>41443</v>
      </c>
      <c r="F327" t="s">
        <v>50</v>
      </c>
      <c r="G327" t="s">
        <v>4852</v>
      </c>
      <c r="H327" t="s">
        <v>4853</v>
      </c>
      <c r="I327" t="s">
        <v>26</v>
      </c>
      <c r="J327" t="s">
        <v>27</v>
      </c>
      <c r="K327" t="s">
        <v>1173</v>
      </c>
      <c r="L327" t="s">
        <v>267</v>
      </c>
      <c r="M327">
        <v>11561</v>
      </c>
      <c r="N327" t="s">
        <v>148</v>
      </c>
      <c r="O327" t="s">
        <v>4705</v>
      </c>
      <c r="P327" t="s">
        <v>46</v>
      </c>
      <c r="Q327" t="s">
        <v>90</v>
      </c>
      <c r="R327" t="s">
        <v>4706</v>
      </c>
      <c r="S327">
        <v>92.94</v>
      </c>
      <c r="T327">
        <v>3</v>
      </c>
      <c r="U327">
        <v>0</v>
      </c>
      <c r="V327">
        <v>41.822999999999993</v>
      </c>
    </row>
    <row r="328" spans="1:22" x14ac:dyDescent="0.3">
      <c r="A328">
        <v>937</v>
      </c>
      <c r="B328" t="s">
        <v>2843</v>
      </c>
      <c r="C328">
        <v>2013</v>
      </c>
      <c r="D328" s="23">
        <v>41446</v>
      </c>
      <c r="E328" s="23">
        <v>41450</v>
      </c>
      <c r="F328" t="s">
        <v>50</v>
      </c>
      <c r="G328" t="s">
        <v>2844</v>
      </c>
      <c r="H328" t="s">
        <v>2845</v>
      </c>
      <c r="I328" t="s">
        <v>102</v>
      </c>
      <c r="J328" t="s">
        <v>27</v>
      </c>
      <c r="K328" t="s">
        <v>146</v>
      </c>
      <c r="L328" t="s">
        <v>147</v>
      </c>
      <c r="M328">
        <v>19120</v>
      </c>
      <c r="N328" t="s">
        <v>148</v>
      </c>
      <c r="O328" t="s">
        <v>597</v>
      </c>
      <c r="P328" t="s">
        <v>46</v>
      </c>
      <c r="Q328" t="s">
        <v>78</v>
      </c>
      <c r="R328" t="s">
        <v>598</v>
      </c>
      <c r="S328">
        <v>447.69600000000003</v>
      </c>
      <c r="T328">
        <v>2</v>
      </c>
      <c r="U328">
        <v>0.2</v>
      </c>
      <c r="V328">
        <v>33.577199999999976</v>
      </c>
    </row>
    <row r="329" spans="1:22" x14ac:dyDescent="0.3">
      <c r="A329">
        <v>936</v>
      </c>
      <c r="B329" t="s">
        <v>2843</v>
      </c>
      <c r="C329">
        <v>2013</v>
      </c>
      <c r="D329" s="23">
        <v>41446</v>
      </c>
      <c r="E329" s="23">
        <v>41450</v>
      </c>
      <c r="F329" t="s">
        <v>50</v>
      </c>
      <c r="G329" t="s">
        <v>2844</v>
      </c>
      <c r="H329" t="s">
        <v>2845</v>
      </c>
      <c r="I329" t="s">
        <v>102</v>
      </c>
      <c r="J329" t="s">
        <v>27</v>
      </c>
      <c r="K329" t="s">
        <v>146</v>
      </c>
      <c r="L329" t="s">
        <v>147</v>
      </c>
      <c r="M329">
        <v>19120</v>
      </c>
      <c r="N329" t="s">
        <v>148</v>
      </c>
      <c r="O329" t="s">
        <v>2643</v>
      </c>
      <c r="P329" t="s">
        <v>46</v>
      </c>
      <c r="Q329" t="s">
        <v>90</v>
      </c>
      <c r="R329" t="s">
        <v>2644</v>
      </c>
      <c r="S329">
        <v>15.552000000000003</v>
      </c>
      <c r="T329">
        <v>3</v>
      </c>
      <c r="U329">
        <v>0.2</v>
      </c>
      <c r="V329">
        <v>5.4432</v>
      </c>
    </row>
    <row r="330" spans="1:22" x14ac:dyDescent="0.3">
      <c r="A330">
        <v>935</v>
      </c>
      <c r="B330" t="s">
        <v>2843</v>
      </c>
      <c r="C330">
        <v>2013</v>
      </c>
      <c r="D330" s="23">
        <v>41446</v>
      </c>
      <c r="E330" s="23">
        <v>41450</v>
      </c>
      <c r="F330" t="s">
        <v>50</v>
      </c>
      <c r="G330" t="s">
        <v>2844</v>
      </c>
      <c r="H330" t="s">
        <v>2845</v>
      </c>
      <c r="I330" t="s">
        <v>102</v>
      </c>
      <c r="J330" t="s">
        <v>27</v>
      </c>
      <c r="K330" t="s">
        <v>146</v>
      </c>
      <c r="L330" t="s">
        <v>147</v>
      </c>
      <c r="M330">
        <v>19120</v>
      </c>
      <c r="N330" t="s">
        <v>148</v>
      </c>
      <c r="O330" t="s">
        <v>2848</v>
      </c>
      <c r="P330" t="s">
        <v>46</v>
      </c>
      <c r="Q330" t="s">
        <v>75</v>
      </c>
      <c r="R330" t="s">
        <v>2849</v>
      </c>
      <c r="S330">
        <v>29.718000000000007</v>
      </c>
      <c r="T330">
        <v>6</v>
      </c>
      <c r="U330">
        <v>0.7</v>
      </c>
      <c r="V330">
        <v>-21.793199999999992</v>
      </c>
    </row>
    <row r="331" spans="1:22" x14ac:dyDescent="0.3">
      <c r="A331">
        <v>934</v>
      </c>
      <c r="B331" t="s">
        <v>2843</v>
      </c>
      <c r="C331">
        <v>2013</v>
      </c>
      <c r="D331" s="23">
        <v>41446</v>
      </c>
      <c r="E331" s="23">
        <v>41450</v>
      </c>
      <c r="F331" t="s">
        <v>50</v>
      </c>
      <c r="G331" t="s">
        <v>2844</v>
      </c>
      <c r="H331" t="s">
        <v>2845</v>
      </c>
      <c r="I331" t="s">
        <v>102</v>
      </c>
      <c r="J331" t="s">
        <v>27</v>
      </c>
      <c r="K331" t="s">
        <v>146</v>
      </c>
      <c r="L331" t="s">
        <v>147</v>
      </c>
      <c r="M331">
        <v>19120</v>
      </c>
      <c r="N331" t="s">
        <v>148</v>
      </c>
      <c r="O331" t="s">
        <v>2846</v>
      </c>
      <c r="P331" t="s">
        <v>46</v>
      </c>
      <c r="Q331" t="s">
        <v>90</v>
      </c>
      <c r="R331" t="s">
        <v>2847</v>
      </c>
      <c r="S331">
        <v>45.056000000000004</v>
      </c>
      <c r="T331">
        <v>8</v>
      </c>
      <c r="U331">
        <v>0.2</v>
      </c>
      <c r="V331">
        <v>15.206399999999997</v>
      </c>
    </row>
    <row r="332" spans="1:22" x14ac:dyDescent="0.3">
      <c r="A332">
        <v>6931</v>
      </c>
      <c r="B332" t="s">
        <v>9181</v>
      </c>
      <c r="C332">
        <v>2013</v>
      </c>
      <c r="D332" s="23">
        <v>41449</v>
      </c>
      <c r="E332" s="23">
        <v>41451</v>
      </c>
      <c r="F332" t="s">
        <v>23</v>
      </c>
      <c r="G332" t="s">
        <v>665</v>
      </c>
      <c r="H332" t="s">
        <v>666</v>
      </c>
      <c r="I332" t="s">
        <v>26</v>
      </c>
      <c r="J332" t="s">
        <v>27</v>
      </c>
      <c r="K332" t="s">
        <v>127</v>
      </c>
      <c r="L332" t="s">
        <v>43</v>
      </c>
      <c r="M332">
        <v>94109</v>
      </c>
      <c r="N332" t="s">
        <v>44</v>
      </c>
      <c r="O332" t="s">
        <v>2650</v>
      </c>
      <c r="P332" t="s">
        <v>46</v>
      </c>
      <c r="Q332" t="s">
        <v>90</v>
      </c>
      <c r="R332" t="s">
        <v>2651</v>
      </c>
      <c r="S332">
        <v>19.98</v>
      </c>
      <c r="T332">
        <v>1</v>
      </c>
      <c r="U332">
        <v>0</v>
      </c>
      <c r="V332">
        <v>9.3905999999999992</v>
      </c>
    </row>
    <row r="333" spans="1:22" x14ac:dyDescent="0.3">
      <c r="A333">
        <v>6930</v>
      </c>
      <c r="B333" t="s">
        <v>9181</v>
      </c>
      <c r="C333">
        <v>2013</v>
      </c>
      <c r="D333" s="23">
        <v>41449</v>
      </c>
      <c r="E333" s="23">
        <v>41451</v>
      </c>
      <c r="F333" t="s">
        <v>23</v>
      </c>
      <c r="G333" t="s">
        <v>665</v>
      </c>
      <c r="H333" t="s">
        <v>666</v>
      </c>
      <c r="I333" t="s">
        <v>26</v>
      </c>
      <c r="J333" t="s">
        <v>27</v>
      </c>
      <c r="K333" t="s">
        <v>127</v>
      </c>
      <c r="L333" t="s">
        <v>43</v>
      </c>
      <c r="M333">
        <v>94109</v>
      </c>
      <c r="N333" t="s">
        <v>44</v>
      </c>
      <c r="O333" t="s">
        <v>1378</v>
      </c>
      <c r="P333" t="s">
        <v>71</v>
      </c>
      <c r="Q333" t="s">
        <v>72</v>
      </c>
      <c r="R333" t="s">
        <v>1379</v>
      </c>
      <c r="S333">
        <v>862.34400000000005</v>
      </c>
      <c r="T333">
        <v>7</v>
      </c>
      <c r="U333">
        <v>0.2</v>
      </c>
      <c r="V333">
        <v>97.013699999999858</v>
      </c>
    </row>
    <row r="334" spans="1:22" x14ac:dyDescent="0.3">
      <c r="A334">
        <v>6929</v>
      </c>
      <c r="B334" t="s">
        <v>9181</v>
      </c>
      <c r="C334">
        <v>2013</v>
      </c>
      <c r="D334" s="23">
        <v>41449</v>
      </c>
      <c r="E334" s="23">
        <v>41451</v>
      </c>
      <c r="F334" t="s">
        <v>23</v>
      </c>
      <c r="G334" t="s">
        <v>665</v>
      </c>
      <c r="H334" t="s">
        <v>666</v>
      </c>
      <c r="I334" t="s">
        <v>26</v>
      </c>
      <c r="J334" t="s">
        <v>27</v>
      </c>
      <c r="K334" t="s">
        <v>127</v>
      </c>
      <c r="L334" t="s">
        <v>43</v>
      </c>
      <c r="M334">
        <v>94109</v>
      </c>
      <c r="N334" t="s">
        <v>44</v>
      </c>
      <c r="O334" t="s">
        <v>2227</v>
      </c>
      <c r="P334" t="s">
        <v>46</v>
      </c>
      <c r="Q334" t="s">
        <v>47</v>
      </c>
      <c r="R334" t="s">
        <v>2228</v>
      </c>
      <c r="S334">
        <v>21.93</v>
      </c>
      <c r="T334">
        <v>3</v>
      </c>
      <c r="U334">
        <v>0</v>
      </c>
      <c r="V334">
        <v>10.307099999999998</v>
      </c>
    </row>
    <row r="335" spans="1:22" x14ac:dyDescent="0.3">
      <c r="A335">
        <v>6928</v>
      </c>
      <c r="B335" t="s">
        <v>9181</v>
      </c>
      <c r="C335">
        <v>2013</v>
      </c>
      <c r="D335" s="23">
        <v>41449</v>
      </c>
      <c r="E335" s="23">
        <v>41451</v>
      </c>
      <c r="F335" t="s">
        <v>23</v>
      </c>
      <c r="G335" t="s">
        <v>665</v>
      </c>
      <c r="H335" t="s">
        <v>666</v>
      </c>
      <c r="I335" t="s">
        <v>26</v>
      </c>
      <c r="J335" t="s">
        <v>27</v>
      </c>
      <c r="K335" t="s">
        <v>127</v>
      </c>
      <c r="L335" t="s">
        <v>43</v>
      </c>
      <c r="M335">
        <v>94109</v>
      </c>
      <c r="N335" t="s">
        <v>44</v>
      </c>
      <c r="O335" t="s">
        <v>5017</v>
      </c>
      <c r="P335" t="s">
        <v>46</v>
      </c>
      <c r="Q335" t="s">
        <v>59</v>
      </c>
      <c r="R335" t="s">
        <v>5018</v>
      </c>
      <c r="S335">
        <v>93.68</v>
      </c>
      <c r="T335">
        <v>4</v>
      </c>
      <c r="U335">
        <v>0</v>
      </c>
      <c r="V335">
        <v>25.293599999999998</v>
      </c>
    </row>
    <row r="336" spans="1:22" x14ac:dyDescent="0.3">
      <c r="A336">
        <v>2089</v>
      </c>
      <c r="B336" t="s">
        <v>4975</v>
      </c>
      <c r="C336">
        <v>2013</v>
      </c>
      <c r="D336" s="23">
        <v>41449</v>
      </c>
      <c r="E336" s="23">
        <v>41454</v>
      </c>
      <c r="F336" t="s">
        <v>50</v>
      </c>
      <c r="G336" t="s">
        <v>93</v>
      </c>
      <c r="H336" t="s">
        <v>94</v>
      </c>
      <c r="I336" t="s">
        <v>26</v>
      </c>
      <c r="J336" t="s">
        <v>27</v>
      </c>
      <c r="K336" t="s">
        <v>266</v>
      </c>
      <c r="L336" t="s">
        <v>267</v>
      </c>
      <c r="M336">
        <v>10009</v>
      </c>
      <c r="N336" t="s">
        <v>148</v>
      </c>
      <c r="O336" t="s">
        <v>4978</v>
      </c>
      <c r="P336" t="s">
        <v>46</v>
      </c>
      <c r="Q336" t="s">
        <v>269</v>
      </c>
      <c r="R336" t="s">
        <v>4979</v>
      </c>
      <c r="S336">
        <v>3.96</v>
      </c>
      <c r="T336">
        <v>2</v>
      </c>
      <c r="U336">
        <v>0</v>
      </c>
      <c r="V336">
        <v>1.4651999999999998</v>
      </c>
    </row>
    <row r="337" spans="1:22" x14ac:dyDescent="0.3">
      <c r="A337">
        <v>2088</v>
      </c>
      <c r="B337" t="s">
        <v>4975</v>
      </c>
      <c r="C337">
        <v>2013</v>
      </c>
      <c r="D337" s="23">
        <v>41449</v>
      </c>
      <c r="E337" s="23">
        <v>41454</v>
      </c>
      <c r="F337" t="s">
        <v>50</v>
      </c>
      <c r="G337" t="s">
        <v>93</v>
      </c>
      <c r="H337" t="s">
        <v>94</v>
      </c>
      <c r="I337" t="s">
        <v>26</v>
      </c>
      <c r="J337" t="s">
        <v>27</v>
      </c>
      <c r="K337" t="s">
        <v>266</v>
      </c>
      <c r="L337" t="s">
        <v>267</v>
      </c>
      <c r="M337">
        <v>10009</v>
      </c>
      <c r="N337" t="s">
        <v>148</v>
      </c>
      <c r="O337" t="s">
        <v>4637</v>
      </c>
      <c r="P337" t="s">
        <v>46</v>
      </c>
      <c r="Q337" t="s">
        <v>90</v>
      </c>
      <c r="R337" t="s">
        <v>4638</v>
      </c>
      <c r="S337">
        <v>146.72999999999999</v>
      </c>
      <c r="T337">
        <v>3</v>
      </c>
      <c r="U337">
        <v>0</v>
      </c>
      <c r="V337">
        <v>68.963099999999997</v>
      </c>
    </row>
    <row r="338" spans="1:22" x14ac:dyDescent="0.3">
      <c r="A338">
        <v>2087</v>
      </c>
      <c r="B338" t="s">
        <v>4975</v>
      </c>
      <c r="C338">
        <v>2013</v>
      </c>
      <c r="D338" s="23">
        <v>41449</v>
      </c>
      <c r="E338" s="23">
        <v>41454</v>
      </c>
      <c r="F338" t="s">
        <v>50</v>
      </c>
      <c r="G338" t="s">
        <v>93</v>
      </c>
      <c r="H338" t="s">
        <v>94</v>
      </c>
      <c r="I338" t="s">
        <v>26</v>
      </c>
      <c r="J338" t="s">
        <v>27</v>
      </c>
      <c r="K338" t="s">
        <v>266</v>
      </c>
      <c r="L338" t="s">
        <v>267</v>
      </c>
      <c r="M338">
        <v>10009</v>
      </c>
      <c r="N338" t="s">
        <v>148</v>
      </c>
      <c r="O338" t="s">
        <v>1542</v>
      </c>
      <c r="P338" t="s">
        <v>46</v>
      </c>
      <c r="Q338" t="s">
        <v>59</v>
      </c>
      <c r="R338" t="s">
        <v>1543</v>
      </c>
      <c r="S338">
        <v>324.90000000000003</v>
      </c>
      <c r="T338">
        <v>5</v>
      </c>
      <c r="U338">
        <v>0</v>
      </c>
      <c r="V338">
        <v>38.988000000000014</v>
      </c>
    </row>
    <row r="339" spans="1:22" x14ac:dyDescent="0.3">
      <c r="A339">
        <v>2086</v>
      </c>
      <c r="B339" t="s">
        <v>4975</v>
      </c>
      <c r="C339">
        <v>2013</v>
      </c>
      <c r="D339" s="23">
        <v>41449</v>
      </c>
      <c r="E339" s="23">
        <v>41454</v>
      </c>
      <c r="F339" t="s">
        <v>50</v>
      </c>
      <c r="G339" t="s">
        <v>93</v>
      </c>
      <c r="H339" t="s">
        <v>94</v>
      </c>
      <c r="I339" t="s">
        <v>26</v>
      </c>
      <c r="J339" t="s">
        <v>27</v>
      </c>
      <c r="K339" t="s">
        <v>266</v>
      </c>
      <c r="L339" t="s">
        <v>267</v>
      </c>
      <c r="M339">
        <v>10009</v>
      </c>
      <c r="N339" t="s">
        <v>148</v>
      </c>
      <c r="O339" t="s">
        <v>4976</v>
      </c>
      <c r="P339" t="s">
        <v>46</v>
      </c>
      <c r="Q339" t="s">
        <v>47</v>
      </c>
      <c r="R339" t="s">
        <v>4977</v>
      </c>
      <c r="S339">
        <v>18.45</v>
      </c>
      <c r="T339">
        <v>5</v>
      </c>
      <c r="U339">
        <v>0</v>
      </c>
      <c r="V339">
        <v>8.6715</v>
      </c>
    </row>
    <row r="340" spans="1:22" x14ac:dyDescent="0.3">
      <c r="A340">
        <v>2085</v>
      </c>
      <c r="B340" t="s">
        <v>4975</v>
      </c>
      <c r="C340">
        <v>2013</v>
      </c>
      <c r="D340" s="23">
        <v>41449</v>
      </c>
      <c r="E340" s="23">
        <v>41454</v>
      </c>
      <c r="F340" t="s">
        <v>50</v>
      </c>
      <c r="G340" t="s">
        <v>93</v>
      </c>
      <c r="H340" t="s">
        <v>94</v>
      </c>
      <c r="I340" t="s">
        <v>26</v>
      </c>
      <c r="J340" t="s">
        <v>27</v>
      </c>
      <c r="K340" t="s">
        <v>266</v>
      </c>
      <c r="L340" t="s">
        <v>267</v>
      </c>
      <c r="M340">
        <v>10009</v>
      </c>
      <c r="N340" t="s">
        <v>148</v>
      </c>
      <c r="O340" t="s">
        <v>2255</v>
      </c>
      <c r="P340" t="s">
        <v>46</v>
      </c>
      <c r="Q340" t="s">
        <v>47</v>
      </c>
      <c r="R340" t="s">
        <v>2256</v>
      </c>
      <c r="S340">
        <v>122.12</v>
      </c>
      <c r="T340">
        <v>4</v>
      </c>
      <c r="U340">
        <v>0</v>
      </c>
      <c r="V340">
        <v>56.175200000000004</v>
      </c>
    </row>
    <row r="341" spans="1:22" x14ac:dyDescent="0.3">
      <c r="A341">
        <v>1901</v>
      </c>
      <c r="B341" t="s">
        <v>4725</v>
      </c>
      <c r="C341">
        <v>2013</v>
      </c>
      <c r="D341" s="23">
        <v>41455</v>
      </c>
      <c r="E341" s="23">
        <v>41459</v>
      </c>
      <c r="F341" t="s">
        <v>23</v>
      </c>
      <c r="G341" t="s">
        <v>3998</v>
      </c>
      <c r="H341" t="s">
        <v>3999</v>
      </c>
      <c r="I341" t="s">
        <v>26</v>
      </c>
      <c r="J341" t="s">
        <v>27</v>
      </c>
      <c r="K341" t="s">
        <v>2579</v>
      </c>
      <c r="L341" t="s">
        <v>383</v>
      </c>
      <c r="M341">
        <v>29501</v>
      </c>
      <c r="N341" t="s">
        <v>30</v>
      </c>
      <c r="O341" t="s">
        <v>3540</v>
      </c>
      <c r="P341" t="s">
        <v>46</v>
      </c>
      <c r="Q341" t="s">
        <v>59</v>
      </c>
      <c r="R341" t="s">
        <v>3541</v>
      </c>
      <c r="S341">
        <v>191.88</v>
      </c>
      <c r="T341">
        <v>6</v>
      </c>
      <c r="U341">
        <v>0</v>
      </c>
      <c r="V341">
        <v>19.188000000000002</v>
      </c>
    </row>
    <row r="342" spans="1:22" x14ac:dyDescent="0.3">
      <c r="A342">
        <v>9456</v>
      </c>
      <c r="B342" t="s">
        <v>10634</v>
      </c>
      <c r="C342">
        <v>2013</v>
      </c>
      <c r="D342" s="23">
        <v>41442</v>
      </c>
      <c r="E342" s="23">
        <v>41445</v>
      </c>
      <c r="F342" t="s">
        <v>23</v>
      </c>
      <c r="G342" t="s">
        <v>2599</v>
      </c>
      <c r="H342" t="s">
        <v>2600</v>
      </c>
      <c r="I342" t="s">
        <v>102</v>
      </c>
      <c r="J342" t="s">
        <v>27</v>
      </c>
      <c r="K342" t="s">
        <v>6244</v>
      </c>
      <c r="L342" t="s">
        <v>335</v>
      </c>
      <c r="M342">
        <v>37421</v>
      </c>
      <c r="N342" t="s">
        <v>30</v>
      </c>
      <c r="O342" t="s">
        <v>10635</v>
      </c>
      <c r="P342" t="s">
        <v>71</v>
      </c>
      <c r="Q342" t="s">
        <v>682</v>
      </c>
      <c r="R342" t="s">
        <v>10636</v>
      </c>
      <c r="S342">
        <v>91.474999999999994</v>
      </c>
      <c r="T342">
        <v>1</v>
      </c>
      <c r="U342">
        <v>0.5</v>
      </c>
      <c r="V342">
        <v>-1.8294999999999959</v>
      </c>
    </row>
    <row r="343" spans="1:22" x14ac:dyDescent="0.3">
      <c r="A343">
        <v>1311</v>
      </c>
      <c r="B343" t="s">
        <v>3618</v>
      </c>
      <c r="C343">
        <v>2013</v>
      </c>
      <c r="D343" s="23">
        <v>41446</v>
      </c>
      <c r="E343" s="23">
        <v>41447</v>
      </c>
      <c r="F343" t="s">
        <v>188</v>
      </c>
      <c r="G343" t="s">
        <v>984</v>
      </c>
      <c r="H343" t="s">
        <v>985</v>
      </c>
      <c r="I343" t="s">
        <v>26</v>
      </c>
      <c r="J343" t="s">
        <v>27</v>
      </c>
      <c r="K343" t="s">
        <v>602</v>
      </c>
      <c r="L343" t="s">
        <v>43</v>
      </c>
      <c r="M343">
        <v>91104</v>
      </c>
      <c r="N343" t="s">
        <v>44</v>
      </c>
      <c r="O343" t="s">
        <v>3621</v>
      </c>
      <c r="P343" t="s">
        <v>32</v>
      </c>
      <c r="Q343" t="s">
        <v>36</v>
      </c>
      <c r="R343" t="s">
        <v>3622</v>
      </c>
      <c r="S343">
        <v>161.56800000000001</v>
      </c>
      <c r="T343">
        <v>2</v>
      </c>
      <c r="U343">
        <v>0.2</v>
      </c>
      <c r="V343">
        <v>-8.0783999999999949</v>
      </c>
    </row>
    <row r="344" spans="1:22" x14ac:dyDescent="0.3">
      <c r="A344">
        <v>1310</v>
      </c>
      <c r="B344" t="s">
        <v>3618</v>
      </c>
      <c r="C344">
        <v>2013</v>
      </c>
      <c r="D344" s="23">
        <v>41446</v>
      </c>
      <c r="E344" s="23">
        <v>41447</v>
      </c>
      <c r="F344" t="s">
        <v>188</v>
      </c>
      <c r="G344" t="s">
        <v>984</v>
      </c>
      <c r="H344" t="s">
        <v>985</v>
      </c>
      <c r="I344" t="s">
        <v>26</v>
      </c>
      <c r="J344" t="s">
        <v>27</v>
      </c>
      <c r="K344" t="s">
        <v>602</v>
      </c>
      <c r="L344" t="s">
        <v>43</v>
      </c>
      <c r="M344">
        <v>91104</v>
      </c>
      <c r="N344" t="s">
        <v>44</v>
      </c>
      <c r="O344" t="s">
        <v>1563</v>
      </c>
      <c r="P344" t="s">
        <v>46</v>
      </c>
      <c r="Q344" t="s">
        <v>59</v>
      </c>
      <c r="R344" t="s">
        <v>1564</v>
      </c>
      <c r="S344">
        <v>161.94</v>
      </c>
      <c r="T344">
        <v>3</v>
      </c>
      <c r="U344">
        <v>0</v>
      </c>
      <c r="V344">
        <v>9.716399999999993</v>
      </c>
    </row>
    <row r="345" spans="1:22" x14ac:dyDescent="0.3">
      <c r="A345">
        <v>1309</v>
      </c>
      <c r="B345" t="s">
        <v>3618</v>
      </c>
      <c r="C345">
        <v>2013</v>
      </c>
      <c r="D345" s="23">
        <v>41446</v>
      </c>
      <c r="E345" s="23">
        <v>41447</v>
      </c>
      <c r="F345" t="s">
        <v>188</v>
      </c>
      <c r="G345" t="s">
        <v>984</v>
      </c>
      <c r="H345" t="s">
        <v>985</v>
      </c>
      <c r="I345" t="s">
        <v>26</v>
      </c>
      <c r="J345" t="s">
        <v>27</v>
      </c>
      <c r="K345" t="s">
        <v>602</v>
      </c>
      <c r="L345" t="s">
        <v>43</v>
      </c>
      <c r="M345">
        <v>91104</v>
      </c>
      <c r="N345" t="s">
        <v>44</v>
      </c>
      <c r="O345" t="s">
        <v>3619</v>
      </c>
      <c r="P345" t="s">
        <v>46</v>
      </c>
      <c r="Q345" t="s">
        <v>78</v>
      </c>
      <c r="R345" t="s">
        <v>3620</v>
      </c>
      <c r="S345">
        <v>21.78</v>
      </c>
      <c r="T345">
        <v>2</v>
      </c>
      <c r="U345">
        <v>0</v>
      </c>
      <c r="V345">
        <v>5.6628000000000007</v>
      </c>
    </row>
    <row r="346" spans="1:22" x14ac:dyDescent="0.3">
      <c r="A346">
        <v>1308</v>
      </c>
      <c r="B346" t="s">
        <v>3618</v>
      </c>
      <c r="C346">
        <v>2013</v>
      </c>
      <c r="D346" s="23">
        <v>41446</v>
      </c>
      <c r="E346" s="23">
        <v>41447</v>
      </c>
      <c r="F346" t="s">
        <v>188</v>
      </c>
      <c r="G346" t="s">
        <v>984</v>
      </c>
      <c r="H346" t="s">
        <v>985</v>
      </c>
      <c r="I346" t="s">
        <v>26</v>
      </c>
      <c r="J346" t="s">
        <v>27</v>
      </c>
      <c r="K346" t="s">
        <v>602</v>
      </c>
      <c r="L346" t="s">
        <v>43</v>
      </c>
      <c r="M346">
        <v>91104</v>
      </c>
      <c r="N346" t="s">
        <v>44</v>
      </c>
      <c r="O346" t="s">
        <v>3046</v>
      </c>
      <c r="P346" t="s">
        <v>46</v>
      </c>
      <c r="Q346" t="s">
        <v>75</v>
      </c>
      <c r="R346" t="s">
        <v>3047</v>
      </c>
      <c r="S346">
        <v>17.712</v>
      </c>
      <c r="T346">
        <v>3</v>
      </c>
      <c r="U346">
        <v>0.2</v>
      </c>
      <c r="V346">
        <v>6.4206000000000012</v>
      </c>
    </row>
    <row r="347" spans="1:22" x14ac:dyDescent="0.3">
      <c r="A347">
        <v>1307</v>
      </c>
      <c r="B347" t="s">
        <v>3618</v>
      </c>
      <c r="C347">
        <v>2013</v>
      </c>
      <c r="D347" s="23">
        <v>41446</v>
      </c>
      <c r="E347" s="23">
        <v>41447</v>
      </c>
      <c r="F347" t="s">
        <v>188</v>
      </c>
      <c r="G347" t="s">
        <v>984</v>
      </c>
      <c r="H347" t="s">
        <v>985</v>
      </c>
      <c r="I347" t="s">
        <v>26</v>
      </c>
      <c r="J347" t="s">
        <v>27</v>
      </c>
      <c r="K347" t="s">
        <v>602</v>
      </c>
      <c r="L347" t="s">
        <v>43</v>
      </c>
      <c r="M347">
        <v>91104</v>
      </c>
      <c r="N347" t="s">
        <v>44</v>
      </c>
      <c r="O347" t="s">
        <v>1865</v>
      </c>
      <c r="P347" t="s">
        <v>46</v>
      </c>
      <c r="Q347" t="s">
        <v>90</v>
      </c>
      <c r="R347" t="s">
        <v>1866</v>
      </c>
      <c r="S347">
        <v>46.76</v>
      </c>
      <c r="T347">
        <v>7</v>
      </c>
      <c r="U347">
        <v>0</v>
      </c>
      <c r="V347">
        <v>22.444800000000001</v>
      </c>
    </row>
    <row r="348" spans="1:22" x14ac:dyDescent="0.3">
      <c r="A348">
        <v>5670</v>
      </c>
      <c r="B348" t="s">
        <v>8412</v>
      </c>
      <c r="C348">
        <v>2013</v>
      </c>
      <c r="D348" s="23">
        <v>41437</v>
      </c>
      <c r="E348" s="23">
        <v>41441</v>
      </c>
      <c r="F348" t="s">
        <v>50</v>
      </c>
      <c r="G348" t="s">
        <v>2813</v>
      </c>
      <c r="H348" t="s">
        <v>2814</v>
      </c>
      <c r="I348" t="s">
        <v>26</v>
      </c>
      <c r="J348" t="s">
        <v>27</v>
      </c>
      <c r="K348" t="s">
        <v>95</v>
      </c>
      <c r="L348" t="s">
        <v>96</v>
      </c>
      <c r="M348">
        <v>98103</v>
      </c>
      <c r="N348" t="s">
        <v>44</v>
      </c>
      <c r="O348" t="s">
        <v>5327</v>
      </c>
      <c r="P348" t="s">
        <v>71</v>
      </c>
      <c r="Q348" t="s">
        <v>161</v>
      </c>
      <c r="R348" t="s">
        <v>5328</v>
      </c>
      <c r="S348">
        <v>389.97</v>
      </c>
      <c r="T348">
        <v>3</v>
      </c>
      <c r="U348">
        <v>0</v>
      </c>
      <c r="V348">
        <v>132.58980000000003</v>
      </c>
    </row>
    <row r="349" spans="1:22" x14ac:dyDescent="0.3">
      <c r="A349">
        <v>5669</v>
      </c>
      <c r="B349" t="s">
        <v>8412</v>
      </c>
      <c r="C349">
        <v>2013</v>
      </c>
      <c r="D349" s="23">
        <v>41437</v>
      </c>
      <c r="E349" s="23">
        <v>41441</v>
      </c>
      <c r="F349" t="s">
        <v>50</v>
      </c>
      <c r="G349" t="s">
        <v>2813</v>
      </c>
      <c r="H349" t="s">
        <v>2814</v>
      </c>
      <c r="I349" t="s">
        <v>26</v>
      </c>
      <c r="J349" t="s">
        <v>27</v>
      </c>
      <c r="K349" t="s">
        <v>95</v>
      </c>
      <c r="L349" t="s">
        <v>96</v>
      </c>
      <c r="M349">
        <v>98103</v>
      </c>
      <c r="N349" t="s">
        <v>44</v>
      </c>
      <c r="O349" t="s">
        <v>2106</v>
      </c>
      <c r="P349" t="s">
        <v>46</v>
      </c>
      <c r="Q349" t="s">
        <v>75</v>
      </c>
      <c r="R349" t="s">
        <v>2107</v>
      </c>
      <c r="S349">
        <v>53.984000000000002</v>
      </c>
      <c r="T349">
        <v>14</v>
      </c>
      <c r="U349">
        <v>0.2</v>
      </c>
      <c r="V349">
        <v>17.544800000000002</v>
      </c>
    </row>
    <row r="350" spans="1:22" x14ac:dyDescent="0.3">
      <c r="A350">
        <v>5668</v>
      </c>
      <c r="B350" t="s">
        <v>8412</v>
      </c>
      <c r="C350">
        <v>2013</v>
      </c>
      <c r="D350" s="23">
        <v>41437</v>
      </c>
      <c r="E350" s="23">
        <v>41441</v>
      </c>
      <c r="F350" t="s">
        <v>50</v>
      </c>
      <c r="G350" t="s">
        <v>2813</v>
      </c>
      <c r="H350" t="s">
        <v>2814</v>
      </c>
      <c r="I350" t="s">
        <v>26</v>
      </c>
      <c r="J350" t="s">
        <v>27</v>
      </c>
      <c r="K350" t="s">
        <v>95</v>
      </c>
      <c r="L350" t="s">
        <v>96</v>
      </c>
      <c r="M350">
        <v>98103</v>
      </c>
      <c r="N350" t="s">
        <v>44</v>
      </c>
      <c r="O350" t="s">
        <v>2620</v>
      </c>
      <c r="P350" t="s">
        <v>46</v>
      </c>
      <c r="Q350" t="s">
        <v>47</v>
      </c>
      <c r="R350" t="s">
        <v>2621</v>
      </c>
      <c r="S350">
        <v>14.62</v>
      </c>
      <c r="T350">
        <v>2</v>
      </c>
      <c r="U350">
        <v>0</v>
      </c>
      <c r="V350">
        <v>6.8713999999999995</v>
      </c>
    </row>
    <row r="351" spans="1:22" x14ac:dyDescent="0.3">
      <c r="A351">
        <v>8689</v>
      </c>
      <c r="B351" t="s">
        <v>10184</v>
      </c>
      <c r="C351">
        <v>2013</v>
      </c>
      <c r="D351" s="23">
        <v>41452</v>
      </c>
      <c r="E351" s="23">
        <v>41452</v>
      </c>
      <c r="F351" t="s">
        <v>1290</v>
      </c>
      <c r="G351" t="s">
        <v>2822</v>
      </c>
      <c r="H351" t="s">
        <v>2823</v>
      </c>
      <c r="I351" t="s">
        <v>41</v>
      </c>
      <c r="J351" t="s">
        <v>27</v>
      </c>
      <c r="K351" t="s">
        <v>42</v>
      </c>
      <c r="L351" t="s">
        <v>43</v>
      </c>
      <c r="M351">
        <v>90036</v>
      </c>
      <c r="N351" t="s">
        <v>44</v>
      </c>
      <c r="O351" t="s">
        <v>3537</v>
      </c>
      <c r="P351" t="s">
        <v>46</v>
      </c>
      <c r="Q351" t="s">
        <v>90</v>
      </c>
      <c r="R351" t="s">
        <v>3538</v>
      </c>
      <c r="S351">
        <v>12.48</v>
      </c>
      <c r="T351">
        <v>2</v>
      </c>
      <c r="U351">
        <v>0</v>
      </c>
      <c r="V351">
        <v>5.6159999999999997</v>
      </c>
    </row>
    <row r="352" spans="1:22" x14ac:dyDescent="0.3">
      <c r="A352">
        <v>8688</v>
      </c>
      <c r="B352" t="s">
        <v>10184</v>
      </c>
      <c r="C352">
        <v>2013</v>
      </c>
      <c r="D352" s="23">
        <v>41452</v>
      </c>
      <c r="E352" s="23">
        <v>41452</v>
      </c>
      <c r="F352" t="s">
        <v>1290</v>
      </c>
      <c r="G352" t="s">
        <v>2822</v>
      </c>
      <c r="H352" t="s">
        <v>2823</v>
      </c>
      <c r="I352" t="s">
        <v>41</v>
      </c>
      <c r="J352" t="s">
        <v>27</v>
      </c>
      <c r="K352" t="s">
        <v>42</v>
      </c>
      <c r="L352" t="s">
        <v>43</v>
      </c>
      <c r="M352">
        <v>90036</v>
      </c>
      <c r="N352" t="s">
        <v>44</v>
      </c>
      <c r="O352" t="s">
        <v>1174</v>
      </c>
      <c r="P352" t="s">
        <v>46</v>
      </c>
      <c r="Q352" t="s">
        <v>269</v>
      </c>
      <c r="R352" t="s">
        <v>1175</v>
      </c>
      <c r="S352">
        <v>17.899999999999999</v>
      </c>
      <c r="T352">
        <v>5</v>
      </c>
      <c r="U352">
        <v>0</v>
      </c>
      <c r="V352">
        <v>8.9499999999999993</v>
      </c>
    </row>
    <row r="353" spans="1:22" x14ac:dyDescent="0.3">
      <c r="A353">
        <v>8687</v>
      </c>
      <c r="B353" t="s">
        <v>10184</v>
      </c>
      <c r="C353">
        <v>2013</v>
      </c>
      <c r="D353" s="23">
        <v>41452</v>
      </c>
      <c r="E353" s="23">
        <v>41452</v>
      </c>
      <c r="F353" t="s">
        <v>1290</v>
      </c>
      <c r="G353" t="s">
        <v>2822</v>
      </c>
      <c r="H353" t="s">
        <v>2823</v>
      </c>
      <c r="I353" t="s">
        <v>41</v>
      </c>
      <c r="J353" t="s">
        <v>27</v>
      </c>
      <c r="K353" t="s">
        <v>42</v>
      </c>
      <c r="L353" t="s">
        <v>43</v>
      </c>
      <c r="M353">
        <v>90036</v>
      </c>
      <c r="N353" t="s">
        <v>44</v>
      </c>
      <c r="O353" t="s">
        <v>1605</v>
      </c>
      <c r="P353" t="s">
        <v>46</v>
      </c>
      <c r="Q353" t="s">
        <v>578</v>
      </c>
      <c r="R353" t="s">
        <v>1606</v>
      </c>
      <c r="S353">
        <v>231.72</v>
      </c>
      <c r="T353">
        <v>2</v>
      </c>
      <c r="U353">
        <v>0</v>
      </c>
      <c r="V353">
        <v>11.585999999999984</v>
      </c>
    </row>
    <row r="354" spans="1:22" x14ac:dyDescent="0.3">
      <c r="A354">
        <v>3537</v>
      </c>
      <c r="B354" t="s">
        <v>6724</v>
      </c>
      <c r="C354">
        <v>2013</v>
      </c>
      <c r="D354" s="23">
        <v>41443</v>
      </c>
      <c r="E354" s="23">
        <v>41446</v>
      </c>
      <c r="F354" t="s">
        <v>23</v>
      </c>
      <c r="G354" t="s">
        <v>2080</v>
      </c>
      <c r="H354" t="s">
        <v>2081</v>
      </c>
      <c r="I354" t="s">
        <v>26</v>
      </c>
      <c r="J354" t="s">
        <v>27</v>
      </c>
      <c r="K354" t="s">
        <v>266</v>
      </c>
      <c r="L354" t="s">
        <v>267</v>
      </c>
      <c r="M354">
        <v>10024</v>
      </c>
      <c r="N354" t="s">
        <v>148</v>
      </c>
      <c r="O354" t="s">
        <v>4089</v>
      </c>
      <c r="P354" t="s">
        <v>46</v>
      </c>
      <c r="Q354" t="s">
        <v>59</v>
      </c>
      <c r="R354" t="s">
        <v>4090</v>
      </c>
      <c r="S354">
        <v>40.74</v>
      </c>
      <c r="T354">
        <v>3</v>
      </c>
      <c r="U354">
        <v>0</v>
      </c>
      <c r="V354">
        <v>0.4073999999999991</v>
      </c>
    </row>
    <row r="355" spans="1:22" x14ac:dyDescent="0.3">
      <c r="A355">
        <v>2839</v>
      </c>
      <c r="B355" t="s">
        <v>6017</v>
      </c>
      <c r="C355">
        <v>2013</v>
      </c>
      <c r="D355" s="23">
        <v>41435</v>
      </c>
      <c r="E355" s="23">
        <v>41438</v>
      </c>
      <c r="F355" t="s">
        <v>188</v>
      </c>
      <c r="G355" t="s">
        <v>5806</v>
      </c>
      <c r="H355" t="s">
        <v>5807</v>
      </c>
      <c r="I355" t="s">
        <v>26</v>
      </c>
      <c r="J355" t="s">
        <v>27</v>
      </c>
      <c r="K355" t="s">
        <v>5647</v>
      </c>
      <c r="L355" t="s">
        <v>54</v>
      </c>
      <c r="M355">
        <v>32303</v>
      </c>
      <c r="N355" t="s">
        <v>30</v>
      </c>
      <c r="O355" t="s">
        <v>3705</v>
      </c>
      <c r="P355" t="s">
        <v>71</v>
      </c>
      <c r="Q355" t="s">
        <v>682</v>
      </c>
      <c r="R355" t="s">
        <v>3706</v>
      </c>
      <c r="S355">
        <v>695.7</v>
      </c>
      <c r="T355">
        <v>2</v>
      </c>
      <c r="U355">
        <v>0.5</v>
      </c>
      <c r="V355">
        <v>-27.827999999999975</v>
      </c>
    </row>
    <row r="356" spans="1:22" x14ac:dyDescent="0.3">
      <c r="A356">
        <v>437</v>
      </c>
      <c r="B356" t="s">
        <v>1526</v>
      </c>
      <c r="C356">
        <v>2013</v>
      </c>
      <c r="D356" s="23">
        <v>41438</v>
      </c>
      <c r="E356" s="23">
        <v>41440</v>
      </c>
      <c r="F356" t="s">
        <v>23</v>
      </c>
      <c r="G356" t="s">
        <v>1527</v>
      </c>
      <c r="H356" t="s">
        <v>1528</v>
      </c>
      <c r="I356" t="s">
        <v>102</v>
      </c>
      <c r="J356" t="s">
        <v>27</v>
      </c>
      <c r="K356" t="s">
        <v>303</v>
      </c>
      <c r="L356" t="s">
        <v>211</v>
      </c>
      <c r="M356">
        <v>60623</v>
      </c>
      <c r="N356" t="s">
        <v>105</v>
      </c>
      <c r="O356" t="s">
        <v>1529</v>
      </c>
      <c r="P356" t="s">
        <v>71</v>
      </c>
      <c r="Q356" t="s">
        <v>682</v>
      </c>
      <c r="R356" t="s">
        <v>1530</v>
      </c>
      <c r="S356">
        <v>1007.979</v>
      </c>
      <c r="T356">
        <v>3</v>
      </c>
      <c r="U356">
        <v>0.3</v>
      </c>
      <c r="V356">
        <v>43.199100000000044</v>
      </c>
    </row>
    <row r="357" spans="1:22" x14ac:dyDescent="0.3">
      <c r="A357">
        <v>438</v>
      </c>
      <c r="B357" t="s">
        <v>1526</v>
      </c>
      <c r="C357">
        <v>2013</v>
      </c>
      <c r="D357" s="23">
        <v>41438</v>
      </c>
      <c r="E357" s="23">
        <v>41440</v>
      </c>
      <c r="F357" t="s">
        <v>23</v>
      </c>
      <c r="G357" t="s">
        <v>1527</v>
      </c>
      <c r="H357" t="s">
        <v>1528</v>
      </c>
      <c r="I357" t="s">
        <v>102</v>
      </c>
      <c r="J357" t="s">
        <v>27</v>
      </c>
      <c r="K357" t="s">
        <v>303</v>
      </c>
      <c r="L357" t="s">
        <v>211</v>
      </c>
      <c r="M357">
        <v>60623</v>
      </c>
      <c r="N357" t="s">
        <v>105</v>
      </c>
      <c r="O357" t="s">
        <v>1251</v>
      </c>
      <c r="P357" t="s">
        <v>46</v>
      </c>
      <c r="Q357" t="s">
        <v>90</v>
      </c>
      <c r="R357" t="s">
        <v>1442</v>
      </c>
      <c r="S357">
        <v>313.488</v>
      </c>
      <c r="T357">
        <v>7</v>
      </c>
      <c r="U357">
        <v>0.2</v>
      </c>
      <c r="V357">
        <v>113.63939999999998</v>
      </c>
    </row>
    <row r="358" spans="1:22" x14ac:dyDescent="0.3">
      <c r="A358">
        <v>4179</v>
      </c>
      <c r="B358" t="s">
        <v>7276</v>
      </c>
      <c r="C358">
        <v>2013</v>
      </c>
      <c r="D358" s="23">
        <v>41442</v>
      </c>
      <c r="E358" s="23">
        <v>41444</v>
      </c>
      <c r="F358" t="s">
        <v>23</v>
      </c>
      <c r="G358" t="s">
        <v>1870</v>
      </c>
      <c r="H358" t="s">
        <v>1871</v>
      </c>
      <c r="I358" t="s">
        <v>26</v>
      </c>
      <c r="J358" t="s">
        <v>27</v>
      </c>
      <c r="K358" t="s">
        <v>42</v>
      </c>
      <c r="L358" t="s">
        <v>43</v>
      </c>
      <c r="M358">
        <v>90045</v>
      </c>
      <c r="N358" t="s">
        <v>44</v>
      </c>
      <c r="O358" t="s">
        <v>5239</v>
      </c>
      <c r="P358" t="s">
        <v>46</v>
      </c>
      <c r="Q358" t="s">
        <v>90</v>
      </c>
      <c r="R358" t="s">
        <v>5240</v>
      </c>
      <c r="S358">
        <v>46.349999999999994</v>
      </c>
      <c r="T358">
        <v>5</v>
      </c>
      <c r="U358">
        <v>0</v>
      </c>
      <c r="V358">
        <v>21.784499999999998</v>
      </c>
    </row>
    <row r="359" spans="1:22" x14ac:dyDescent="0.3">
      <c r="A359">
        <v>9375</v>
      </c>
      <c r="B359" t="s">
        <v>10576</v>
      </c>
      <c r="C359">
        <v>2013</v>
      </c>
      <c r="D359" s="23">
        <v>41431</v>
      </c>
      <c r="E359" s="23">
        <v>41435</v>
      </c>
      <c r="F359" t="s">
        <v>50</v>
      </c>
      <c r="G359" t="s">
        <v>343</v>
      </c>
      <c r="H359" t="s">
        <v>344</v>
      </c>
      <c r="I359" t="s">
        <v>41</v>
      </c>
      <c r="J359" t="s">
        <v>27</v>
      </c>
      <c r="K359" t="s">
        <v>95</v>
      </c>
      <c r="L359" t="s">
        <v>96</v>
      </c>
      <c r="M359">
        <v>98105</v>
      </c>
      <c r="N359" t="s">
        <v>44</v>
      </c>
      <c r="O359" t="s">
        <v>2652</v>
      </c>
      <c r="P359" t="s">
        <v>46</v>
      </c>
      <c r="Q359" t="s">
        <v>578</v>
      </c>
      <c r="R359" t="s">
        <v>2653</v>
      </c>
      <c r="S359">
        <v>61.38</v>
      </c>
      <c r="T359">
        <v>6</v>
      </c>
      <c r="U359">
        <v>0</v>
      </c>
      <c r="V359">
        <v>15.958800000000004</v>
      </c>
    </row>
    <row r="360" spans="1:22" x14ac:dyDescent="0.3">
      <c r="A360">
        <v>7288</v>
      </c>
      <c r="B360" t="s">
        <v>9397</v>
      </c>
      <c r="C360">
        <v>2013</v>
      </c>
      <c r="D360" s="23">
        <v>41446</v>
      </c>
      <c r="E360" s="23">
        <v>41451</v>
      </c>
      <c r="F360" t="s">
        <v>50</v>
      </c>
      <c r="G360" t="s">
        <v>7354</v>
      </c>
      <c r="H360" t="s">
        <v>7355</v>
      </c>
      <c r="I360" t="s">
        <v>41</v>
      </c>
      <c r="J360" t="s">
        <v>27</v>
      </c>
      <c r="K360" t="s">
        <v>4847</v>
      </c>
      <c r="L360" t="s">
        <v>649</v>
      </c>
      <c r="M360">
        <v>73120</v>
      </c>
      <c r="N360" t="s">
        <v>105</v>
      </c>
      <c r="O360" t="s">
        <v>3956</v>
      </c>
      <c r="P360" t="s">
        <v>32</v>
      </c>
      <c r="Q360" t="s">
        <v>65</v>
      </c>
      <c r="R360" t="s">
        <v>5770</v>
      </c>
      <c r="S360">
        <v>57.69</v>
      </c>
      <c r="T360">
        <v>3</v>
      </c>
      <c r="U360">
        <v>0</v>
      </c>
      <c r="V360">
        <v>23.652900000000002</v>
      </c>
    </row>
    <row r="361" spans="1:22" x14ac:dyDescent="0.3">
      <c r="A361">
        <v>7287</v>
      </c>
      <c r="B361" t="s">
        <v>9397</v>
      </c>
      <c r="C361">
        <v>2013</v>
      </c>
      <c r="D361" s="23">
        <v>41446</v>
      </c>
      <c r="E361" s="23">
        <v>41451</v>
      </c>
      <c r="F361" t="s">
        <v>50</v>
      </c>
      <c r="G361" t="s">
        <v>7354</v>
      </c>
      <c r="H361" t="s">
        <v>7355</v>
      </c>
      <c r="I361" t="s">
        <v>41</v>
      </c>
      <c r="J361" t="s">
        <v>27</v>
      </c>
      <c r="K361" t="s">
        <v>4847</v>
      </c>
      <c r="L361" t="s">
        <v>649</v>
      </c>
      <c r="M361">
        <v>73120</v>
      </c>
      <c r="N361" t="s">
        <v>105</v>
      </c>
      <c r="O361" t="s">
        <v>7692</v>
      </c>
      <c r="P361" t="s">
        <v>71</v>
      </c>
      <c r="Q361" t="s">
        <v>161</v>
      </c>
      <c r="R361" t="s">
        <v>7693</v>
      </c>
      <c r="S361">
        <v>6.9</v>
      </c>
      <c r="T361">
        <v>1</v>
      </c>
      <c r="U361">
        <v>0</v>
      </c>
      <c r="V361">
        <v>0.5519999999999996</v>
      </c>
    </row>
    <row r="362" spans="1:22" x14ac:dyDescent="0.3">
      <c r="A362">
        <v>8904</v>
      </c>
      <c r="B362" t="s">
        <v>10305</v>
      </c>
      <c r="C362">
        <v>2013</v>
      </c>
      <c r="D362" s="23">
        <v>41426</v>
      </c>
      <c r="E362" s="23">
        <v>41430</v>
      </c>
      <c r="F362" t="s">
        <v>50</v>
      </c>
      <c r="G362" t="s">
        <v>3723</v>
      </c>
      <c r="H362" t="s">
        <v>3724</v>
      </c>
      <c r="I362" t="s">
        <v>26</v>
      </c>
      <c r="J362" t="s">
        <v>27</v>
      </c>
      <c r="K362" t="s">
        <v>357</v>
      </c>
      <c r="L362" t="s">
        <v>211</v>
      </c>
      <c r="M362">
        <v>62521</v>
      </c>
      <c r="N362" t="s">
        <v>105</v>
      </c>
      <c r="O362" t="s">
        <v>2925</v>
      </c>
      <c r="P362" t="s">
        <v>46</v>
      </c>
      <c r="Q362" t="s">
        <v>90</v>
      </c>
      <c r="R362" t="s">
        <v>2926</v>
      </c>
      <c r="S362">
        <v>10.368000000000002</v>
      </c>
      <c r="T362">
        <v>2</v>
      </c>
      <c r="U362">
        <v>0.2</v>
      </c>
      <c r="V362">
        <v>3.6288</v>
      </c>
    </row>
    <row r="363" spans="1:22" x14ac:dyDescent="0.3">
      <c r="A363">
        <v>8903</v>
      </c>
      <c r="B363" t="s">
        <v>10305</v>
      </c>
      <c r="C363">
        <v>2013</v>
      </c>
      <c r="D363" s="23">
        <v>41426</v>
      </c>
      <c r="E363" s="23">
        <v>41430</v>
      </c>
      <c r="F363" t="s">
        <v>50</v>
      </c>
      <c r="G363" t="s">
        <v>3723</v>
      </c>
      <c r="H363" t="s">
        <v>3724</v>
      </c>
      <c r="I363" t="s">
        <v>26</v>
      </c>
      <c r="J363" t="s">
        <v>27</v>
      </c>
      <c r="K363" t="s">
        <v>357</v>
      </c>
      <c r="L363" t="s">
        <v>211</v>
      </c>
      <c r="M363">
        <v>62521</v>
      </c>
      <c r="N363" t="s">
        <v>105</v>
      </c>
      <c r="O363" t="s">
        <v>6128</v>
      </c>
      <c r="P363" t="s">
        <v>32</v>
      </c>
      <c r="Q363" t="s">
        <v>36</v>
      </c>
      <c r="R363" t="s">
        <v>6129</v>
      </c>
      <c r="S363">
        <v>191.07899999999998</v>
      </c>
      <c r="T363">
        <v>3</v>
      </c>
      <c r="U363">
        <v>0.3</v>
      </c>
      <c r="V363">
        <v>-38.215799999999973</v>
      </c>
    </row>
    <row r="364" spans="1:22" x14ac:dyDescent="0.3">
      <c r="A364">
        <v>8902</v>
      </c>
      <c r="B364" t="s">
        <v>10305</v>
      </c>
      <c r="C364">
        <v>2013</v>
      </c>
      <c r="D364" s="23">
        <v>41426</v>
      </c>
      <c r="E364" s="23">
        <v>41430</v>
      </c>
      <c r="F364" t="s">
        <v>50</v>
      </c>
      <c r="G364" t="s">
        <v>3723</v>
      </c>
      <c r="H364" t="s">
        <v>3724</v>
      </c>
      <c r="I364" t="s">
        <v>26</v>
      </c>
      <c r="J364" t="s">
        <v>27</v>
      </c>
      <c r="K364" t="s">
        <v>357</v>
      </c>
      <c r="L364" t="s">
        <v>211</v>
      </c>
      <c r="M364">
        <v>62521</v>
      </c>
      <c r="N364" t="s">
        <v>105</v>
      </c>
      <c r="O364" t="s">
        <v>9709</v>
      </c>
      <c r="P364" t="s">
        <v>46</v>
      </c>
      <c r="Q364" t="s">
        <v>90</v>
      </c>
      <c r="R364" t="s">
        <v>9710</v>
      </c>
      <c r="S364">
        <v>18.496000000000002</v>
      </c>
      <c r="T364">
        <v>4</v>
      </c>
      <c r="U364">
        <v>0.2</v>
      </c>
      <c r="V364">
        <v>6.7048000000000005</v>
      </c>
    </row>
    <row r="365" spans="1:22" x14ac:dyDescent="0.3">
      <c r="A365">
        <v>8901</v>
      </c>
      <c r="B365" t="s">
        <v>10305</v>
      </c>
      <c r="C365">
        <v>2013</v>
      </c>
      <c r="D365" s="23">
        <v>41426</v>
      </c>
      <c r="E365" s="23">
        <v>41430</v>
      </c>
      <c r="F365" t="s">
        <v>50</v>
      </c>
      <c r="G365" t="s">
        <v>3723</v>
      </c>
      <c r="H365" t="s">
        <v>3724</v>
      </c>
      <c r="I365" t="s">
        <v>26</v>
      </c>
      <c r="J365" t="s">
        <v>27</v>
      </c>
      <c r="K365" t="s">
        <v>357</v>
      </c>
      <c r="L365" t="s">
        <v>211</v>
      </c>
      <c r="M365">
        <v>62521</v>
      </c>
      <c r="N365" t="s">
        <v>105</v>
      </c>
      <c r="O365" t="s">
        <v>9797</v>
      </c>
      <c r="P365" t="s">
        <v>32</v>
      </c>
      <c r="Q365" t="s">
        <v>65</v>
      </c>
      <c r="R365" t="s">
        <v>9798</v>
      </c>
      <c r="S365">
        <v>32.064</v>
      </c>
      <c r="T365">
        <v>3</v>
      </c>
      <c r="U365">
        <v>0.6</v>
      </c>
      <c r="V365">
        <v>-12.825599999999994</v>
      </c>
    </row>
    <row r="366" spans="1:22" x14ac:dyDescent="0.3">
      <c r="A366">
        <v>6506</v>
      </c>
      <c r="B366" t="s">
        <v>8930</v>
      </c>
      <c r="C366">
        <v>2013</v>
      </c>
      <c r="D366" s="23">
        <v>41452</v>
      </c>
      <c r="E366" s="23">
        <v>41456</v>
      </c>
      <c r="F366" t="s">
        <v>50</v>
      </c>
      <c r="G366" t="s">
        <v>8931</v>
      </c>
      <c r="H366" t="s">
        <v>8932</v>
      </c>
      <c r="I366" t="s">
        <v>41</v>
      </c>
      <c r="J366" t="s">
        <v>27</v>
      </c>
      <c r="K366" t="s">
        <v>303</v>
      </c>
      <c r="L366" t="s">
        <v>211</v>
      </c>
      <c r="M366">
        <v>60653</v>
      </c>
      <c r="N366" t="s">
        <v>105</v>
      </c>
      <c r="O366" t="s">
        <v>640</v>
      </c>
      <c r="P366" t="s">
        <v>46</v>
      </c>
      <c r="Q366" t="s">
        <v>68</v>
      </c>
      <c r="R366" t="s">
        <v>641</v>
      </c>
      <c r="S366">
        <v>5.3040000000000003</v>
      </c>
      <c r="T366">
        <v>3</v>
      </c>
      <c r="U366">
        <v>0.2</v>
      </c>
      <c r="V366">
        <v>0.46409999999999996</v>
      </c>
    </row>
    <row r="367" spans="1:22" x14ac:dyDescent="0.3">
      <c r="A367">
        <v>852</v>
      </c>
      <c r="B367" t="s">
        <v>2637</v>
      </c>
      <c r="C367">
        <v>2013</v>
      </c>
      <c r="D367" s="23">
        <v>41446</v>
      </c>
      <c r="E367" s="23">
        <v>41451</v>
      </c>
      <c r="F367" t="s">
        <v>23</v>
      </c>
      <c r="G367" t="s">
        <v>2638</v>
      </c>
      <c r="H367" t="s">
        <v>2639</v>
      </c>
      <c r="I367" t="s">
        <v>41</v>
      </c>
      <c r="J367" t="s">
        <v>27</v>
      </c>
      <c r="K367" t="s">
        <v>2640</v>
      </c>
      <c r="L367" t="s">
        <v>43</v>
      </c>
      <c r="M367">
        <v>93905</v>
      </c>
      <c r="N367" t="s">
        <v>44</v>
      </c>
      <c r="O367" t="s">
        <v>2643</v>
      </c>
      <c r="P367" t="s">
        <v>46</v>
      </c>
      <c r="Q367" t="s">
        <v>90</v>
      </c>
      <c r="R367" t="s">
        <v>2644</v>
      </c>
      <c r="S367">
        <v>38.880000000000003</v>
      </c>
      <c r="T367">
        <v>6</v>
      </c>
      <c r="U367">
        <v>0</v>
      </c>
      <c r="V367">
        <v>18.662400000000002</v>
      </c>
    </row>
    <row r="368" spans="1:22" x14ac:dyDescent="0.3">
      <c r="A368">
        <v>851</v>
      </c>
      <c r="B368" t="s">
        <v>2637</v>
      </c>
      <c r="C368">
        <v>2013</v>
      </c>
      <c r="D368" s="23">
        <v>41446</v>
      </c>
      <c r="E368" s="23">
        <v>41451</v>
      </c>
      <c r="F368" t="s">
        <v>23</v>
      </c>
      <c r="G368" t="s">
        <v>2638</v>
      </c>
      <c r="H368" t="s">
        <v>2639</v>
      </c>
      <c r="I368" t="s">
        <v>41</v>
      </c>
      <c r="J368" t="s">
        <v>27</v>
      </c>
      <c r="K368" t="s">
        <v>2640</v>
      </c>
      <c r="L368" t="s">
        <v>43</v>
      </c>
      <c r="M368">
        <v>93905</v>
      </c>
      <c r="N368" t="s">
        <v>44</v>
      </c>
      <c r="O368" t="s">
        <v>2641</v>
      </c>
      <c r="P368" t="s">
        <v>46</v>
      </c>
      <c r="Q368" t="s">
        <v>68</v>
      </c>
      <c r="R368" t="s">
        <v>2642</v>
      </c>
      <c r="S368">
        <v>5.16</v>
      </c>
      <c r="T368">
        <v>2</v>
      </c>
      <c r="U368">
        <v>0</v>
      </c>
      <c r="V368">
        <v>1.3416000000000001</v>
      </c>
    </row>
    <row r="369" spans="1:22" x14ac:dyDescent="0.3">
      <c r="A369">
        <v>6050</v>
      </c>
      <c r="B369" t="s">
        <v>8647</v>
      </c>
      <c r="C369">
        <v>2013</v>
      </c>
      <c r="D369" s="23">
        <v>41441</v>
      </c>
      <c r="E369" s="23">
        <v>41444</v>
      </c>
      <c r="F369" t="s">
        <v>188</v>
      </c>
      <c r="G369" t="s">
        <v>1745</v>
      </c>
      <c r="H369" t="s">
        <v>1746</v>
      </c>
      <c r="I369" t="s">
        <v>26</v>
      </c>
      <c r="J369" t="s">
        <v>27</v>
      </c>
      <c r="K369" t="s">
        <v>184</v>
      </c>
      <c r="L369" t="s">
        <v>104</v>
      </c>
      <c r="M369">
        <v>77036</v>
      </c>
      <c r="N369" t="s">
        <v>105</v>
      </c>
      <c r="O369" t="s">
        <v>7716</v>
      </c>
      <c r="P369" t="s">
        <v>46</v>
      </c>
      <c r="Q369" t="s">
        <v>90</v>
      </c>
      <c r="R369" t="s">
        <v>7717</v>
      </c>
      <c r="S369">
        <v>173.48800000000003</v>
      </c>
      <c r="T369">
        <v>7</v>
      </c>
      <c r="U369">
        <v>0.2</v>
      </c>
      <c r="V369">
        <v>54.214999999999982</v>
      </c>
    </row>
    <row r="370" spans="1:22" x14ac:dyDescent="0.3">
      <c r="A370">
        <v>2905</v>
      </c>
      <c r="B370" t="s">
        <v>6091</v>
      </c>
      <c r="C370">
        <v>2013</v>
      </c>
      <c r="D370" s="23">
        <v>41453</v>
      </c>
      <c r="E370" s="23">
        <v>41457</v>
      </c>
      <c r="F370" t="s">
        <v>50</v>
      </c>
      <c r="G370" t="s">
        <v>4616</v>
      </c>
      <c r="H370" t="s">
        <v>4617</v>
      </c>
      <c r="I370" t="s">
        <v>41</v>
      </c>
      <c r="J370" t="s">
        <v>27</v>
      </c>
      <c r="K370" t="s">
        <v>6092</v>
      </c>
      <c r="L370" t="s">
        <v>211</v>
      </c>
      <c r="M370">
        <v>60035</v>
      </c>
      <c r="N370" t="s">
        <v>105</v>
      </c>
      <c r="O370" t="s">
        <v>4768</v>
      </c>
      <c r="P370" t="s">
        <v>32</v>
      </c>
      <c r="Q370" t="s">
        <v>36</v>
      </c>
      <c r="R370" t="s">
        <v>4769</v>
      </c>
      <c r="S370">
        <v>539.65800000000002</v>
      </c>
      <c r="T370">
        <v>3</v>
      </c>
      <c r="U370">
        <v>0.3</v>
      </c>
      <c r="V370">
        <v>-7.7094000000001017</v>
      </c>
    </row>
    <row r="371" spans="1:22" x14ac:dyDescent="0.3">
      <c r="A371">
        <v>2904</v>
      </c>
      <c r="B371" t="s">
        <v>6091</v>
      </c>
      <c r="C371">
        <v>2013</v>
      </c>
      <c r="D371" s="23">
        <v>41453</v>
      </c>
      <c r="E371" s="23">
        <v>41457</v>
      </c>
      <c r="F371" t="s">
        <v>50</v>
      </c>
      <c r="G371" t="s">
        <v>4616</v>
      </c>
      <c r="H371" t="s">
        <v>4617</v>
      </c>
      <c r="I371" t="s">
        <v>41</v>
      </c>
      <c r="J371" t="s">
        <v>27</v>
      </c>
      <c r="K371" t="s">
        <v>6092</v>
      </c>
      <c r="L371" t="s">
        <v>211</v>
      </c>
      <c r="M371">
        <v>60035</v>
      </c>
      <c r="N371" t="s">
        <v>105</v>
      </c>
      <c r="O371" t="s">
        <v>4250</v>
      </c>
      <c r="P371" t="s">
        <v>46</v>
      </c>
      <c r="Q371" t="s">
        <v>90</v>
      </c>
      <c r="R371" t="s">
        <v>4251</v>
      </c>
      <c r="S371">
        <v>37.463999999999999</v>
      </c>
      <c r="T371">
        <v>7</v>
      </c>
      <c r="U371">
        <v>0.2</v>
      </c>
      <c r="V371">
        <v>12.175799999999999</v>
      </c>
    </row>
    <row r="372" spans="1:22" x14ac:dyDescent="0.3">
      <c r="A372">
        <v>6047</v>
      </c>
      <c r="B372" t="s">
        <v>8645</v>
      </c>
      <c r="C372">
        <v>2013</v>
      </c>
      <c r="D372" s="23">
        <v>41435</v>
      </c>
      <c r="E372" s="23">
        <v>41442</v>
      </c>
      <c r="F372" t="s">
        <v>50</v>
      </c>
      <c r="G372" t="s">
        <v>6280</v>
      </c>
      <c r="H372" t="s">
        <v>6281</v>
      </c>
      <c r="I372" t="s">
        <v>102</v>
      </c>
      <c r="J372" t="s">
        <v>27</v>
      </c>
      <c r="K372" t="s">
        <v>409</v>
      </c>
      <c r="L372" t="s">
        <v>229</v>
      </c>
      <c r="M372">
        <v>55407</v>
      </c>
      <c r="N372" t="s">
        <v>105</v>
      </c>
      <c r="O372" t="s">
        <v>8261</v>
      </c>
      <c r="P372" t="s">
        <v>32</v>
      </c>
      <c r="Q372" t="s">
        <v>56</v>
      </c>
      <c r="R372" t="s">
        <v>8262</v>
      </c>
      <c r="S372">
        <v>692.93999999999994</v>
      </c>
      <c r="T372">
        <v>3</v>
      </c>
      <c r="U372">
        <v>0</v>
      </c>
      <c r="V372">
        <v>173.23500000000001</v>
      </c>
    </row>
    <row r="373" spans="1:22" x14ac:dyDescent="0.3">
      <c r="A373">
        <v>6755</v>
      </c>
      <c r="B373" t="s">
        <v>9072</v>
      </c>
      <c r="C373">
        <v>2013</v>
      </c>
      <c r="D373" s="23">
        <v>41454</v>
      </c>
      <c r="E373" s="23">
        <v>41456</v>
      </c>
      <c r="F373" t="s">
        <v>23</v>
      </c>
      <c r="G373" t="s">
        <v>6119</v>
      </c>
      <c r="H373" t="s">
        <v>6120</v>
      </c>
      <c r="I373" t="s">
        <v>26</v>
      </c>
      <c r="J373" t="s">
        <v>27</v>
      </c>
      <c r="K373" t="s">
        <v>4824</v>
      </c>
      <c r="L373" t="s">
        <v>788</v>
      </c>
      <c r="M373">
        <v>7501</v>
      </c>
      <c r="N373" t="s">
        <v>148</v>
      </c>
      <c r="O373" t="s">
        <v>106</v>
      </c>
      <c r="P373" t="s">
        <v>46</v>
      </c>
      <c r="Q373" t="s">
        <v>78</v>
      </c>
      <c r="R373" t="s">
        <v>107</v>
      </c>
      <c r="S373">
        <v>275.24</v>
      </c>
      <c r="T373">
        <v>4</v>
      </c>
      <c r="U373">
        <v>0</v>
      </c>
      <c r="V373">
        <v>121.10560000000001</v>
      </c>
    </row>
    <row r="374" spans="1:22" x14ac:dyDescent="0.3">
      <c r="A374">
        <v>6754</v>
      </c>
      <c r="B374" t="s">
        <v>9072</v>
      </c>
      <c r="C374">
        <v>2013</v>
      </c>
      <c r="D374" s="23">
        <v>41454</v>
      </c>
      <c r="E374" s="23">
        <v>41456</v>
      </c>
      <c r="F374" t="s">
        <v>23</v>
      </c>
      <c r="G374" t="s">
        <v>6119</v>
      </c>
      <c r="H374" t="s">
        <v>6120</v>
      </c>
      <c r="I374" t="s">
        <v>26</v>
      </c>
      <c r="J374" t="s">
        <v>27</v>
      </c>
      <c r="K374" t="s">
        <v>4824</v>
      </c>
      <c r="L374" t="s">
        <v>788</v>
      </c>
      <c r="M374">
        <v>7501</v>
      </c>
      <c r="N374" t="s">
        <v>148</v>
      </c>
      <c r="O374" t="s">
        <v>5822</v>
      </c>
      <c r="P374" t="s">
        <v>46</v>
      </c>
      <c r="Q374" t="s">
        <v>75</v>
      </c>
      <c r="R374" t="s">
        <v>5823</v>
      </c>
      <c r="S374">
        <v>7.96</v>
      </c>
      <c r="T374">
        <v>2</v>
      </c>
      <c r="U374">
        <v>0</v>
      </c>
      <c r="V374">
        <v>3.7412000000000001</v>
      </c>
    </row>
    <row r="375" spans="1:22" x14ac:dyDescent="0.3">
      <c r="A375">
        <v>6753</v>
      </c>
      <c r="B375" t="s">
        <v>9072</v>
      </c>
      <c r="C375">
        <v>2013</v>
      </c>
      <c r="D375" s="23">
        <v>41454</v>
      </c>
      <c r="E375" s="23">
        <v>41456</v>
      </c>
      <c r="F375" t="s">
        <v>23</v>
      </c>
      <c r="G375" t="s">
        <v>6119</v>
      </c>
      <c r="H375" t="s">
        <v>6120</v>
      </c>
      <c r="I375" t="s">
        <v>26</v>
      </c>
      <c r="J375" t="s">
        <v>27</v>
      </c>
      <c r="K375" t="s">
        <v>4824</v>
      </c>
      <c r="L375" t="s">
        <v>788</v>
      </c>
      <c r="M375">
        <v>7501</v>
      </c>
      <c r="N375" t="s">
        <v>148</v>
      </c>
      <c r="O375" t="s">
        <v>1321</v>
      </c>
      <c r="P375" t="s">
        <v>46</v>
      </c>
      <c r="Q375" t="s">
        <v>90</v>
      </c>
      <c r="R375" t="s">
        <v>1322</v>
      </c>
      <c r="S375">
        <v>61.96</v>
      </c>
      <c r="T375">
        <v>2</v>
      </c>
      <c r="U375">
        <v>0</v>
      </c>
      <c r="V375">
        <v>27.881999999999998</v>
      </c>
    </row>
    <row r="376" spans="1:22" x14ac:dyDescent="0.3">
      <c r="A376">
        <v>6752</v>
      </c>
      <c r="B376" t="s">
        <v>9072</v>
      </c>
      <c r="C376">
        <v>2013</v>
      </c>
      <c r="D376" s="23">
        <v>41454</v>
      </c>
      <c r="E376" s="23">
        <v>41456</v>
      </c>
      <c r="F376" t="s">
        <v>23</v>
      </c>
      <c r="G376" t="s">
        <v>6119</v>
      </c>
      <c r="H376" t="s">
        <v>6120</v>
      </c>
      <c r="I376" t="s">
        <v>26</v>
      </c>
      <c r="J376" t="s">
        <v>27</v>
      </c>
      <c r="K376" t="s">
        <v>4824</v>
      </c>
      <c r="L376" t="s">
        <v>788</v>
      </c>
      <c r="M376">
        <v>7501</v>
      </c>
      <c r="N376" t="s">
        <v>148</v>
      </c>
      <c r="O376" t="s">
        <v>6506</v>
      </c>
      <c r="P376" t="s">
        <v>46</v>
      </c>
      <c r="Q376" t="s">
        <v>78</v>
      </c>
      <c r="R376" t="s">
        <v>6507</v>
      </c>
      <c r="S376">
        <v>8.74</v>
      </c>
      <c r="T376">
        <v>2</v>
      </c>
      <c r="U376">
        <v>0</v>
      </c>
      <c r="V376">
        <v>2.2724000000000002</v>
      </c>
    </row>
    <row r="377" spans="1:22" x14ac:dyDescent="0.3">
      <c r="A377">
        <v>6751</v>
      </c>
      <c r="B377" t="s">
        <v>9072</v>
      </c>
      <c r="C377">
        <v>2013</v>
      </c>
      <c r="D377" s="23">
        <v>41454</v>
      </c>
      <c r="E377" s="23">
        <v>41456</v>
      </c>
      <c r="F377" t="s">
        <v>23</v>
      </c>
      <c r="G377" t="s">
        <v>6119</v>
      </c>
      <c r="H377" t="s">
        <v>6120</v>
      </c>
      <c r="I377" t="s">
        <v>26</v>
      </c>
      <c r="J377" t="s">
        <v>27</v>
      </c>
      <c r="K377" t="s">
        <v>4824</v>
      </c>
      <c r="L377" t="s">
        <v>788</v>
      </c>
      <c r="M377">
        <v>7501</v>
      </c>
      <c r="N377" t="s">
        <v>148</v>
      </c>
      <c r="O377" t="s">
        <v>6595</v>
      </c>
      <c r="P377" t="s">
        <v>32</v>
      </c>
      <c r="Q377" t="s">
        <v>36</v>
      </c>
      <c r="R377" t="s">
        <v>6596</v>
      </c>
      <c r="S377">
        <v>121.96</v>
      </c>
      <c r="T377">
        <v>2</v>
      </c>
      <c r="U377">
        <v>0</v>
      </c>
      <c r="V377">
        <v>20.733199999999997</v>
      </c>
    </row>
    <row r="378" spans="1:22" x14ac:dyDescent="0.3">
      <c r="A378">
        <v>3662</v>
      </c>
      <c r="B378" t="s">
        <v>6831</v>
      </c>
      <c r="C378">
        <v>2013</v>
      </c>
      <c r="D378" s="23">
        <v>41439</v>
      </c>
      <c r="E378" s="23">
        <v>41441</v>
      </c>
      <c r="F378" t="s">
        <v>23</v>
      </c>
      <c r="G378" t="s">
        <v>2798</v>
      </c>
      <c r="H378" t="s">
        <v>2799</v>
      </c>
      <c r="I378" t="s">
        <v>102</v>
      </c>
      <c r="J378" t="s">
        <v>27</v>
      </c>
      <c r="K378" t="s">
        <v>328</v>
      </c>
      <c r="L378" t="s">
        <v>238</v>
      </c>
      <c r="M378">
        <v>49201</v>
      </c>
      <c r="N378" t="s">
        <v>105</v>
      </c>
      <c r="O378" t="s">
        <v>6736</v>
      </c>
      <c r="P378" t="s">
        <v>71</v>
      </c>
      <c r="Q378" t="s">
        <v>72</v>
      </c>
      <c r="R378" t="s">
        <v>6737</v>
      </c>
      <c r="S378">
        <v>377.96999999999997</v>
      </c>
      <c r="T378">
        <v>3</v>
      </c>
      <c r="U378">
        <v>0</v>
      </c>
      <c r="V378">
        <v>94.492500000000007</v>
      </c>
    </row>
    <row r="379" spans="1:22" x14ac:dyDescent="0.3">
      <c r="A379">
        <v>7880</v>
      </c>
      <c r="B379" t="s">
        <v>9719</v>
      </c>
      <c r="C379">
        <v>2013</v>
      </c>
      <c r="D379" s="23">
        <v>41440</v>
      </c>
      <c r="E379" s="23">
        <v>41447</v>
      </c>
      <c r="F379" t="s">
        <v>50</v>
      </c>
      <c r="G379" t="s">
        <v>400</v>
      </c>
      <c r="H379" t="s">
        <v>401</v>
      </c>
      <c r="I379" t="s">
        <v>41</v>
      </c>
      <c r="J379" t="s">
        <v>27</v>
      </c>
      <c r="K379" t="s">
        <v>146</v>
      </c>
      <c r="L379" t="s">
        <v>147</v>
      </c>
      <c r="M379">
        <v>19140</v>
      </c>
      <c r="N379" t="s">
        <v>148</v>
      </c>
      <c r="O379" t="s">
        <v>7497</v>
      </c>
      <c r="P379" t="s">
        <v>32</v>
      </c>
      <c r="Q379" t="s">
        <v>56</v>
      </c>
      <c r="R379" t="s">
        <v>7498</v>
      </c>
      <c r="S379">
        <v>337.17599999999999</v>
      </c>
      <c r="T379">
        <v>2</v>
      </c>
      <c r="U379">
        <v>0.4</v>
      </c>
      <c r="V379">
        <v>-118.01160000000002</v>
      </c>
    </row>
    <row r="380" spans="1:22" x14ac:dyDescent="0.3">
      <c r="A380">
        <v>238</v>
      </c>
      <c r="B380" t="s">
        <v>915</v>
      </c>
      <c r="C380">
        <v>2013</v>
      </c>
      <c r="D380" s="23">
        <v>41430</v>
      </c>
      <c r="E380" s="23">
        <v>41435</v>
      </c>
      <c r="F380" t="s">
        <v>23</v>
      </c>
      <c r="G380" t="s">
        <v>916</v>
      </c>
      <c r="H380" t="s">
        <v>917</v>
      </c>
      <c r="I380" t="s">
        <v>26</v>
      </c>
      <c r="J380" t="s">
        <v>27</v>
      </c>
      <c r="K380" t="s">
        <v>303</v>
      </c>
      <c r="L380" t="s">
        <v>211</v>
      </c>
      <c r="M380">
        <v>60610</v>
      </c>
      <c r="N380" t="s">
        <v>105</v>
      </c>
      <c r="O380" t="s">
        <v>918</v>
      </c>
      <c r="P380" t="s">
        <v>46</v>
      </c>
      <c r="Q380" t="s">
        <v>90</v>
      </c>
      <c r="R380" t="s">
        <v>919</v>
      </c>
      <c r="S380">
        <v>25.920000000000005</v>
      </c>
      <c r="T380">
        <v>5</v>
      </c>
      <c r="U380">
        <v>0.2</v>
      </c>
      <c r="V380">
        <v>9.3960000000000008</v>
      </c>
    </row>
    <row r="381" spans="1:22" x14ac:dyDescent="0.3">
      <c r="A381">
        <v>239</v>
      </c>
      <c r="B381" t="s">
        <v>915</v>
      </c>
      <c r="C381">
        <v>2013</v>
      </c>
      <c r="D381" s="23">
        <v>41430</v>
      </c>
      <c r="E381" s="23">
        <v>41435</v>
      </c>
      <c r="F381" t="s">
        <v>23</v>
      </c>
      <c r="G381" t="s">
        <v>916</v>
      </c>
      <c r="H381" t="s">
        <v>917</v>
      </c>
      <c r="I381" t="s">
        <v>26</v>
      </c>
      <c r="J381" t="s">
        <v>27</v>
      </c>
      <c r="K381" t="s">
        <v>303</v>
      </c>
      <c r="L381" t="s">
        <v>211</v>
      </c>
      <c r="M381">
        <v>60610</v>
      </c>
      <c r="N381" t="s">
        <v>105</v>
      </c>
      <c r="O381" t="s">
        <v>920</v>
      </c>
      <c r="P381" t="s">
        <v>32</v>
      </c>
      <c r="Q381" t="s">
        <v>65</v>
      </c>
      <c r="R381" t="s">
        <v>921</v>
      </c>
      <c r="S381">
        <v>419.68000000000006</v>
      </c>
      <c r="T381">
        <v>5</v>
      </c>
      <c r="U381">
        <v>0.6</v>
      </c>
      <c r="V381">
        <v>-356.72799999999995</v>
      </c>
    </row>
    <row r="382" spans="1:22" x14ac:dyDescent="0.3">
      <c r="A382">
        <v>240</v>
      </c>
      <c r="B382" t="s">
        <v>915</v>
      </c>
      <c r="C382">
        <v>2013</v>
      </c>
      <c r="D382" s="23">
        <v>41430</v>
      </c>
      <c r="E382" s="23">
        <v>41435</v>
      </c>
      <c r="F382" t="s">
        <v>23</v>
      </c>
      <c r="G382" t="s">
        <v>916</v>
      </c>
      <c r="H382" t="s">
        <v>917</v>
      </c>
      <c r="I382" t="s">
        <v>26</v>
      </c>
      <c r="J382" t="s">
        <v>27</v>
      </c>
      <c r="K382" t="s">
        <v>303</v>
      </c>
      <c r="L382" t="s">
        <v>211</v>
      </c>
      <c r="M382">
        <v>60610</v>
      </c>
      <c r="N382" t="s">
        <v>105</v>
      </c>
      <c r="O382" t="s">
        <v>922</v>
      </c>
      <c r="P382" t="s">
        <v>32</v>
      </c>
      <c r="Q382" t="s">
        <v>65</v>
      </c>
      <c r="R382" t="s">
        <v>186</v>
      </c>
      <c r="S382">
        <v>11.688000000000001</v>
      </c>
      <c r="T382">
        <v>3</v>
      </c>
      <c r="U382">
        <v>0.6</v>
      </c>
      <c r="V382">
        <v>-4.6751999999999985</v>
      </c>
    </row>
    <row r="383" spans="1:22" x14ac:dyDescent="0.3">
      <c r="A383">
        <v>241</v>
      </c>
      <c r="B383" t="s">
        <v>915</v>
      </c>
      <c r="C383">
        <v>2013</v>
      </c>
      <c r="D383" s="23">
        <v>41430</v>
      </c>
      <c r="E383" s="23">
        <v>41435</v>
      </c>
      <c r="F383" t="s">
        <v>23</v>
      </c>
      <c r="G383" t="s">
        <v>916</v>
      </c>
      <c r="H383" t="s">
        <v>917</v>
      </c>
      <c r="I383" t="s">
        <v>26</v>
      </c>
      <c r="J383" t="s">
        <v>27</v>
      </c>
      <c r="K383" t="s">
        <v>303</v>
      </c>
      <c r="L383" t="s">
        <v>211</v>
      </c>
      <c r="M383">
        <v>60610</v>
      </c>
      <c r="N383" t="s">
        <v>105</v>
      </c>
      <c r="O383" t="s">
        <v>923</v>
      </c>
      <c r="P383" t="s">
        <v>71</v>
      </c>
      <c r="Q383" t="s">
        <v>72</v>
      </c>
      <c r="R383" t="s">
        <v>924</v>
      </c>
      <c r="S383">
        <v>31.983999999999998</v>
      </c>
      <c r="T383">
        <v>2</v>
      </c>
      <c r="U383">
        <v>0.2</v>
      </c>
      <c r="V383">
        <v>11.194399999999998</v>
      </c>
    </row>
    <row r="384" spans="1:22" x14ac:dyDescent="0.3">
      <c r="A384">
        <v>242</v>
      </c>
      <c r="B384" t="s">
        <v>915</v>
      </c>
      <c r="C384">
        <v>2013</v>
      </c>
      <c r="D384" s="23">
        <v>41430</v>
      </c>
      <c r="E384" s="23">
        <v>41435</v>
      </c>
      <c r="F384" t="s">
        <v>23</v>
      </c>
      <c r="G384" t="s">
        <v>916</v>
      </c>
      <c r="H384" t="s">
        <v>917</v>
      </c>
      <c r="I384" t="s">
        <v>26</v>
      </c>
      <c r="J384" t="s">
        <v>27</v>
      </c>
      <c r="K384" t="s">
        <v>303</v>
      </c>
      <c r="L384" t="s">
        <v>211</v>
      </c>
      <c r="M384">
        <v>60610</v>
      </c>
      <c r="N384" t="s">
        <v>105</v>
      </c>
      <c r="O384" t="s">
        <v>925</v>
      </c>
      <c r="P384" t="s">
        <v>32</v>
      </c>
      <c r="Q384" t="s">
        <v>56</v>
      </c>
      <c r="R384" t="s">
        <v>926</v>
      </c>
      <c r="S384">
        <v>177.22499999999999</v>
      </c>
      <c r="T384">
        <v>5</v>
      </c>
      <c r="U384">
        <v>0.5</v>
      </c>
      <c r="V384">
        <v>-120.51299999999998</v>
      </c>
    </row>
    <row r="385" spans="1:22" x14ac:dyDescent="0.3">
      <c r="A385">
        <v>243</v>
      </c>
      <c r="B385" t="s">
        <v>915</v>
      </c>
      <c r="C385">
        <v>2013</v>
      </c>
      <c r="D385" s="23">
        <v>41430</v>
      </c>
      <c r="E385" s="23">
        <v>41435</v>
      </c>
      <c r="F385" t="s">
        <v>23</v>
      </c>
      <c r="G385" t="s">
        <v>916</v>
      </c>
      <c r="H385" t="s">
        <v>917</v>
      </c>
      <c r="I385" t="s">
        <v>26</v>
      </c>
      <c r="J385" t="s">
        <v>27</v>
      </c>
      <c r="K385" t="s">
        <v>303</v>
      </c>
      <c r="L385" t="s">
        <v>211</v>
      </c>
      <c r="M385">
        <v>60610</v>
      </c>
      <c r="N385" t="s">
        <v>105</v>
      </c>
      <c r="O385" t="s">
        <v>927</v>
      </c>
      <c r="P385" t="s">
        <v>32</v>
      </c>
      <c r="Q385" t="s">
        <v>65</v>
      </c>
      <c r="R385" t="s">
        <v>928</v>
      </c>
      <c r="S385">
        <v>4.0440000000000005</v>
      </c>
      <c r="T385">
        <v>3</v>
      </c>
      <c r="U385">
        <v>0.6</v>
      </c>
      <c r="V385">
        <v>-2.8307999999999995</v>
      </c>
    </row>
    <row r="386" spans="1:22" x14ac:dyDescent="0.3">
      <c r="A386">
        <v>244</v>
      </c>
      <c r="B386" t="s">
        <v>915</v>
      </c>
      <c r="C386">
        <v>2013</v>
      </c>
      <c r="D386" s="23">
        <v>41430</v>
      </c>
      <c r="E386" s="23">
        <v>41435</v>
      </c>
      <c r="F386" t="s">
        <v>23</v>
      </c>
      <c r="G386" t="s">
        <v>916</v>
      </c>
      <c r="H386" t="s">
        <v>917</v>
      </c>
      <c r="I386" t="s">
        <v>26</v>
      </c>
      <c r="J386" t="s">
        <v>27</v>
      </c>
      <c r="K386" t="s">
        <v>303</v>
      </c>
      <c r="L386" t="s">
        <v>211</v>
      </c>
      <c r="M386">
        <v>60610</v>
      </c>
      <c r="N386" t="s">
        <v>105</v>
      </c>
      <c r="O386" t="s">
        <v>780</v>
      </c>
      <c r="P386" t="s">
        <v>46</v>
      </c>
      <c r="Q386" t="s">
        <v>68</v>
      </c>
      <c r="R386" t="s">
        <v>781</v>
      </c>
      <c r="S386">
        <v>7.4080000000000004</v>
      </c>
      <c r="T386">
        <v>2</v>
      </c>
      <c r="U386">
        <v>0.2</v>
      </c>
      <c r="V386">
        <v>1.2037999999999995</v>
      </c>
    </row>
    <row r="387" spans="1:22" x14ac:dyDescent="0.3">
      <c r="A387">
        <v>1552</v>
      </c>
      <c r="B387" t="s">
        <v>4111</v>
      </c>
      <c r="C387">
        <v>2013</v>
      </c>
      <c r="D387" s="23">
        <v>41443</v>
      </c>
      <c r="E387" s="23">
        <v>41448</v>
      </c>
      <c r="F387" t="s">
        <v>50</v>
      </c>
      <c r="G387" t="s">
        <v>4112</v>
      </c>
      <c r="H387" t="s">
        <v>4113</v>
      </c>
      <c r="I387" t="s">
        <v>26</v>
      </c>
      <c r="J387" t="s">
        <v>27</v>
      </c>
      <c r="K387" t="s">
        <v>947</v>
      </c>
      <c r="L387" t="s">
        <v>43</v>
      </c>
      <c r="M387">
        <v>92024</v>
      </c>
      <c r="N387" t="s">
        <v>44</v>
      </c>
      <c r="O387" t="s">
        <v>3778</v>
      </c>
      <c r="P387" t="s">
        <v>46</v>
      </c>
      <c r="Q387" t="s">
        <v>90</v>
      </c>
      <c r="R387" t="s">
        <v>3779</v>
      </c>
      <c r="S387">
        <v>111.96</v>
      </c>
      <c r="T387">
        <v>2</v>
      </c>
      <c r="U387">
        <v>0</v>
      </c>
      <c r="V387">
        <v>54.860399999999998</v>
      </c>
    </row>
    <row r="388" spans="1:22" x14ac:dyDescent="0.3">
      <c r="A388">
        <v>9774</v>
      </c>
      <c r="B388" t="s">
        <v>10831</v>
      </c>
      <c r="C388">
        <v>2013</v>
      </c>
      <c r="D388" s="23">
        <v>41452</v>
      </c>
      <c r="E388" s="23">
        <v>41459</v>
      </c>
      <c r="F388" t="s">
        <v>50</v>
      </c>
      <c r="G388" t="s">
        <v>3528</v>
      </c>
      <c r="H388" t="s">
        <v>3529</v>
      </c>
      <c r="I388" t="s">
        <v>26</v>
      </c>
      <c r="J388" t="s">
        <v>27</v>
      </c>
      <c r="K388" t="s">
        <v>1736</v>
      </c>
      <c r="L388" t="s">
        <v>1272</v>
      </c>
      <c r="M388">
        <v>30318</v>
      </c>
      <c r="N388" t="s">
        <v>30</v>
      </c>
      <c r="O388" t="s">
        <v>7187</v>
      </c>
      <c r="P388" t="s">
        <v>71</v>
      </c>
      <c r="Q388" t="s">
        <v>72</v>
      </c>
      <c r="R388" t="s">
        <v>7188</v>
      </c>
      <c r="S388">
        <v>135.94999999999999</v>
      </c>
      <c r="T388">
        <v>1</v>
      </c>
      <c r="U388">
        <v>0</v>
      </c>
      <c r="V388">
        <v>39.425499999999985</v>
      </c>
    </row>
    <row r="389" spans="1:22" x14ac:dyDescent="0.3">
      <c r="A389">
        <v>9663</v>
      </c>
      <c r="B389" t="s">
        <v>10759</v>
      </c>
      <c r="C389">
        <v>2013</v>
      </c>
      <c r="D389" s="23">
        <v>41432</v>
      </c>
      <c r="E389" s="23">
        <v>41437</v>
      </c>
      <c r="F389" t="s">
        <v>50</v>
      </c>
      <c r="G389" t="s">
        <v>3915</v>
      </c>
      <c r="H389" t="s">
        <v>3916</v>
      </c>
      <c r="I389" t="s">
        <v>102</v>
      </c>
      <c r="J389" t="s">
        <v>27</v>
      </c>
      <c r="K389" t="s">
        <v>8303</v>
      </c>
      <c r="L389" t="s">
        <v>43</v>
      </c>
      <c r="M389">
        <v>93101</v>
      </c>
      <c r="N389" t="s">
        <v>44</v>
      </c>
      <c r="O389" t="s">
        <v>1046</v>
      </c>
      <c r="P389" t="s">
        <v>71</v>
      </c>
      <c r="Q389" t="s">
        <v>72</v>
      </c>
      <c r="R389" t="s">
        <v>1047</v>
      </c>
      <c r="S389">
        <v>477.6</v>
      </c>
      <c r="T389">
        <v>3</v>
      </c>
      <c r="U389">
        <v>0.2</v>
      </c>
      <c r="V389">
        <v>161.19000000000003</v>
      </c>
    </row>
    <row r="390" spans="1:22" x14ac:dyDescent="0.3">
      <c r="A390">
        <v>9662</v>
      </c>
      <c r="B390" t="s">
        <v>10759</v>
      </c>
      <c r="C390">
        <v>2013</v>
      </c>
      <c r="D390" s="23">
        <v>41432</v>
      </c>
      <c r="E390" s="23">
        <v>41437</v>
      </c>
      <c r="F390" t="s">
        <v>50</v>
      </c>
      <c r="G390" t="s">
        <v>3915</v>
      </c>
      <c r="H390" t="s">
        <v>3916</v>
      </c>
      <c r="I390" t="s">
        <v>102</v>
      </c>
      <c r="J390" t="s">
        <v>27</v>
      </c>
      <c r="K390" t="s">
        <v>8303</v>
      </c>
      <c r="L390" t="s">
        <v>43</v>
      </c>
      <c r="M390">
        <v>93101</v>
      </c>
      <c r="N390" t="s">
        <v>44</v>
      </c>
      <c r="O390" t="s">
        <v>6773</v>
      </c>
      <c r="P390" t="s">
        <v>71</v>
      </c>
      <c r="Q390" t="s">
        <v>161</v>
      </c>
      <c r="R390" t="s">
        <v>6774</v>
      </c>
      <c r="S390">
        <v>26.96</v>
      </c>
      <c r="T390">
        <v>2</v>
      </c>
      <c r="U390">
        <v>0</v>
      </c>
      <c r="V390">
        <v>3.7744</v>
      </c>
    </row>
    <row r="391" spans="1:22" x14ac:dyDescent="0.3">
      <c r="A391">
        <v>9661</v>
      </c>
      <c r="B391" t="s">
        <v>10759</v>
      </c>
      <c r="C391">
        <v>2013</v>
      </c>
      <c r="D391" s="23">
        <v>41432</v>
      </c>
      <c r="E391" s="23">
        <v>41437</v>
      </c>
      <c r="F391" t="s">
        <v>50</v>
      </c>
      <c r="G391" t="s">
        <v>3915</v>
      </c>
      <c r="H391" t="s">
        <v>3916</v>
      </c>
      <c r="I391" t="s">
        <v>102</v>
      </c>
      <c r="J391" t="s">
        <v>27</v>
      </c>
      <c r="K391" t="s">
        <v>8303</v>
      </c>
      <c r="L391" t="s">
        <v>43</v>
      </c>
      <c r="M391">
        <v>93101</v>
      </c>
      <c r="N391" t="s">
        <v>44</v>
      </c>
      <c r="O391" t="s">
        <v>6146</v>
      </c>
      <c r="P391" t="s">
        <v>71</v>
      </c>
      <c r="Q391" t="s">
        <v>72</v>
      </c>
      <c r="R391" t="s">
        <v>6147</v>
      </c>
      <c r="S391">
        <v>3023.9280000000003</v>
      </c>
      <c r="T391">
        <v>9</v>
      </c>
      <c r="U391">
        <v>0.2</v>
      </c>
      <c r="V391">
        <v>226.79460000000006</v>
      </c>
    </row>
    <row r="392" spans="1:22" x14ac:dyDescent="0.3">
      <c r="A392">
        <v>4308</v>
      </c>
      <c r="B392" t="s">
        <v>7399</v>
      </c>
      <c r="C392">
        <v>2013</v>
      </c>
      <c r="D392" s="23">
        <v>41454</v>
      </c>
      <c r="E392" s="23">
        <v>41454</v>
      </c>
      <c r="F392" t="s">
        <v>1290</v>
      </c>
      <c r="G392" t="s">
        <v>2420</v>
      </c>
      <c r="H392" t="s">
        <v>2421</v>
      </c>
      <c r="I392" t="s">
        <v>41</v>
      </c>
      <c r="J392" t="s">
        <v>27</v>
      </c>
      <c r="K392" t="s">
        <v>42</v>
      </c>
      <c r="L392" t="s">
        <v>43</v>
      </c>
      <c r="M392">
        <v>90032</v>
      </c>
      <c r="N392" t="s">
        <v>44</v>
      </c>
      <c r="O392" t="s">
        <v>1199</v>
      </c>
      <c r="P392" t="s">
        <v>46</v>
      </c>
      <c r="Q392" t="s">
        <v>75</v>
      </c>
      <c r="R392" t="s">
        <v>1200</v>
      </c>
      <c r="S392">
        <v>33.568000000000005</v>
      </c>
      <c r="T392">
        <v>2</v>
      </c>
      <c r="U392">
        <v>0.2</v>
      </c>
      <c r="V392">
        <v>11.748799999999997</v>
      </c>
    </row>
    <row r="393" spans="1:22" x14ac:dyDescent="0.3">
      <c r="A393">
        <v>4307</v>
      </c>
      <c r="B393" t="s">
        <v>7399</v>
      </c>
      <c r="C393">
        <v>2013</v>
      </c>
      <c r="D393" s="23">
        <v>41454</v>
      </c>
      <c r="E393" s="23">
        <v>41454</v>
      </c>
      <c r="F393" t="s">
        <v>1290</v>
      </c>
      <c r="G393" t="s">
        <v>2420</v>
      </c>
      <c r="H393" t="s">
        <v>2421</v>
      </c>
      <c r="I393" t="s">
        <v>41</v>
      </c>
      <c r="J393" t="s">
        <v>27</v>
      </c>
      <c r="K393" t="s">
        <v>42</v>
      </c>
      <c r="L393" t="s">
        <v>43</v>
      </c>
      <c r="M393">
        <v>90032</v>
      </c>
      <c r="N393" t="s">
        <v>44</v>
      </c>
      <c r="O393" t="s">
        <v>1966</v>
      </c>
      <c r="P393" t="s">
        <v>46</v>
      </c>
      <c r="Q393" t="s">
        <v>75</v>
      </c>
      <c r="R393" t="s">
        <v>1967</v>
      </c>
      <c r="S393">
        <v>7.7520000000000007</v>
      </c>
      <c r="T393">
        <v>3</v>
      </c>
      <c r="U393">
        <v>0.2</v>
      </c>
      <c r="V393">
        <v>2.8100999999999998</v>
      </c>
    </row>
    <row r="394" spans="1:22" x14ac:dyDescent="0.3">
      <c r="A394">
        <v>6149</v>
      </c>
      <c r="B394" t="s">
        <v>8713</v>
      </c>
      <c r="C394">
        <v>2013</v>
      </c>
      <c r="D394" s="23">
        <v>41453</v>
      </c>
      <c r="E394" s="23">
        <v>41455</v>
      </c>
      <c r="F394" t="s">
        <v>23</v>
      </c>
      <c r="G394" t="s">
        <v>6022</v>
      </c>
      <c r="H394" t="s">
        <v>6023</v>
      </c>
      <c r="I394" t="s">
        <v>26</v>
      </c>
      <c r="J394" t="s">
        <v>27</v>
      </c>
      <c r="K394" t="s">
        <v>127</v>
      </c>
      <c r="L394" t="s">
        <v>43</v>
      </c>
      <c r="M394">
        <v>94109</v>
      </c>
      <c r="N394" t="s">
        <v>44</v>
      </c>
      <c r="O394" t="s">
        <v>6736</v>
      </c>
      <c r="P394" t="s">
        <v>71</v>
      </c>
      <c r="Q394" t="s">
        <v>72</v>
      </c>
      <c r="R394" t="s">
        <v>6737</v>
      </c>
      <c r="S394">
        <v>201.584</v>
      </c>
      <c r="T394">
        <v>2</v>
      </c>
      <c r="U394">
        <v>0.2</v>
      </c>
      <c r="V394">
        <v>12.599000000000004</v>
      </c>
    </row>
    <row r="395" spans="1:22" x14ac:dyDescent="0.3">
      <c r="A395">
        <v>2903</v>
      </c>
      <c r="B395" t="s">
        <v>6090</v>
      </c>
      <c r="C395">
        <v>2013</v>
      </c>
      <c r="D395" s="23">
        <v>41438</v>
      </c>
      <c r="E395" s="23">
        <v>41443</v>
      </c>
      <c r="F395" t="s">
        <v>50</v>
      </c>
      <c r="G395" t="s">
        <v>2152</v>
      </c>
      <c r="H395" t="s">
        <v>2153</v>
      </c>
      <c r="I395" t="s">
        <v>26</v>
      </c>
      <c r="J395" t="s">
        <v>27</v>
      </c>
      <c r="K395" t="s">
        <v>303</v>
      </c>
      <c r="L395" t="s">
        <v>211</v>
      </c>
      <c r="M395">
        <v>60610</v>
      </c>
      <c r="N395" t="s">
        <v>105</v>
      </c>
      <c r="O395" t="s">
        <v>4860</v>
      </c>
      <c r="P395" t="s">
        <v>46</v>
      </c>
      <c r="Q395" t="s">
        <v>90</v>
      </c>
      <c r="R395" t="s">
        <v>4861</v>
      </c>
      <c r="S395">
        <v>23.120000000000005</v>
      </c>
      <c r="T395">
        <v>5</v>
      </c>
      <c r="U395">
        <v>0.2</v>
      </c>
      <c r="V395">
        <v>8.3810000000000002</v>
      </c>
    </row>
    <row r="396" spans="1:22" x14ac:dyDescent="0.3">
      <c r="A396">
        <v>9938</v>
      </c>
      <c r="B396" t="s">
        <v>10905</v>
      </c>
      <c r="C396">
        <v>2013</v>
      </c>
      <c r="D396" s="23">
        <v>41429</v>
      </c>
      <c r="E396" s="23">
        <v>41432</v>
      </c>
      <c r="F396" t="s">
        <v>23</v>
      </c>
      <c r="G396" t="s">
        <v>2407</v>
      </c>
      <c r="H396" t="s">
        <v>2408</v>
      </c>
      <c r="I396" t="s">
        <v>41</v>
      </c>
      <c r="J396" t="s">
        <v>27</v>
      </c>
      <c r="K396" t="s">
        <v>42</v>
      </c>
      <c r="L396" t="s">
        <v>43</v>
      </c>
      <c r="M396">
        <v>90049</v>
      </c>
      <c r="N396" t="s">
        <v>44</v>
      </c>
      <c r="O396" t="s">
        <v>3806</v>
      </c>
      <c r="P396" t="s">
        <v>32</v>
      </c>
      <c r="Q396" t="s">
        <v>56</v>
      </c>
      <c r="R396" t="s">
        <v>3807</v>
      </c>
      <c r="S396">
        <v>71.088000000000008</v>
      </c>
      <c r="T396">
        <v>2</v>
      </c>
      <c r="U396">
        <v>0.2</v>
      </c>
      <c r="V396">
        <v>-1.7772000000000041</v>
      </c>
    </row>
    <row r="397" spans="1:22" x14ac:dyDescent="0.3">
      <c r="A397">
        <v>3729</v>
      </c>
      <c r="B397" t="s">
        <v>6885</v>
      </c>
      <c r="C397">
        <v>2013</v>
      </c>
      <c r="D397" s="23">
        <v>41431</v>
      </c>
      <c r="E397" s="23">
        <v>41437</v>
      </c>
      <c r="F397" t="s">
        <v>50</v>
      </c>
      <c r="G397" t="s">
        <v>4568</v>
      </c>
      <c r="H397" t="s">
        <v>4569</v>
      </c>
      <c r="I397" t="s">
        <v>26</v>
      </c>
      <c r="J397" t="s">
        <v>27</v>
      </c>
      <c r="K397" t="s">
        <v>606</v>
      </c>
      <c r="L397" t="s">
        <v>245</v>
      </c>
      <c r="M397">
        <v>19711</v>
      </c>
      <c r="N397" t="s">
        <v>148</v>
      </c>
      <c r="O397" t="s">
        <v>6424</v>
      </c>
      <c r="P397" t="s">
        <v>46</v>
      </c>
      <c r="Q397" t="s">
        <v>47</v>
      </c>
      <c r="R397" t="s">
        <v>6425</v>
      </c>
      <c r="S397">
        <v>14.940000000000001</v>
      </c>
      <c r="T397">
        <v>3</v>
      </c>
      <c r="U397">
        <v>0</v>
      </c>
      <c r="V397">
        <v>6.8723999999999998</v>
      </c>
    </row>
    <row r="398" spans="1:22" x14ac:dyDescent="0.3">
      <c r="A398">
        <v>3728</v>
      </c>
      <c r="B398" t="s">
        <v>6885</v>
      </c>
      <c r="C398">
        <v>2013</v>
      </c>
      <c r="D398" s="23">
        <v>41431</v>
      </c>
      <c r="E398" s="23">
        <v>41437</v>
      </c>
      <c r="F398" t="s">
        <v>50</v>
      </c>
      <c r="G398" t="s">
        <v>4568</v>
      </c>
      <c r="H398" t="s">
        <v>4569</v>
      </c>
      <c r="I398" t="s">
        <v>26</v>
      </c>
      <c r="J398" t="s">
        <v>27</v>
      </c>
      <c r="K398" t="s">
        <v>606</v>
      </c>
      <c r="L398" t="s">
        <v>245</v>
      </c>
      <c r="M398">
        <v>19711</v>
      </c>
      <c r="N398" t="s">
        <v>148</v>
      </c>
      <c r="O398" t="s">
        <v>1232</v>
      </c>
      <c r="P398" t="s">
        <v>46</v>
      </c>
      <c r="Q398" t="s">
        <v>68</v>
      </c>
      <c r="R398" t="s">
        <v>1233</v>
      </c>
      <c r="S398">
        <v>11.16</v>
      </c>
      <c r="T398">
        <v>2</v>
      </c>
      <c r="U398">
        <v>0</v>
      </c>
      <c r="V398">
        <v>2.7899999999999991</v>
      </c>
    </row>
    <row r="399" spans="1:22" x14ac:dyDescent="0.3">
      <c r="A399">
        <v>3727</v>
      </c>
      <c r="B399" t="s">
        <v>6885</v>
      </c>
      <c r="C399">
        <v>2013</v>
      </c>
      <c r="D399" s="23">
        <v>41431</v>
      </c>
      <c r="E399" s="23">
        <v>41437</v>
      </c>
      <c r="F399" t="s">
        <v>50</v>
      </c>
      <c r="G399" t="s">
        <v>4568</v>
      </c>
      <c r="H399" t="s">
        <v>4569</v>
      </c>
      <c r="I399" t="s">
        <v>26</v>
      </c>
      <c r="J399" t="s">
        <v>27</v>
      </c>
      <c r="K399" t="s">
        <v>606</v>
      </c>
      <c r="L399" t="s">
        <v>245</v>
      </c>
      <c r="M399">
        <v>19711</v>
      </c>
      <c r="N399" t="s">
        <v>148</v>
      </c>
      <c r="O399" t="s">
        <v>2870</v>
      </c>
      <c r="P399" t="s">
        <v>46</v>
      </c>
      <c r="Q399" t="s">
        <v>59</v>
      </c>
      <c r="R399" t="s">
        <v>2871</v>
      </c>
      <c r="S399">
        <v>360.38</v>
      </c>
      <c r="T399">
        <v>2</v>
      </c>
      <c r="U399">
        <v>0</v>
      </c>
      <c r="V399">
        <v>93.698800000000006</v>
      </c>
    </row>
    <row r="400" spans="1:22" x14ac:dyDescent="0.3">
      <c r="A400">
        <v>2605</v>
      </c>
      <c r="B400" t="s">
        <v>5709</v>
      </c>
      <c r="C400">
        <v>2013</v>
      </c>
      <c r="D400" s="23">
        <v>41430</v>
      </c>
      <c r="E400" s="23">
        <v>41430</v>
      </c>
      <c r="F400" t="s">
        <v>1290</v>
      </c>
      <c r="G400" t="s">
        <v>5710</v>
      </c>
      <c r="H400" t="s">
        <v>5711</v>
      </c>
      <c r="I400" t="s">
        <v>26</v>
      </c>
      <c r="J400" t="s">
        <v>27</v>
      </c>
      <c r="K400" t="s">
        <v>266</v>
      </c>
      <c r="L400" t="s">
        <v>267</v>
      </c>
      <c r="M400">
        <v>10035</v>
      </c>
      <c r="N400" t="s">
        <v>148</v>
      </c>
      <c r="O400" t="s">
        <v>2629</v>
      </c>
      <c r="P400" t="s">
        <v>32</v>
      </c>
      <c r="Q400" t="s">
        <v>65</v>
      </c>
      <c r="R400" t="s">
        <v>2630</v>
      </c>
      <c r="S400">
        <v>61.12</v>
      </c>
      <c r="T400">
        <v>4</v>
      </c>
      <c r="U400">
        <v>0</v>
      </c>
      <c r="V400">
        <v>20.780799999999999</v>
      </c>
    </row>
    <row r="401" spans="1:22" x14ac:dyDescent="0.3">
      <c r="A401">
        <v>2604</v>
      </c>
      <c r="B401" t="s">
        <v>5709</v>
      </c>
      <c r="C401">
        <v>2013</v>
      </c>
      <c r="D401" s="23">
        <v>41430</v>
      </c>
      <c r="E401" s="23">
        <v>41430</v>
      </c>
      <c r="F401" t="s">
        <v>1290</v>
      </c>
      <c r="G401" t="s">
        <v>5710</v>
      </c>
      <c r="H401" t="s">
        <v>5711</v>
      </c>
      <c r="I401" t="s">
        <v>26</v>
      </c>
      <c r="J401" t="s">
        <v>27</v>
      </c>
      <c r="K401" t="s">
        <v>266</v>
      </c>
      <c r="L401" t="s">
        <v>267</v>
      </c>
      <c r="M401">
        <v>10035</v>
      </c>
      <c r="N401" t="s">
        <v>148</v>
      </c>
      <c r="O401" t="s">
        <v>4209</v>
      </c>
      <c r="P401" t="s">
        <v>32</v>
      </c>
      <c r="Q401" t="s">
        <v>33</v>
      </c>
      <c r="R401" t="s">
        <v>4210</v>
      </c>
      <c r="S401">
        <v>136.78399999999999</v>
      </c>
      <c r="T401">
        <v>1</v>
      </c>
      <c r="U401">
        <v>0.2</v>
      </c>
      <c r="V401">
        <v>5.129400000000004</v>
      </c>
    </row>
    <row r="402" spans="1:22" x14ac:dyDescent="0.3">
      <c r="A402">
        <v>2603</v>
      </c>
      <c r="B402" t="s">
        <v>5709</v>
      </c>
      <c r="C402">
        <v>2013</v>
      </c>
      <c r="D402" s="23">
        <v>41430</v>
      </c>
      <c r="E402" s="23">
        <v>41430</v>
      </c>
      <c r="F402" t="s">
        <v>1290</v>
      </c>
      <c r="G402" t="s">
        <v>5710</v>
      </c>
      <c r="H402" t="s">
        <v>5711</v>
      </c>
      <c r="I402" t="s">
        <v>26</v>
      </c>
      <c r="J402" t="s">
        <v>27</v>
      </c>
      <c r="K402" t="s">
        <v>266</v>
      </c>
      <c r="L402" t="s">
        <v>267</v>
      </c>
      <c r="M402">
        <v>10035</v>
      </c>
      <c r="N402" t="s">
        <v>148</v>
      </c>
      <c r="O402" t="s">
        <v>5712</v>
      </c>
      <c r="P402" t="s">
        <v>71</v>
      </c>
      <c r="Q402" t="s">
        <v>682</v>
      </c>
      <c r="R402" t="s">
        <v>5713</v>
      </c>
      <c r="S402">
        <v>1349.85</v>
      </c>
      <c r="T402">
        <v>3</v>
      </c>
      <c r="U402">
        <v>0</v>
      </c>
      <c r="V402">
        <v>364.45949999999993</v>
      </c>
    </row>
    <row r="403" spans="1:22" x14ac:dyDescent="0.3">
      <c r="A403">
        <v>2602</v>
      </c>
      <c r="B403" t="s">
        <v>5709</v>
      </c>
      <c r="C403">
        <v>2013</v>
      </c>
      <c r="D403" s="23">
        <v>41430</v>
      </c>
      <c r="E403" s="23">
        <v>41430</v>
      </c>
      <c r="F403" t="s">
        <v>1290</v>
      </c>
      <c r="G403" t="s">
        <v>5710</v>
      </c>
      <c r="H403" t="s">
        <v>5711</v>
      </c>
      <c r="I403" t="s">
        <v>26</v>
      </c>
      <c r="J403" t="s">
        <v>27</v>
      </c>
      <c r="K403" t="s">
        <v>266</v>
      </c>
      <c r="L403" t="s">
        <v>267</v>
      </c>
      <c r="M403">
        <v>10035</v>
      </c>
      <c r="N403" t="s">
        <v>148</v>
      </c>
      <c r="O403" t="s">
        <v>3185</v>
      </c>
      <c r="P403" t="s">
        <v>46</v>
      </c>
      <c r="Q403" t="s">
        <v>90</v>
      </c>
      <c r="R403" t="s">
        <v>186</v>
      </c>
      <c r="S403">
        <v>14.940000000000001</v>
      </c>
      <c r="T403">
        <v>3</v>
      </c>
      <c r="U403">
        <v>0</v>
      </c>
      <c r="V403">
        <v>7.0218000000000007</v>
      </c>
    </row>
    <row r="404" spans="1:22" x14ac:dyDescent="0.3">
      <c r="A404">
        <v>4704</v>
      </c>
      <c r="B404" t="s">
        <v>7704</v>
      </c>
      <c r="C404">
        <v>2013</v>
      </c>
      <c r="D404" s="23">
        <v>41450</v>
      </c>
      <c r="E404" s="23">
        <v>41454</v>
      </c>
      <c r="F404" t="s">
        <v>50</v>
      </c>
      <c r="G404" t="s">
        <v>6604</v>
      </c>
      <c r="H404" t="s">
        <v>6605</v>
      </c>
      <c r="I404" t="s">
        <v>41</v>
      </c>
      <c r="J404" t="s">
        <v>27</v>
      </c>
      <c r="K404" t="s">
        <v>184</v>
      </c>
      <c r="L404" t="s">
        <v>104</v>
      </c>
      <c r="M404">
        <v>77095</v>
      </c>
      <c r="N404" t="s">
        <v>105</v>
      </c>
      <c r="O404" t="s">
        <v>4437</v>
      </c>
      <c r="P404" t="s">
        <v>46</v>
      </c>
      <c r="Q404" t="s">
        <v>78</v>
      </c>
      <c r="R404" t="s">
        <v>4438</v>
      </c>
      <c r="S404">
        <v>8.711999999999998</v>
      </c>
      <c r="T404">
        <v>2</v>
      </c>
      <c r="U404">
        <v>0.8</v>
      </c>
      <c r="V404">
        <v>-19.602000000000007</v>
      </c>
    </row>
    <row r="405" spans="1:22" x14ac:dyDescent="0.3">
      <c r="A405">
        <v>8659</v>
      </c>
      <c r="B405" t="s">
        <v>10163</v>
      </c>
      <c r="C405">
        <v>2013</v>
      </c>
      <c r="D405" s="23">
        <v>41447</v>
      </c>
      <c r="E405" s="23">
        <v>41451</v>
      </c>
      <c r="F405" t="s">
        <v>50</v>
      </c>
      <c r="G405" t="s">
        <v>343</v>
      </c>
      <c r="H405" t="s">
        <v>344</v>
      </c>
      <c r="I405" t="s">
        <v>41</v>
      </c>
      <c r="J405" t="s">
        <v>27</v>
      </c>
      <c r="K405" t="s">
        <v>303</v>
      </c>
      <c r="L405" t="s">
        <v>211</v>
      </c>
      <c r="M405">
        <v>60623</v>
      </c>
      <c r="N405" t="s">
        <v>105</v>
      </c>
      <c r="O405" t="s">
        <v>3168</v>
      </c>
      <c r="P405" t="s">
        <v>46</v>
      </c>
      <c r="Q405" t="s">
        <v>75</v>
      </c>
      <c r="R405" t="s">
        <v>3169</v>
      </c>
      <c r="S405">
        <v>0.83599999999999974</v>
      </c>
      <c r="T405">
        <v>1</v>
      </c>
      <c r="U405">
        <v>0.8</v>
      </c>
      <c r="V405">
        <v>-1.3376000000000001</v>
      </c>
    </row>
    <row r="406" spans="1:22" x14ac:dyDescent="0.3">
      <c r="A406">
        <v>9632</v>
      </c>
      <c r="B406" t="s">
        <v>10745</v>
      </c>
      <c r="C406">
        <v>2013</v>
      </c>
      <c r="D406" s="23">
        <v>41426</v>
      </c>
      <c r="E406" s="23">
        <v>41432</v>
      </c>
      <c r="F406" t="s">
        <v>50</v>
      </c>
      <c r="G406" t="s">
        <v>3237</v>
      </c>
      <c r="H406" t="s">
        <v>3238</v>
      </c>
      <c r="I406" t="s">
        <v>26</v>
      </c>
      <c r="J406" t="s">
        <v>27</v>
      </c>
      <c r="K406" t="s">
        <v>266</v>
      </c>
      <c r="L406" t="s">
        <v>267</v>
      </c>
      <c r="M406">
        <v>10011</v>
      </c>
      <c r="N406" t="s">
        <v>148</v>
      </c>
      <c r="O406" t="s">
        <v>7161</v>
      </c>
      <c r="P406" t="s">
        <v>71</v>
      </c>
      <c r="Q406" t="s">
        <v>72</v>
      </c>
      <c r="R406" t="s">
        <v>7162</v>
      </c>
      <c r="S406">
        <v>179.7</v>
      </c>
      <c r="T406">
        <v>6</v>
      </c>
      <c r="U406">
        <v>0</v>
      </c>
      <c r="V406">
        <v>88.052999999999997</v>
      </c>
    </row>
    <row r="407" spans="1:22" x14ac:dyDescent="0.3">
      <c r="A407">
        <v>9631</v>
      </c>
      <c r="B407" t="s">
        <v>10745</v>
      </c>
      <c r="C407">
        <v>2013</v>
      </c>
      <c r="D407" s="23">
        <v>41426</v>
      </c>
      <c r="E407" s="23">
        <v>41432</v>
      </c>
      <c r="F407" t="s">
        <v>50</v>
      </c>
      <c r="G407" t="s">
        <v>3237</v>
      </c>
      <c r="H407" t="s">
        <v>3238</v>
      </c>
      <c r="I407" t="s">
        <v>26</v>
      </c>
      <c r="J407" t="s">
        <v>27</v>
      </c>
      <c r="K407" t="s">
        <v>266</v>
      </c>
      <c r="L407" t="s">
        <v>267</v>
      </c>
      <c r="M407">
        <v>10011</v>
      </c>
      <c r="N407" t="s">
        <v>148</v>
      </c>
      <c r="O407" t="s">
        <v>446</v>
      </c>
      <c r="P407" t="s">
        <v>46</v>
      </c>
      <c r="Q407" t="s">
        <v>75</v>
      </c>
      <c r="R407" t="s">
        <v>447</v>
      </c>
      <c r="S407">
        <v>7.1519999999999992</v>
      </c>
      <c r="T407">
        <v>3</v>
      </c>
      <c r="U407">
        <v>0.2</v>
      </c>
      <c r="V407">
        <v>2.3243999999999994</v>
      </c>
    </row>
    <row r="408" spans="1:22" x14ac:dyDescent="0.3">
      <c r="A408">
        <v>48</v>
      </c>
      <c r="B408" t="s">
        <v>241</v>
      </c>
      <c r="C408">
        <v>2013</v>
      </c>
      <c r="D408" s="23">
        <v>41446</v>
      </c>
      <c r="E408" s="23">
        <v>41451</v>
      </c>
      <c r="F408" t="s">
        <v>50</v>
      </c>
      <c r="G408" t="s">
        <v>242</v>
      </c>
      <c r="H408" t="s">
        <v>243</v>
      </c>
      <c r="I408" t="s">
        <v>26</v>
      </c>
      <c r="J408" t="s">
        <v>27</v>
      </c>
      <c r="K408" t="s">
        <v>244</v>
      </c>
      <c r="L408" t="s">
        <v>245</v>
      </c>
      <c r="M408">
        <v>19901</v>
      </c>
      <c r="N408" t="s">
        <v>148</v>
      </c>
      <c r="O408" t="s">
        <v>246</v>
      </c>
      <c r="P408" t="s">
        <v>71</v>
      </c>
      <c r="Q408" t="s">
        <v>161</v>
      </c>
      <c r="R408" t="s">
        <v>247</v>
      </c>
      <c r="S408">
        <v>45</v>
      </c>
      <c r="T408">
        <v>3</v>
      </c>
      <c r="U408">
        <v>0</v>
      </c>
      <c r="V408">
        <v>4.9500000000000011</v>
      </c>
    </row>
    <row r="409" spans="1:22" x14ac:dyDescent="0.3">
      <c r="A409">
        <v>49</v>
      </c>
      <c r="B409" t="s">
        <v>241</v>
      </c>
      <c r="C409">
        <v>2013</v>
      </c>
      <c r="D409" s="23">
        <v>41446</v>
      </c>
      <c r="E409" s="23">
        <v>41451</v>
      </c>
      <c r="F409" t="s">
        <v>50</v>
      </c>
      <c r="G409" t="s">
        <v>242</v>
      </c>
      <c r="H409" t="s">
        <v>243</v>
      </c>
      <c r="I409" t="s">
        <v>26</v>
      </c>
      <c r="J409" t="s">
        <v>27</v>
      </c>
      <c r="K409" t="s">
        <v>244</v>
      </c>
      <c r="L409" t="s">
        <v>245</v>
      </c>
      <c r="M409">
        <v>19901</v>
      </c>
      <c r="N409" t="s">
        <v>148</v>
      </c>
      <c r="O409" t="s">
        <v>248</v>
      </c>
      <c r="P409" t="s">
        <v>71</v>
      </c>
      <c r="Q409" t="s">
        <v>72</v>
      </c>
      <c r="R409" t="s">
        <v>249</v>
      </c>
      <c r="S409">
        <v>21.8</v>
      </c>
      <c r="T409">
        <v>2</v>
      </c>
      <c r="U409">
        <v>0</v>
      </c>
      <c r="V409">
        <v>6.104000000000001</v>
      </c>
    </row>
    <row r="410" spans="1:22" x14ac:dyDescent="0.3">
      <c r="A410">
        <v>2430</v>
      </c>
      <c r="B410" t="s">
        <v>5484</v>
      </c>
      <c r="C410">
        <v>2013</v>
      </c>
      <c r="D410" s="23">
        <v>41437</v>
      </c>
      <c r="E410" s="23">
        <v>41443</v>
      </c>
      <c r="F410" t="s">
        <v>50</v>
      </c>
      <c r="G410" t="s">
        <v>773</v>
      </c>
      <c r="H410" t="s">
        <v>774</v>
      </c>
      <c r="I410" t="s">
        <v>41</v>
      </c>
      <c r="J410" t="s">
        <v>27</v>
      </c>
      <c r="K410" t="s">
        <v>1127</v>
      </c>
      <c r="L410" t="s">
        <v>104</v>
      </c>
      <c r="M410">
        <v>76017</v>
      </c>
      <c r="N410" t="s">
        <v>105</v>
      </c>
      <c r="O410" t="s">
        <v>4270</v>
      </c>
      <c r="P410" t="s">
        <v>32</v>
      </c>
      <c r="Q410" t="s">
        <v>65</v>
      </c>
      <c r="R410" t="s">
        <v>4271</v>
      </c>
      <c r="S410">
        <v>12.544000000000002</v>
      </c>
      <c r="T410">
        <v>7</v>
      </c>
      <c r="U410">
        <v>0.6</v>
      </c>
      <c r="V410">
        <v>-9.0944000000000038</v>
      </c>
    </row>
    <row r="411" spans="1:22" x14ac:dyDescent="0.3">
      <c r="A411">
        <v>2429</v>
      </c>
      <c r="B411" t="s">
        <v>5484</v>
      </c>
      <c r="C411">
        <v>2013</v>
      </c>
      <c r="D411" s="23">
        <v>41437</v>
      </c>
      <c r="E411" s="23">
        <v>41443</v>
      </c>
      <c r="F411" t="s">
        <v>50</v>
      </c>
      <c r="G411" t="s">
        <v>773</v>
      </c>
      <c r="H411" t="s">
        <v>774</v>
      </c>
      <c r="I411" t="s">
        <v>41</v>
      </c>
      <c r="J411" t="s">
        <v>27</v>
      </c>
      <c r="K411" t="s">
        <v>1127</v>
      </c>
      <c r="L411" t="s">
        <v>104</v>
      </c>
      <c r="M411">
        <v>76017</v>
      </c>
      <c r="N411" t="s">
        <v>105</v>
      </c>
      <c r="O411" t="s">
        <v>5487</v>
      </c>
      <c r="P411" t="s">
        <v>46</v>
      </c>
      <c r="Q411" t="s">
        <v>75</v>
      </c>
      <c r="R411" t="s">
        <v>5488</v>
      </c>
      <c r="S411">
        <v>8.2719999999999985</v>
      </c>
      <c r="T411">
        <v>4</v>
      </c>
      <c r="U411">
        <v>0.8</v>
      </c>
      <c r="V411">
        <v>-13.648800000000001</v>
      </c>
    </row>
    <row r="412" spans="1:22" x14ac:dyDescent="0.3">
      <c r="A412">
        <v>2428</v>
      </c>
      <c r="B412" t="s">
        <v>5484</v>
      </c>
      <c r="C412">
        <v>2013</v>
      </c>
      <c r="D412" s="23">
        <v>41437</v>
      </c>
      <c r="E412" s="23">
        <v>41443</v>
      </c>
      <c r="F412" t="s">
        <v>50</v>
      </c>
      <c r="G412" t="s">
        <v>773</v>
      </c>
      <c r="H412" t="s">
        <v>774</v>
      </c>
      <c r="I412" t="s">
        <v>41</v>
      </c>
      <c r="J412" t="s">
        <v>27</v>
      </c>
      <c r="K412" t="s">
        <v>1127</v>
      </c>
      <c r="L412" t="s">
        <v>104</v>
      </c>
      <c r="M412">
        <v>76017</v>
      </c>
      <c r="N412" t="s">
        <v>105</v>
      </c>
      <c r="O412" t="s">
        <v>5485</v>
      </c>
      <c r="P412" t="s">
        <v>46</v>
      </c>
      <c r="Q412" t="s">
        <v>75</v>
      </c>
      <c r="R412" t="s">
        <v>5486</v>
      </c>
      <c r="S412">
        <v>1.3439999999999996</v>
      </c>
      <c r="T412">
        <v>4</v>
      </c>
      <c r="U412">
        <v>0.8</v>
      </c>
      <c r="V412">
        <v>-2.1504000000000008</v>
      </c>
    </row>
    <row r="413" spans="1:22" x14ac:dyDescent="0.3">
      <c r="A413">
        <v>1512</v>
      </c>
      <c r="B413" t="s">
        <v>4038</v>
      </c>
      <c r="C413">
        <v>2014</v>
      </c>
      <c r="D413" s="23">
        <v>41815</v>
      </c>
      <c r="E413" s="23">
        <v>41822</v>
      </c>
      <c r="F413" t="s">
        <v>50</v>
      </c>
      <c r="G413" t="s">
        <v>3924</v>
      </c>
      <c r="H413" t="s">
        <v>3925</v>
      </c>
      <c r="I413" t="s">
        <v>41</v>
      </c>
      <c r="J413" t="s">
        <v>27</v>
      </c>
      <c r="K413" t="s">
        <v>4039</v>
      </c>
      <c r="L413" t="s">
        <v>43</v>
      </c>
      <c r="M413">
        <v>91767</v>
      </c>
      <c r="N413" t="s">
        <v>44</v>
      </c>
      <c r="O413" t="s">
        <v>770</v>
      </c>
      <c r="P413" t="s">
        <v>46</v>
      </c>
      <c r="Q413" t="s">
        <v>68</v>
      </c>
      <c r="R413" t="s">
        <v>771</v>
      </c>
      <c r="S413">
        <v>35.82</v>
      </c>
      <c r="T413">
        <v>9</v>
      </c>
      <c r="U413">
        <v>0</v>
      </c>
      <c r="V413">
        <v>11.820599999999997</v>
      </c>
    </row>
    <row r="414" spans="1:22" x14ac:dyDescent="0.3">
      <c r="A414">
        <v>1511</v>
      </c>
      <c r="B414" t="s">
        <v>4038</v>
      </c>
      <c r="C414">
        <v>2014</v>
      </c>
      <c r="D414" s="23">
        <v>41815</v>
      </c>
      <c r="E414" s="23">
        <v>41822</v>
      </c>
      <c r="F414" t="s">
        <v>50</v>
      </c>
      <c r="G414" t="s">
        <v>3924</v>
      </c>
      <c r="H414" t="s">
        <v>3925</v>
      </c>
      <c r="I414" t="s">
        <v>41</v>
      </c>
      <c r="J414" t="s">
        <v>27</v>
      </c>
      <c r="K414" t="s">
        <v>4039</v>
      </c>
      <c r="L414" t="s">
        <v>43</v>
      </c>
      <c r="M414">
        <v>91767</v>
      </c>
      <c r="N414" t="s">
        <v>44</v>
      </c>
      <c r="O414" t="s">
        <v>1122</v>
      </c>
      <c r="P414" t="s">
        <v>46</v>
      </c>
      <c r="Q414" t="s">
        <v>68</v>
      </c>
      <c r="R414" t="s">
        <v>1123</v>
      </c>
      <c r="S414">
        <v>385.6</v>
      </c>
      <c r="T414">
        <v>8</v>
      </c>
      <c r="U414">
        <v>0</v>
      </c>
      <c r="V414">
        <v>111.82399999999996</v>
      </c>
    </row>
    <row r="415" spans="1:22" x14ac:dyDescent="0.3">
      <c r="A415">
        <v>1270</v>
      </c>
      <c r="B415" t="s">
        <v>3534</v>
      </c>
      <c r="C415">
        <v>2014</v>
      </c>
      <c r="D415" s="23">
        <v>41795</v>
      </c>
      <c r="E415" s="23">
        <v>41799</v>
      </c>
      <c r="F415" t="s">
        <v>50</v>
      </c>
      <c r="G415" t="s">
        <v>3535</v>
      </c>
      <c r="H415" t="s">
        <v>3536</v>
      </c>
      <c r="I415" t="s">
        <v>26</v>
      </c>
      <c r="J415" t="s">
        <v>27</v>
      </c>
      <c r="K415" t="s">
        <v>2579</v>
      </c>
      <c r="L415" t="s">
        <v>358</v>
      </c>
      <c r="M415">
        <v>35630</v>
      </c>
      <c r="N415" t="s">
        <v>30</v>
      </c>
      <c r="O415" t="s">
        <v>3537</v>
      </c>
      <c r="P415" t="s">
        <v>46</v>
      </c>
      <c r="Q415" t="s">
        <v>90</v>
      </c>
      <c r="R415" t="s">
        <v>3538</v>
      </c>
      <c r="S415">
        <v>12.48</v>
      </c>
      <c r="T415">
        <v>2</v>
      </c>
      <c r="U415">
        <v>0</v>
      </c>
      <c r="V415">
        <v>5.6159999999999997</v>
      </c>
    </row>
    <row r="416" spans="1:22" x14ac:dyDescent="0.3">
      <c r="A416">
        <v>6761</v>
      </c>
      <c r="B416" t="s">
        <v>9077</v>
      </c>
      <c r="C416">
        <v>2014</v>
      </c>
      <c r="D416" s="23">
        <v>41817</v>
      </c>
      <c r="E416" s="23">
        <v>41821</v>
      </c>
      <c r="F416" t="s">
        <v>50</v>
      </c>
      <c r="G416" t="s">
        <v>1350</v>
      </c>
      <c r="H416" t="s">
        <v>1351</v>
      </c>
      <c r="I416" t="s">
        <v>26</v>
      </c>
      <c r="J416" t="s">
        <v>27</v>
      </c>
      <c r="K416" t="s">
        <v>266</v>
      </c>
      <c r="L416" t="s">
        <v>267</v>
      </c>
      <c r="M416">
        <v>10035</v>
      </c>
      <c r="N416" t="s">
        <v>148</v>
      </c>
      <c r="O416" t="s">
        <v>340</v>
      </c>
      <c r="P416" t="s">
        <v>46</v>
      </c>
      <c r="Q416" t="s">
        <v>59</v>
      </c>
      <c r="R416" t="s">
        <v>341</v>
      </c>
      <c r="S416">
        <v>272.94</v>
      </c>
      <c r="T416">
        <v>3</v>
      </c>
      <c r="U416">
        <v>0</v>
      </c>
      <c r="V416">
        <v>0</v>
      </c>
    </row>
    <row r="417" spans="1:22" x14ac:dyDescent="0.3">
      <c r="A417">
        <v>555</v>
      </c>
      <c r="B417" t="s">
        <v>1882</v>
      </c>
      <c r="C417">
        <v>2014</v>
      </c>
      <c r="D417" s="23">
        <v>41820</v>
      </c>
      <c r="E417" s="23">
        <v>41824</v>
      </c>
      <c r="F417" t="s">
        <v>23</v>
      </c>
      <c r="G417" t="s">
        <v>1358</v>
      </c>
      <c r="H417" t="s">
        <v>1359</v>
      </c>
      <c r="I417" t="s">
        <v>41</v>
      </c>
      <c r="J417" t="s">
        <v>27</v>
      </c>
      <c r="K417" t="s">
        <v>1883</v>
      </c>
      <c r="L417" t="s">
        <v>43</v>
      </c>
      <c r="M417">
        <v>92804</v>
      </c>
      <c r="N417" t="s">
        <v>44</v>
      </c>
      <c r="O417" t="s">
        <v>1884</v>
      </c>
      <c r="P417" t="s">
        <v>46</v>
      </c>
      <c r="Q417" t="s">
        <v>59</v>
      </c>
      <c r="R417" t="s">
        <v>1885</v>
      </c>
      <c r="S417">
        <v>1295.78</v>
      </c>
      <c r="T417">
        <v>2</v>
      </c>
      <c r="U417">
        <v>0</v>
      </c>
      <c r="V417">
        <v>310.98720000000003</v>
      </c>
    </row>
    <row r="418" spans="1:22" x14ac:dyDescent="0.3">
      <c r="A418">
        <v>5362</v>
      </c>
      <c r="B418" t="s">
        <v>8172</v>
      </c>
      <c r="C418">
        <v>2014</v>
      </c>
      <c r="D418" s="23">
        <v>41800</v>
      </c>
      <c r="E418" s="23">
        <v>41801</v>
      </c>
      <c r="F418" t="s">
        <v>188</v>
      </c>
      <c r="G418" t="s">
        <v>4652</v>
      </c>
      <c r="H418" t="s">
        <v>4653</v>
      </c>
      <c r="I418" t="s">
        <v>41</v>
      </c>
      <c r="J418" t="s">
        <v>27</v>
      </c>
      <c r="K418" t="s">
        <v>815</v>
      </c>
      <c r="L418" t="s">
        <v>104</v>
      </c>
      <c r="M418">
        <v>75217</v>
      </c>
      <c r="N418" t="s">
        <v>105</v>
      </c>
      <c r="O418" t="s">
        <v>2870</v>
      </c>
      <c r="P418" t="s">
        <v>46</v>
      </c>
      <c r="Q418" t="s">
        <v>59</v>
      </c>
      <c r="R418" t="s">
        <v>2871</v>
      </c>
      <c r="S418">
        <v>720.7600000000001</v>
      </c>
      <c r="T418">
        <v>5</v>
      </c>
      <c r="U418">
        <v>0.2</v>
      </c>
      <c r="V418">
        <v>54.056999999999988</v>
      </c>
    </row>
    <row r="419" spans="1:22" x14ac:dyDescent="0.3">
      <c r="A419">
        <v>1630</v>
      </c>
      <c r="B419" t="s">
        <v>4269</v>
      </c>
      <c r="C419">
        <v>2014</v>
      </c>
      <c r="D419" s="23">
        <v>41812</v>
      </c>
      <c r="E419" s="23">
        <v>41816</v>
      </c>
      <c r="F419" t="s">
        <v>23</v>
      </c>
      <c r="G419" t="s">
        <v>2009</v>
      </c>
      <c r="H419" t="s">
        <v>2010</v>
      </c>
      <c r="I419" t="s">
        <v>26</v>
      </c>
      <c r="J419" t="s">
        <v>27</v>
      </c>
      <c r="K419" t="s">
        <v>2180</v>
      </c>
      <c r="L419" t="s">
        <v>498</v>
      </c>
      <c r="M419">
        <v>44105</v>
      </c>
      <c r="N419" t="s">
        <v>148</v>
      </c>
      <c r="O419" t="s">
        <v>2773</v>
      </c>
      <c r="P419" t="s">
        <v>46</v>
      </c>
      <c r="Q419" t="s">
        <v>75</v>
      </c>
      <c r="R419" t="s">
        <v>2774</v>
      </c>
      <c r="S419">
        <v>41.256000000000007</v>
      </c>
      <c r="T419">
        <v>6</v>
      </c>
      <c r="U419">
        <v>0.7</v>
      </c>
      <c r="V419">
        <v>-34.38000000000001</v>
      </c>
    </row>
    <row r="420" spans="1:22" x14ac:dyDescent="0.3">
      <c r="A420">
        <v>1629</v>
      </c>
      <c r="B420" t="s">
        <v>4269</v>
      </c>
      <c r="C420">
        <v>2014</v>
      </c>
      <c r="D420" s="23">
        <v>41812</v>
      </c>
      <c r="E420" s="23">
        <v>41816</v>
      </c>
      <c r="F420" t="s">
        <v>23</v>
      </c>
      <c r="G420" t="s">
        <v>2009</v>
      </c>
      <c r="H420" t="s">
        <v>2010</v>
      </c>
      <c r="I420" t="s">
        <v>26</v>
      </c>
      <c r="J420" t="s">
        <v>27</v>
      </c>
      <c r="K420" t="s">
        <v>2180</v>
      </c>
      <c r="L420" t="s">
        <v>498</v>
      </c>
      <c r="M420">
        <v>44105</v>
      </c>
      <c r="N420" t="s">
        <v>148</v>
      </c>
      <c r="O420" t="s">
        <v>4270</v>
      </c>
      <c r="P420" t="s">
        <v>32</v>
      </c>
      <c r="Q420" t="s">
        <v>65</v>
      </c>
      <c r="R420" t="s">
        <v>4271</v>
      </c>
      <c r="S420">
        <v>17.920000000000002</v>
      </c>
      <c r="T420">
        <v>5</v>
      </c>
      <c r="U420">
        <v>0.2</v>
      </c>
      <c r="V420">
        <v>2.4639999999999986</v>
      </c>
    </row>
    <row r="421" spans="1:22" x14ac:dyDescent="0.3">
      <c r="A421">
        <v>824</v>
      </c>
      <c r="B421" t="s">
        <v>2561</v>
      </c>
      <c r="C421">
        <v>2014</v>
      </c>
      <c r="D421" s="23">
        <v>41811</v>
      </c>
      <c r="E421" s="23">
        <v>41818</v>
      </c>
      <c r="F421" t="s">
        <v>50</v>
      </c>
      <c r="G421" t="s">
        <v>2562</v>
      </c>
      <c r="H421" t="s">
        <v>2563</v>
      </c>
      <c r="I421" t="s">
        <v>26</v>
      </c>
      <c r="J421" t="s">
        <v>27</v>
      </c>
      <c r="K421" t="s">
        <v>1093</v>
      </c>
      <c r="L421" t="s">
        <v>788</v>
      </c>
      <c r="M421">
        <v>7109</v>
      </c>
      <c r="N421" t="s">
        <v>148</v>
      </c>
      <c r="O421" t="s">
        <v>2365</v>
      </c>
      <c r="P421" t="s">
        <v>46</v>
      </c>
      <c r="Q421" t="s">
        <v>47</v>
      </c>
      <c r="R421" t="s">
        <v>2366</v>
      </c>
      <c r="S421">
        <v>9.82</v>
      </c>
      <c r="T421">
        <v>2</v>
      </c>
      <c r="U421">
        <v>0</v>
      </c>
      <c r="V421">
        <v>4.8117999999999999</v>
      </c>
    </row>
    <row r="422" spans="1:22" x14ac:dyDescent="0.3">
      <c r="A422">
        <v>823</v>
      </c>
      <c r="B422" t="s">
        <v>2561</v>
      </c>
      <c r="C422">
        <v>2014</v>
      </c>
      <c r="D422" s="23">
        <v>41811</v>
      </c>
      <c r="E422" s="23">
        <v>41818</v>
      </c>
      <c r="F422" t="s">
        <v>50</v>
      </c>
      <c r="G422" t="s">
        <v>2562</v>
      </c>
      <c r="H422" t="s">
        <v>2563</v>
      </c>
      <c r="I422" t="s">
        <v>26</v>
      </c>
      <c r="J422" t="s">
        <v>27</v>
      </c>
      <c r="K422" t="s">
        <v>1093</v>
      </c>
      <c r="L422" t="s">
        <v>788</v>
      </c>
      <c r="M422">
        <v>7109</v>
      </c>
      <c r="N422" t="s">
        <v>148</v>
      </c>
      <c r="O422" t="s">
        <v>2564</v>
      </c>
      <c r="P422" t="s">
        <v>71</v>
      </c>
      <c r="Q422" t="s">
        <v>161</v>
      </c>
      <c r="R422" t="s">
        <v>2565</v>
      </c>
      <c r="S422">
        <v>239.96999999999997</v>
      </c>
      <c r="T422">
        <v>3</v>
      </c>
      <c r="U422">
        <v>0</v>
      </c>
      <c r="V422">
        <v>71.990999999999985</v>
      </c>
    </row>
    <row r="423" spans="1:22" x14ac:dyDescent="0.3">
      <c r="A423">
        <v>1448</v>
      </c>
      <c r="B423" t="s">
        <v>3890</v>
      </c>
      <c r="C423">
        <v>2014</v>
      </c>
      <c r="D423" s="23">
        <v>41804</v>
      </c>
      <c r="E423" s="23">
        <v>41807</v>
      </c>
      <c r="F423" t="s">
        <v>188</v>
      </c>
      <c r="G423" t="s">
        <v>1497</v>
      </c>
      <c r="H423" t="s">
        <v>1498</v>
      </c>
      <c r="I423" t="s">
        <v>102</v>
      </c>
      <c r="J423" t="s">
        <v>27</v>
      </c>
      <c r="K423" t="s">
        <v>303</v>
      </c>
      <c r="L423" t="s">
        <v>211</v>
      </c>
      <c r="M423">
        <v>60653</v>
      </c>
      <c r="N423" t="s">
        <v>105</v>
      </c>
      <c r="O423" t="s">
        <v>3893</v>
      </c>
      <c r="P423" t="s">
        <v>71</v>
      </c>
      <c r="Q423" t="s">
        <v>72</v>
      </c>
      <c r="R423" t="s">
        <v>3894</v>
      </c>
      <c r="S423">
        <v>47.984000000000002</v>
      </c>
      <c r="T423">
        <v>2</v>
      </c>
      <c r="U423">
        <v>0.2</v>
      </c>
      <c r="V423">
        <v>5.9979999999999922</v>
      </c>
    </row>
    <row r="424" spans="1:22" x14ac:dyDescent="0.3">
      <c r="A424">
        <v>1447</v>
      </c>
      <c r="B424" t="s">
        <v>3890</v>
      </c>
      <c r="C424">
        <v>2014</v>
      </c>
      <c r="D424" s="23">
        <v>41804</v>
      </c>
      <c r="E424" s="23">
        <v>41807</v>
      </c>
      <c r="F424" t="s">
        <v>188</v>
      </c>
      <c r="G424" t="s">
        <v>1497</v>
      </c>
      <c r="H424" t="s">
        <v>1498</v>
      </c>
      <c r="I424" t="s">
        <v>102</v>
      </c>
      <c r="J424" t="s">
        <v>27</v>
      </c>
      <c r="K424" t="s">
        <v>303</v>
      </c>
      <c r="L424" t="s">
        <v>211</v>
      </c>
      <c r="M424">
        <v>60653</v>
      </c>
      <c r="N424" t="s">
        <v>105</v>
      </c>
      <c r="O424" t="s">
        <v>3891</v>
      </c>
      <c r="P424" t="s">
        <v>32</v>
      </c>
      <c r="Q424" t="s">
        <v>36</v>
      </c>
      <c r="R424" t="s">
        <v>3892</v>
      </c>
      <c r="S424">
        <v>470.30199999999996</v>
      </c>
      <c r="T424">
        <v>7</v>
      </c>
      <c r="U424">
        <v>0.3</v>
      </c>
      <c r="V424">
        <v>-87.341800000000035</v>
      </c>
    </row>
    <row r="425" spans="1:22" x14ac:dyDescent="0.3">
      <c r="A425">
        <v>1446</v>
      </c>
      <c r="B425" t="s">
        <v>3890</v>
      </c>
      <c r="C425">
        <v>2014</v>
      </c>
      <c r="D425" s="23">
        <v>41804</v>
      </c>
      <c r="E425" s="23">
        <v>41807</v>
      </c>
      <c r="F425" t="s">
        <v>188</v>
      </c>
      <c r="G425" t="s">
        <v>1497</v>
      </c>
      <c r="H425" t="s">
        <v>1498</v>
      </c>
      <c r="I425" t="s">
        <v>102</v>
      </c>
      <c r="J425" t="s">
        <v>27</v>
      </c>
      <c r="K425" t="s">
        <v>303</v>
      </c>
      <c r="L425" t="s">
        <v>211</v>
      </c>
      <c r="M425">
        <v>60653</v>
      </c>
      <c r="N425" t="s">
        <v>105</v>
      </c>
      <c r="O425" t="s">
        <v>960</v>
      </c>
      <c r="P425" t="s">
        <v>46</v>
      </c>
      <c r="Q425" t="s">
        <v>59</v>
      </c>
      <c r="R425" t="s">
        <v>961</v>
      </c>
      <c r="S425">
        <v>164.73599999999999</v>
      </c>
      <c r="T425">
        <v>4</v>
      </c>
      <c r="U425">
        <v>0.2</v>
      </c>
      <c r="V425">
        <v>-39.124799999999993</v>
      </c>
    </row>
    <row r="426" spans="1:22" x14ac:dyDescent="0.3">
      <c r="A426">
        <v>3448</v>
      </c>
      <c r="B426" t="s">
        <v>6640</v>
      </c>
      <c r="C426">
        <v>2014</v>
      </c>
      <c r="D426" s="23">
        <v>41802</v>
      </c>
      <c r="E426" s="23">
        <v>41806</v>
      </c>
      <c r="F426" t="s">
        <v>50</v>
      </c>
      <c r="G426" t="s">
        <v>5338</v>
      </c>
      <c r="H426" t="s">
        <v>5339</v>
      </c>
      <c r="I426" t="s">
        <v>102</v>
      </c>
      <c r="J426" t="s">
        <v>27</v>
      </c>
      <c r="K426" t="s">
        <v>1560</v>
      </c>
      <c r="L426" t="s">
        <v>358</v>
      </c>
      <c r="M426">
        <v>36830</v>
      </c>
      <c r="N426" t="s">
        <v>30</v>
      </c>
      <c r="O426" t="s">
        <v>3383</v>
      </c>
      <c r="P426" t="s">
        <v>46</v>
      </c>
      <c r="Q426" t="s">
        <v>68</v>
      </c>
      <c r="R426" t="s">
        <v>3384</v>
      </c>
      <c r="S426">
        <v>3.76</v>
      </c>
      <c r="T426">
        <v>2</v>
      </c>
      <c r="U426">
        <v>0</v>
      </c>
      <c r="V426">
        <v>1.0903999999999998</v>
      </c>
    </row>
    <row r="427" spans="1:22" x14ac:dyDescent="0.3">
      <c r="A427">
        <v>7731</v>
      </c>
      <c r="B427" t="s">
        <v>9628</v>
      </c>
      <c r="C427">
        <v>2014</v>
      </c>
      <c r="D427" s="23">
        <v>41804</v>
      </c>
      <c r="E427" s="23">
        <v>41810</v>
      </c>
      <c r="F427" t="s">
        <v>50</v>
      </c>
      <c r="G427" t="s">
        <v>620</v>
      </c>
      <c r="H427" t="s">
        <v>621</v>
      </c>
      <c r="I427" t="s">
        <v>102</v>
      </c>
      <c r="J427" t="s">
        <v>27</v>
      </c>
      <c r="K427" t="s">
        <v>95</v>
      </c>
      <c r="L427" t="s">
        <v>96</v>
      </c>
      <c r="M427">
        <v>98103</v>
      </c>
      <c r="N427" t="s">
        <v>44</v>
      </c>
      <c r="O427" t="s">
        <v>4839</v>
      </c>
      <c r="P427" t="s">
        <v>32</v>
      </c>
      <c r="Q427" t="s">
        <v>36</v>
      </c>
      <c r="R427" t="s">
        <v>4840</v>
      </c>
      <c r="S427">
        <v>291.13600000000002</v>
      </c>
      <c r="T427">
        <v>4</v>
      </c>
      <c r="U427">
        <v>0.2</v>
      </c>
      <c r="V427">
        <v>-25.474400000000017</v>
      </c>
    </row>
    <row r="428" spans="1:22" x14ac:dyDescent="0.3">
      <c r="A428">
        <v>201</v>
      </c>
      <c r="B428" t="s">
        <v>798</v>
      </c>
      <c r="C428">
        <v>2014</v>
      </c>
      <c r="D428" s="23">
        <v>41815</v>
      </c>
      <c r="E428" s="23">
        <v>41820</v>
      </c>
      <c r="F428" t="s">
        <v>50</v>
      </c>
      <c r="G428" t="s">
        <v>799</v>
      </c>
      <c r="H428" t="s">
        <v>800</v>
      </c>
      <c r="I428" t="s">
        <v>26</v>
      </c>
      <c r="J428" t="s">
        <v>27</v>
      </c>
      <c r="K428" t="s">
        <v>801</v>
      </c>
      <c r="L428" t="s">
        <v>498</v>
      </c>
      <c r="M428">
        <v>44312</v>
      </c>
      <c r="N428" t="s">
        <v>148</v>
      </c>
      <c r="O428" t="s">
        <v>802</v>
      </c>
      <c r="P428" t="s">
        <v>46</v>
      </c>
      <c r="Q428" t="s">
        <v>90</v>
      </c>
      <c r="R428" t="s">
        <v>803</v>
      </c>
      <c r="S428">
        <v>21.744000000000003</v>
      </c>
      <c r="T428">
        <v>3</v>
      </c>
      <c r="U428">
        <v>0.2</v>
      </c>
      <c r="V428">
        <v>6.794999999999999</v>
      </c>
    </row>
    <row r="429" spans="1:22" x14ac:dyDescent="0.3">
      <c r="A429">
        <v>2259</v>
      </c>
      <c r="B429" t="s">
        <v>5238</v>
      </c>
      <c r="C429">
        <v>2014</v>
      </c>
      <c r="D429" s="23">
        <v>41807</v>
      </c>
      <c r="E429" s="23">
        <v>41810</v>
      </c>
      <c r="F429" t="s">
        <v>188</v>
      </c>
      <c r="G429" t="s">
        <v>542</v>
      </c>
      <c r="H429" t="s">
        <v>543</v>
      </c>
      <c r="I429" t="s">
        <v>26</v>
      </c>
      <c r="J429" t="s">
        <v>27</v>
      </c>
      <c r="K429" t="s">
        <v>127</v>
      </c>
      <c r="L429" t="s">
        <v>43</v>
      </c>
      <c r="M429">
        <v>94122</v>
      </c>
      <c r="N429" t="s">
        <v>44</v>
      </c>
      <c r="O429" t="s">
        <v>5239</v>
      </c>
      <c r="P429" t="s">
        <v>46</v>
      </c>
      <c r="Q429" t="s">
        <v>90</v>
      </c>
      <c r="R429" t="s">
        <v>5240</v>
      </c>
      <c r="S429">
        <v>18.54</v>
      </c>
      <c r="T429">
        <v>2</v>
      </c>
      <c r="U429">
        <v>0</v>
      </c>
      <c r="V429">
        <v>8.7137999999999991</v>
      </c>
    </row>
    <row r="430" spans="1:22" x14ac:dyDescent="0.3">
      <c r="A430">
        <v>2258</v>
      </c>
      <c r="B430" t="s">
        <v>5238</v>
      </c>
      <c r="C430">
        <v>2014</v>
      </c>
      <c r="D430" s="23">
        <v>41807</v>
      </c>
      <c r="E430" s="23">
        <v>41810</v>
      </c>
      <c r="F430" t="s">
        <v>188</v>
      </c>
      <c r="G430" t="s">
        <v>542</v>
      </c>
      <c r="H430" t="s">
        <v>543</v>
      </c>
      <c r="I430" t="s">
        <v>26</v>
      </c>
      <c r="J430" t="s">
        <v>27</v>
      </c>
      <c r="K430" t="s">
        <v>127</v>
      </c>
      <c r="L430" t="s">
        <v>43</v>
      </c>
      <c r="M430">
        <v>94122</v>
      </c>
      <c r="N430" t="s">
        <v>44</v>
      </c>
      <c r="O430" t="s">
        <v>1488</v>
      </c>
      <c r="P430" t="s">
        <v>32</v>
      </c>
      <c r="Q430" t="s">
        <v>36</v>
      </c>
      <c r="R430" t="s">
        <v>1489</v>
      </c>
      <c r="S430">
        <v>1212.96</v>
      </c>
      <c r="T430">
        <v>7</v>
      </c>
      <c r="U430">
        <v>0.2</v>
      </c>
      <c r="V430">
        <v>90.97199999999998</v>
      </c>
    </row>
    <row r="431" spans="1:22" x14ac:dyDescent="0.3">
      <c r="A431">
        <v>9033</v>
      </c>
      <c r="B431" t="s">
        <v>10384</v>
      </c>
      <c r="C431">
        <v>2014</v>
      </c>
      <c r="D431" s="23">
        <v>41813</v>
      </c>
      <c r="E431" s="23">
        <v>41817</v>
      </c>
      <c r="F431" t="s">
        <v>50</v>
      </c>
      <c r="G431" t="s">
        <v>440</v>
      </c>
      <c r="H431" t="s">
        <v>441</v>
      </c>
      <c r="I431" t="s">
        <v>102</v>
      </c>
      <c r="J431" t="s">
        <v>27</v>
      </c>
      <c r="K431" t="s">
        <v>880</v>
      </c>
      <c r="L431" t="s">
        <v>238</v>
      </c>
      <c r="M431">
        <v>48227</v>
      </c>
      <c r="N431" t="s">
        <v>105</v>
      </c>
      <c r="O431" t="s">
        <v>35</v>
      </c>
      <c r="P431" t="s">
        <v>32</v>
      </c>
      <c r="Q431" t="s">
        <v>36</v>
      </c>
      <c r="R431" t="s">
        <v>37</v>
      </c>
      <c r="S431">
        <v>487.96</v>
      </c>
      <c r="T431">
        <v>2</v>
      </c>
      <c r="U431">
        <v>0</v>
      </c>
      <c r="V431">
        <v>146.38799999999998</v>
      </c>
    </row>
    <row r="432" spans="1:22" x14ac:dyDescent="0.3">
      <c r="A432">
        <v>644</v>
      </c>
      <c r="B432" t="s">
        <v>2121</v>
      </c>
      <c r="C432">
        <v>2014</v>
      </c>
      <c r="D432" s="23">
        <v>41801</v>
      </c>
      <c r="E432" s="23">
        <v>41806</v>
      </c>
      <c r="F432" t="s">
        <v>50</v>
      </c>
      <c r="G432" t="s">
        <v>2122</v>
      </c>
      <c r="H432" t="s">
        <v>2123</v>
      </c>
      <c r="I432" t="s">
        <v>26</v>
      </c>
      <c r="J432" t="s">
        <v>27</v>
      </c>
      <c r="K432" t="s">
        <v>2124</v>
      </c>
      <c r="L432" t="s">
        <v>238</v>
      </c>
      <c r="M432">
        <v>48307</v>
      </c>
      <c r="N432" t="s">
        <v>105</v>
      </c>
      <c r="O432" t="s">
        <v>907</v>
      </c>
      <c r="P432" t="s">
        <v>71</v>
      </c>
      <c r="Q432" t="s">
        <v>161</v>
      </c>
      <c r="R432" t="s">
        <v>1784</v>
      </c>
      <c r="S432">
        <v>132.52000000000001</v>
      </c>
      <c r="T432">
        <v>4</v>
      </c>
      <c r="U432">
        <v>0</v>
      </c>
      <c r="V432">
        <v>54.333200000000005</v>
      </c>
    </row>
    <row r="433" spans="1:22" x14ac:dyDescent="0.3">
      <c r="A433">
        <v>4840</v>
      </c>
      <c r="B433" t="s">
        <v>7811</v>
      </c>
      <c r="C433">
        <v>2014</v>
      </c>
      <c r="D433" s="23">
        <v>41792</v>
      </c>
      <c r="E433" s="23">
        <v>41794</v>
      </c>
      <c r="F433" t="s">
        <v>188</v>
      </c>
      <c r="G433" t="s">
        <v>5884</v>
      </c>
      <c r="H433" t="s">
        <v>5885</v>
      </c>
      <c r="I433" t="s">
        <v>26</v>
      </c>
      <c r="J433" t="s">
        <v>27</v>
      </c>
      <c r="K433" t="s">
        <v>866</v>
      </c>
      <c r="L433" t="s">
        <v>498</v>
      </c>
      <c r="M433">
        <v>43017</v>
      </c>
      <c r="N433" t="s">
        <v>148</v>
      </c>
      <c r="O433" t="s">
        <v>835</v>
      </c>
      <c r="P433" t="s">
        <v>71</v>
      </c>
      <c r="Q433" t="s">
        <v>72</v>
      </c>
      <c r="R433" t="s">
        <v>836</v>
      </c>
      <c r="S433">
        <v>158.37599999999998</v>
      </c>
      <c r="T433">
        <v>4</v>
      </c>
      <c r="U433">
        <v>0.4</v>
      </c>
      <c r="V433">
        <v>-34.314799999999991</v>
      </c>
    </row>
    <row r="434" spans="1:22" x14ac:dyDescent="0.3">
      <c r="A434">
        <v>4839</v>
      </c>
      <c r="B434" t="s">
        <v>7811</v>
      </c>
      <c r="C434">
        <v>2014</v>
      </c>
      <c r="D434" s="23">
        <v>41792</v>
      </c>
      <c r="E434" s="23">
        <v>41794</v>
      </c>
      <c r="F434" t="s">
        <v>188</v>
      </c>
      <c r="G434" t="s">
        <v>5884</v>
      </c>
      <c r="H434" t="s">
        <v>5885</v>
      </c>
      <c r="I434" t="s">
        <v>26</v>
      </c>
      <c r="J434" t="s">
        <v>27</v>
      </c>
      <c r="K434" t="s">
        <v>866</v>
      </c>
      <c r="L434" t="s">
        <v>498</v>
      </c>
      <c r="M434">
        <v>43017</v>
      </c>
      <c r="N434" t="s">
        <v>148</v>
      </c>
      <c r="O434" t="s">
        <v>3402</v>
      </c>
      <c r="P434" t="s">
        <v>46</v>
      </c>
      <c r="Q434" t="s">
        <v>90</v>
      </c>
      <c r="R434" t="s">
        <v>3403</v>
      </c>
      <c r="S434">
        <v>27.744000000000003</v>
      </c>
      <c r="T434">
        <v>6</v>
      </c>
      <c r="U434">
        <v>0.2</v>
      </c>
      <c r="V434">
        <v>10.057200000000002</v>
      </c>
    </row>
    <row r="435" spans="1:22" x14ac:dyDescent="0.3">
      <c r="A435">
        <v>4838</v>
      </c>
      <c r="B435" t="s">
        <v>7811</v>
      </c>
      <c r="C435">
        <v>2014</v>
      </c>
      <c r="D435" s="23">
        <v>41792</v>
      </c>
      <c r="E435" s="23">
        <v>41794</v>
      </c>
      <c r="F435" t="s">
        <v>188</v>
      </c>
      <c r="G435" t="s">
        <v>5884</v>
      </c>
      <c r="H435" t="s">
        <v>5885</v>
      </c>
      <c r="I435" t="s">
        <v>26</v>
      </c>
      <c r="J435" t="s">
        <v>27</v>
      </c>
      <c r="K435" t="s">
        <v>866</v>
      </c>
      <c r="L435" t="s">
        <v>498</v>
      </c>
      <c r="M435">
        <v>43017</v>
      </c>
      <c r="N435" t="s">
        <v>148</v>
      </c>
      <c r="O435" t="s">
        <v>3344</v>
      </c>
      <c r="P435" t="s">
        <v>46</v>
      </c>
      <c r="Q435" t="s">
        <v>75</v>
      </c>
      <c r="R435" t="s">
        <v>3345</v>
      </c>
      <c r="S435">
        <v>3.7980000000000005</v>
      </c>
      <c r="T435">
        <v>2</v>
      </c>
      <c r="U435">
        <v>0.7</v>
      </c>
      <c r="V435">
        <v>-2.6585999999999999</v>
      </c>
    </row>
    <row r="436" spans="1:22" x14ac:dyDescent="0.3">
      <c r="A436">
        <v>1437</v>
      </c>
      <c r="B436" t="s">
        <v>3867</v>
      </c>
      <c r="C436">
        <v>2014</v>
      </c>
      <c r="D436" s="23">
        <v>41811</v>
      </c>
      <c r="E436" s="23">
        <v>41818</v>
      </c>
      <c r="F436" t="s">
        <v>50</v>
      </c>
      <c r="G436" t="s">
        <v>3868</v>
      </c>
      <c r="H436" t="s">
        <v>3869</v>
      </c>
      <c r="I436" t="s">
        <v>26</v>
      </c>
      <c r="J436" t="s">
        <v>27</v>
      </c>
      <c r="K436" t="s">
        <v>3870</v>
      </c>
      <c r="L436" t="s">
        <v>498</v>
      </c>
      <c r="M436">
        <v>44134</v>
      </c>
      <c r="N436" t="s">
        <v>148</v>
      </c>
      <c r="O436" t="s">
        <v>3716</v>
      </c>
      <c r="P436" t="s">
        <v>46</v>
      </c>
      <c r="Q436" t="s">
        <v>68</v>
      </c>
      <c r="R436" t="s">
        <v>3717</v>
      </c>
      <c r="S436">
        <v>5.2480000000000002</v>
      </c>
      <c r="T436">
        <v>2</v>
      </c>
      <c r="U436">
        <v>0.2</v>
      </c>
      <c r="V436">
        <v>0.59039999999999915</v>
      </c>
    </row>
    <row r="437" spans="1:22" x14ac:dyDescent="0.3">
      <c r="A437">
        <v>1436</v>
      </c>
      <c r="B437" t="s">
        <v>3867</v>
      </c>
      <c r="C437">
        <v>2014</v>
      </c>
      <c r="D437" s="23">
        <v>41811</v>
      </c>
      <c r="E437" s="23">
        <v>41818</v>
      </c>
      <c r="F437" t="s">
        <v>50</v>
      </c>
      <c r="G437" t="s">
        <v>3868</v>
      </c>
      <c r="H437" t="s">
        <v>3869</v>
      </c>
      <c r="I437" t="s">
        <v>26</v>
      </c>
      <c r="J437" t="s">
        <v>27</v>
      </c>
      <c r="K437" t="s">
        <v>3870</v>
      </c>
      <c r="L437" t="s">
        <v>498</v>
      </c>
      <c r="M437">
        <v>44134</v>
      </c>
      <c r="N437" t="s">
        <v>148</v>
      </c>
      <c r="O437" t="s">
        <v>3871</v>
      </c>
      <c r="P437" t="s">
        <v>46</v>
      </c>
      <c r="Q437" t="s">
        <v>90</v>
      </c>
      <c r="R437" t="s">
        <v>3872</v>
      </c>
      <c r="S437">
        <v>31.104000000000006</v>
      </c>
      <c r="T437">
        <v>6</v>
      </c>
      <c r="U437">
        <v>0.2</v>
      </c>
      <c r="V437">
        <v>10.8864</v>
      </c>
    </row>
    <row r="438" spans="1:22" x14ac:dyDescent="0.3">
      <c r="A438">
        <v>6943</v>
      </c>
      <c r="B438" t="s">
        <v>9193</v>
      </c>
      <c r="C438">
        <v>2014</v>
      </c>
      <c r="D438" s="23">
        <v>41817</v>
      </c>
      <c r="E438" s="23">
        <v>41821</v>
      </c>
      <c r="F438" t="s">
        <v>50</v>
      </c>
      <c r="G438" t="s">
        <v>5377</v>
      </c>
      <c r="H438" t="s">
        <v>5378</v>
      </c>
      <c r="I438" t="s">
        <v>41</v>
      </c>
      <c r="J438" t="s">
        <v>27</v>
      </c>
      <c r="K438" t="s">
        <v>266</v>
      </c>
      <c r="L438" t="s">
        <v>267</v>
      </c>
      <c r="M438">
        <v>10009</v>
      </c>
      <c r="N438" t="s">
        <v>148</v>
      </c>
      <c r="O438" t="s">
        <v>5180</v>
      </c>
      <c r="P438" t="s">
        <v>46</v>
      </c>
      <c r="Q438" t="s">
        <v>90</v>
      </c>
      <c r="R438" t="s">
        <v>5181</v>
      </c>
      <c r="S438">
        <v>68.52</v>
      </c>
      <c r="T438">
        <v>3</v>
      </c>
      <c r="U438">
        <v>0</v>
      </c>
      <c r="V438">
        <v>31.519199999999998</v>
      </c>
    </row>
    <row r="439" spans="1:22" x14ac:dyDescent="0.3">
      <c r="A439">
        <v>6942</v>
      </c>
      <c r="B439" t="s">
        <v>9193</v>
      </c>
      <c r="C439">
        <v>2014</v>
      </c>
      <c r="D439" s="23">
        <v>41817</v>
      </c>
      <c r="E439" s="23">
        <v>41821</v>
      </c>
      <c r="F439" t="s">
        <v>50</v>
      </c>
      <c r="G439" t="s">
        <v>5377</v>
      </c>
      <c r="H439" t="s">
        <v>5378</v>
      </c>
      <c r="I439" t="s">
        <v>41</v>
      </c>
      <c r="J439" t="s">
        <v>27</v>
      </c>
      <c r="K439" t="s">
        <v>266</v>
      </c>
      <c r="L439" t="s">
        <v>267</v>
      </c>
      <c r="M439">
        <v>10009</v>
      </c>
      <c r="N439" t="s">
        <v>148</v>
      </c>
      <c r="O439" t="s">
        <v>2011</v>
      </c>
      <c r="P439" t="s">
        <v>46</v>
      </c>
      <c r="Q439" t="s">
        <v>59</v>
      </c>
      <c r="R439" t="s">
        <v>2012</v>
      </c>
      <c r="S439">
        <v>713.88</v>
      </c>
      <c r="T439">
        <v>4</v>
      </c>
      <c r="U439">
        <v>0</v>
      </c>
      <c r="V439">
        <v>214.16399999999993</v>
      </c>
    </row>
    <row r="440" spans="1:22" x14ac:dyDescent="0.3">
      <c r="A440">
        <v>6941</v>
      </c>
      <c r="B440" t="s">
        <v>9193</v>
      </c>
      <c r="C440">
        <v>2014</v>
      </c>
      <c r="D440" s="23">
        <v>41817</v>
      </c>
      <c r="E440" s="23">
        <v>41821</v>
      </c>
      <c r="F440" t="s">
        <v>50</v>
      </c>
      <c r="G440" t="s">
        <v>5377</v>
      </c>
      <c r="H440" t="s">
        <v>5378</v>
      </c>
      <c r="I440" t="s">
        <v>41</v>
      </c>
      <c r="J440" t="s">
        <v>27</v>
      </c>
      <c r="K440" t="s">
        <v>266</v>
      </c>
      <c r="L440" t="s">
        <v>267</v>
      </c>
      <c r="M440">
        <v>10009</v>
      </c>
      <c r="N440" t="s">
        <v>148</v>
      </c>
      <c r="O440" t="s">
        <v>2618</v>
      </c>
      <c r="P440" t="s">
        <v>46</v>
      </c>
      <c r="Q440" t="s">
        <v>578</v>
      </c>
      <c r="R440" t="s">
        <v>2619</v>
      </c>
      <c r="S440">
        <v>28.4</v>
      </c>
      <c r="T440">
        <v>5</v>
      </c>
      <c r="U440">
        <v>0</v>
      </c>
      <c r="V440">
        <v>8.2359999999999989</v>
      </c>
    </row>
    <row r="441" spans="1:22" x14ac:dyDescent="0.3">
      <c r="A441">
        <v>6940</v>
      </c>
      <c r="B441" t="s">
        <v>9193</v>
      </c>
      <c r="C441">
        <v>2014</v>
      </c>
      <c r="D441" s="23">
        <v>41817</v>
      </c>
      <c r="E441" s="23">
        <v>41821</v>
      </c>
      <c r="F441" t="s">
        <v>50</v>
      </c>
      <c r="G441" t="s">
        <v>5377</v>
      </c>
      <c r="H441" t="s">
        <v>5378</v>
      </c>
      <c r="I441" t="s">
        <v>41</v>
      </c>
      <c r="J441" t="s">
        <v>27</v>
      </c>
      <c r="K441" t="s">
        <v>266</v>
      </c>
      <c r="L441" t="s">
        <v>267</v>
      </c>
      <c r="M441">
        <v>10009</v>
      </c>
      <c r="N441" t="s">
        <v>148</v>
      </c>
      <c r="O441" t="s">
        <v>2596</v>
      </c>
      <c r="P441" t="s">
        <v>46</v>
      </c>
      <c r="Q441" t="s">
        <v>75</v>
      </c>
      <c r="R441" t="s">
        <v>2597</v>
      </c>
      <c r="S441">
        <v>102.36799999999999</v>
      </c>
      <c r="T441">
        <v>2</v>
      </c>
      <c r="U441">
        <v>0.2</v>
      </c>
      <c r="V441">
        <v>37.108400000000003</v>
      </c>
    </row>
    <row r="442" spans="1:22" x14ac:dyDescent="0.3">
      <c r="A442">
        <v>4520</v>
      </c>
      <c r="B442" t="s">
        <v>7562</v>
      </c>
      <c r="C442">
        <v>2014</v>
      </c>
      <c r="D442" s="23">
        <v>41801</v>
      </c>
      <c r="E442" s="23">
        <v>41805</v>
      </c>
      <c r="F442" t="s">
        <v>50</v>
      </c>
      <c r="G442" t="s">
        <v>4592</v>
      </c>
      <c r="H442" t="s">
        <v>4593</v>
      </c>
      <c r="I442" t="s">
        <v>41</v>
      </c>
      <c r="J442" t="s">
        <v>27</v>
      </c>
      <c r="K442" t="s">
        <v>1521</v>
      </c>
      <c r="L442" t="s">
        <v>54</v>
      </c>
      <c r="M442">
        <v>32216</v>
      </c>
      <c r="N442" t="s">
        <v>30</v>
      </c>
      <c r="O442" t="s">
        <v>7563</v>
      </c>
      <c r="P442" t="s">
        <v>46</v>
      </c>
      <c r="Q442" t="s">
        <v>59</v>
      </c>
      <c r="R442" t="s">
        <v>7564</v>
      </c>
      <c r="S442">
        <v>1347.5200000000002</v>
      </c>
      <c r="T442">
        <v>8</v>
      </c>
      <c r="U442">
        <v>0.2</v>
      </c>
      <c r="V442">
        <v>84.219999999999857</v>
      </c>
    </row>
    <row r="443" spans="1:22" x14ac:dyDescent="0.3">
      <c r="A443">
        <v>2641</v>
      </c>
      <c r="B443" t="s">
        <v>5758</v>
      </c>
      <c r="C443">
        <v>2014</v>
      </c>
      <c r="D443" s="23">
        <v>41803</v>
      </c>
      <c r="E443" s="23">
        <v>41809</v>
      </c>
      <c r="F443" t="s">
        <v>50</v>
      </c>
      <c r="G443" t="s">
        <v>5759</v>
      </c>
      <c r="H443" t="s">
        <v>5760</v>
      </c>
      <c r="I443" t="s">
        <v>26</v>
      </c>
      <c r="J443" t="s">
        <v>27</v>
      </c>
      <c r="K443" t="s">
        <v>266</v>
      </c>
      <c r="L443" t="s">
        <v>267</v>
      </c>
      <c r="M443">
        <v>10035</v>
      </c>
      <c r="N443" t="s">
        <v>148</v>
      </c>
      <c r="O443" t="s">
        <v>1807</v>
      </c>
      <c r="P443" t="s">
        <v>32</v>
      </c>
      <c r="Q443" t="s">
        <v>36</v>
      </c>
      <c r="R443" t="s">
        <v>1808</v>
      </c>
      <c r="S443">
        <v>858.24</v>
      </c>
      <c r="T443">
        <v>4</v>
      </c>
      <c r="U443">
        <v>0.1</v>
      </c>
      <c r="V443">
        <v>143.03999999999996</v>
      </c>
    </row>
    <row r="444" spans="1:22" x14ac:dyDescent="0.3">
      <c r="A444">
        <v>2640</v>
      </c>
      <c r="B444" t="s">
        <v>5758</v>
      </c>
      <c r="C444">
        <v>2014</v>
      </c>
      <c r="D444" s="23">
        <v>41803</v>
      </c>
      <c r="E444" s="23">
        <v>41809</v>
      </c>
      <c r="F444" t="s">
        <v>50</v>
      </c>
      <c r="G444" t="s">
        <v>5759</v>
      </c>
      <c r="H444" t="s">
        <v>5760</v>
      </c>
      <c r="I444" t="s">
        <v>26</v>
      </c>
      <c r="J444" t="s">
        <v>27</v>
      </c>
      <c r="K444" t="s">
        <v>266</v>
      </c>
      <c r="L444" t="s">
        <v>267</v>
      </c>
      <c r="M444">
        <v>10035</v>
      </c>
      <c r="N444" t="s">
        <v>148</v>
      </c>
      <c r="O444" t="s">
        <v>5763</v>
      </c>
      <c r="P444" t="s">
        <v>46</v>
      </c>
      <c r="Q444" t="s">
        <v>68</v>
      </c>
      <c r="R444" t="s">
        <v>5764</v>
      </c>
      <c r="S444">
        <v>64.14</v>
      </c>
      <c r="T444">
        <v>3</v>
      </c>
      <c r="U444">
        <v>0</v>
      </c>
      <c r="V444">
        <v>16.676400000000001</v>
      </c>
    </row>
    <row r="445" spans="1:22" x14ac:dyDescent="0.3">
      <c r="A445">
        <v>2639</v>
      </c>
      <c r="B445" t="s">
        <v>5758</v>
      </c>
      <c r="C445">
        <v>2014</v>
      </c>
      <c r="D445" s="23">
        <v>41803</v>
      </c>
      <c r="E445" s="23">
        <v>41809</v>
      </c>
      <c r="F445" t="s">
        <v>50</v>
      </c>
      <c r="G445" t="s">
        <v>5759</v>
      </c>
      <c r="H445" t="s">
        <v>5760</v>
      </c>
      <c r="I445" t="s">
        <v>26</v>
      </c>
      <c r="J445" t="s">
        <v>27</v>
      </c>
      <c r="K445" t="s">
        <v>266</v>
      </c>
      <c r="L445" t="s">
        <v>267</v>
      </c>
      <c r="M445">
        <v>10035</v>
      </c>
      <c r="N445" t="s">
        <v>148</v>
      </c>
      <c r="O445" t="s">
        <v>2018</v>
      </c>
      <c r="P445" t="s">
        <v>46</v>
      </c>
      <c r="Q445" t="s">
        <v>75</v>
      </c>
      <c r="R445" t="s">
        <v>2019</v>
      </c>
      <c r="S445">
        <v>13.128</v>
      </c>
      <c r="T445">
        <v>3</v>
      </c>
      <c r="U445">
        <v>0.2</v>
      </c>
      <c r="V445">
        <v>4.2665999999999986</v>
      </c>
    </row>
    <row r="446" spans="1:22" x14ac:dyDescent="0.3">
      <c r="A446">
        <v>2638</v>
      </c>
      <c r="B446" t="s">
        <v>5758</v>
      </c>
      <c r="C446">
        <v>2014</v>
      </c>
      <c r="D446" s="23">
        <v>41803</v>
      </c>
      <c r="E446" s="23">
        <v>41809</v>
      </c>
      <c r="F446" t="s">
        <v>50</v>
      </c>
      <c r="G446" t="s">
        <v>5759</v>
      </c>
      <c r="H446" t="s">
        <v>5760</v>
      </c>
      <c r="I446" t="s">
        <v>26</v>
      </c>
      <c r="J446" t="s">
        <v>27</v>
      </c>
      <c r="K446" t="s">
        <v>266</v>
      </c>
      <c r="L446" t="s">
        <v>267</v>
      </c>
      <c r="M446">
        <v>10035</v>
      </c>
      <c r="N446" t="s">
        <v>148</v>
      </c>
      <c r="O446" t="s">
        <v>5761</v>
      </c>
      <c r="P446" t="s">
        <v>46</v>
      </c>
      <c r="Q446" t="s">
        <v>90</v>
      </c>
      <c r="R446" t="s">
        <v>5762</v>
      </c>
      <c r="S446">
        <v>19.04</v>
      </c>
      <c r="T446">
        <v>4</v>
      </c>
      <c r="U446">
        <v>0</v>
      </c>
      <c r="V446">
        <v>9.3295999999999992</v>
      </c>
    </row>
    <row r="447" spans="1:22" x14ac:dyDescent="0.3">
      <c r="A447">
        <v>673</v>
      </c>
      <c r="B447" t="s">
        <v>2189</v>
      </c>
      <c r="C447">
        <v>2014</v>
      </c>
      <c r="D447" s="23">
        <v>41806</v>
      </c>
      <c r="E447" s="23">
        <v>41813</v>
      </c>
      <c r="F447" t="s">
        <v>50</v>
      </c>
      <c r="G447" t="s">
        <v>1242</v>
      </c>
      <c r="H447" t="s">
        <v>1243</v>
      </c>
      <c r="I447" t="s">
        <v>26</v>
      </c>
      <c r="J447" t="s">
        <v>27</v>
      </c>
      <c r="K447" t="s">
        <v>1320</v>
      </c>
      <c r="L447" t="s">
        <v>211</v>
      </c>
      <c r="M447">
        <v>62301</v>
      </c>
      <c r="N447" t="s">
        <v>105</v>
      </c>
      <c r="O447" t="s">
        <v>2190</v>
      </c>
      <c r="P447" t="s">
        <v>46</v>
      </c>
      <c r="Q447" t="s">
        <v>68</v>
      </c>
      <c r="R447" t="s">
        <v>2191</v>
      </c>
      <c r="S447">
        <v>19.559999999999999</v>
      </c>
      <c r="T447">
        <v>5</v>
      </c>
      <c r="U447">
        <v>0.2</v>
      </c>
      <c r="V447">
        <v>1.7115</v>
      </c>
    </row>
    <row r="448" spans="1:22" x14ac:dyDescent="0.3">
      <c r="A448">
        <v>6746</v>
      </c>
      <c r="B448" t="s">
        <v>9069</v>
      </c>
      <c r="C448">
        <v>2014</v>
      </c>
      <c r="D448" s="23">
        <v>41807</v>
      </c>
      <c r="E448" s="23">
        <v>41809</v>
      </c>
      <c r="F448" t="s">
        <v>23</v>
      </c>
      <c r="G448" t="s">
        <v>3259</v>
      </c>
      <c r="H448" t="s">
        <v>3260</v>
      </c>
      <c r="I448" t="s">
        <v>26</v>
      </c>
      <c r="J448" t="s">
        <v>27</v>
      </c>
      <c r="K448" t="s">
        <v>866</v>
      </c>
      <c r="L448" t="s">
        <v>498</v>
      </c>
      <c r="M448">
        <v>43017</v>
      </c>
      <c r="N448" t="s">
        <v>148</v>
      </c>
      <c r="O448" t="s">
        <v>1030</v>
      </c>
      <c r="P448" t="s">
        <v>46</v>
      </c>
      <c r="Q448" t="s">
        <v>68</v>
      </c>
      <c r="R448" t="s">
        <v>1031</v>
      </c>
      <c r="S448">
        <v>23.92</v>
      </c>
      <c r="T448">
        <v>5</v>
      </c>
      <c r="U448">
        <v>0.2</v>
      </c>
      <c r="V448">
        <v>1.7940000000000005</v>
      </c>
    </row>
    <row r="449" spans="1:22" x14ac:dyDescent="0.3">
      <c r="A449">
        <v>6745</v>
      </c>
      <c r="B449" t="s">
        <v>9069</v>
      </c>
      <c r="C449">
        <v>2014</v>
      </c>
      <c r="D449" s="23">
        <v>41807</v>
      </c>
      <c r="E449" s="23">
        <v>41809</v>
      </c>
      <c r="F449" t="s">
        <v>23</v>
      </c>
      <c r="G449" t="s">
        <v>3259</v>
      </c>
      <c r="H449" t="s">
        <v>3260</v>
      </c>
      <c r="I449" t="s">
        <v>26</v>
      </c>
      <c r="J449" t="s">
        <v>27</v>
      </c>
      <c r="K449" t="s">
        <v>866</v>
      </c>
      <c r="L449" t="s">
        <v>498</v>
      </c>
      <c r="M449">
        <v>43017</v>
      </c>
      <c r="N449" t="s">
        <v>148</v>
      </c>
      <c r="O449" t="s">
        <v>2298</v>
      </c>
      <c r="P449" t="s">
        <v>71</v>
      </c>
      <c r="Q449" t="s">
        <v>161</v>
      </c>
      <c r="R449" t="s">
        <v>2299</v>
      </c>
      <c r="S449">
        <v>479.952</v>
      </c>
      <c r="T449">
        <v>6</v>
      </c>
      <c r="U449">
        <v>0.2</v>
      </c>
      <c r="V449">
        <v>107.98920000000001</v>
      </c>
    </row>
    <row r="450" spans="1:22" x14ac:dyDescent="0.3">
      <c r="A450">
        <v>7310</v>
      </c>
      <c r="B450" t="s">
        <v>9410</v>
      </c>
      <c r="C450">
        <v>2014</v>
      </c>
      <c r="D450" s="23">
        <v>41801</v>
      </c>
      <c r="E450" s="23">
        <v>41805</v>
      </c>
      <c r="F450" t="s">
        <v>23</v>
      </c>
      <c r="G450" t="s">
        <v>1318</v>
      </c>
      <c r="H450" t="s">
        <v>1319</v>
      </c>
      <c r="I450" t="s">
        <v>41</v>
      </c>
      <c r="J450" t="s">
        <v>27</v>
      </c>
      <c r="K450" t="s">
        <v>266</v>
      </c>
      <c r="L450" t="s">
        <v>267</v>
      </c>
      <c r="M450">
        <v>10024</v>
      </c>
      <c r="N450" t="s">
        <v>148</v>
      </c>
      <c r="O450" t="s">
        <v>4866</v>
      </c>
      <c r="P450" t="s">
        <v>46</v>
      </c>
      <c r="Q450" t="s">
        <v>269</v>
      </c>
      <c r="R450" t="s">
        <v>4867</v>
      </c>
      <c r="S450">
        <v>14.129999999999999</v>
      </c>
      <c r="T450">
        <v>3</v>
      </c>
      <c r="U450">
        <v>0</v>
      </c>
      <c r="V450">
        <v>0.70650000000000013</v>
      </c>
    </row>
    <row r="451" spans="1:22" x14ac:dyDescent="0.3">
      <c r="A451">
        <v>4497</v>
      </c>
      <c r="B451" t="s">
        <v>7539</v>
      </c>
      <c r="C451">
        <v>2014</v>
      </c>
      <c r="D451" s="23">
        <v>41809</v>
      </c>
      <c r="E451" s="23">
        <v>41814</v>
      </c>
      <c r="F451" t="s">
        <v>50</v>
      </c>
      <c r="G451" t="s">
        <v>965</v>
      </c>
      <c r="H451" t="s">
        <v>966</v>
      </c>
      <c r="I451" t="s">
        <v>26</v>
      </c>
      <c r="J451" t="s">
        <v>27</v>
      </c>
      <c r="K451" t="s">
        <v>42</v>
      </c>
      <c r="L451" t="s">
        <v>43</v>
      </c>
      <c r="M451">
        <v>90032</v>
      </c>
      <c r="N451" t="s">
        <v>44</v>
      </c>
      <c r="O451" t="s">
        <v>1303</v>
      </c>
      <c r="P451" t="s">
        <v>46</v>
      </c>
      <c r="Q451" t="s">
        <v>90</v>
      </c>
      <c r="R451" t="s">
        <v>1304</v>
      </c>
      <c r="S451">
        <v>38.880000000000003</v>
      </c>
      <c r="T451">
        <v>6</v>
      </c>
      <c r="U451">
        <v>0</v>
      </c>
      <c r="V451">
        <v>19.051200000000001</v>
      </c>
    </row>
    <row r="452" spans="1:22" x14ac:dyDescent="0.3">
      <c r="A452">
        <v>4496</v>
      </c>
      <c r="B452" t="s">
        <v>7539</v>
      </c>
      <c r="C452">
        <v>2014</v>
      </c>
      <c r="D452" s="23">
        <v>41809</v>
      </c>
      <c r="E452" s="23">
        <v>41814</v>
      </c>
      <c r="F452" t="s">
        <v>50</v>
      </c>
      <c r="G452" t="s">
        <v>965</v>
      </c>
      <c r="H452" t="s">
        <v>966</v>
      </c>
      <c r="I452" t="s">
        <v>26</v>
      </c>
      <c r="J452" t="s">
        <v>27</v>
      </c>
      <c r="K452" t="s">
        <v>42</v>
      </c>
      <c r="L452" t="s">
        <v>43</v>
      </c>
      <c r="M452">
        <v>90032</v>
      </c>
      <c r="N452" t="s">
        <v>44</v>
      </c>
      <c r="O452" t="s">
        <v>2232</v>
      </c>
      <c r="P452" t="s">
        <v>32</v>
      </c>
      <c r="Q452" t="s">
        <v>33</v>
      </c>
      <c r="R452" t="s">
        <v>2233</v>
      </c>
      <c r="S452">
        <v>917.92349999999988</v>
      </c>
      <c r="T452">
        <v>9</v>
      </c>
      <c r="U452">
        <v>0.15</v>
      </c>
      <c r="V452">
        <v>75.593699999999899</v>
      </c>
    </row>
    <row r="453" spans="1:22" x14ac:dyDescent="0.3">
      <c r="A453">
        <v>6486</v>
      </c>
      <c r="B453" t="s">
        <v>8919</v>
      </c>
      <c r="C453">
        <v>2014</v>
      </c>
      <c r="D453" s="23">
        <v>41794</v>
      </c>
      <c r="E453" s="23">
        <v>41800</v>
      </c>
      <c r="F453" t="s">
        <v>50</v>
      </c>
      <c r="G453" t="s">
        <v>3953</v>
      </c>
      <c r="H453" t="s">
        <v>3954</v>
      </c>
      <c r="I453" t="s">
        <v>41</v>
      </c>
      <c r="J453" t="s">
        <v>27</v>
      </c>
      <c r="K453" t="s">
        <v>266</v>
      </c>
      <c r="L453" t="s">
        <v>267</v>
      </c>
      <c r="M453">
        <v>10011</v>
      </c>
      <c r="N453" t="s">
        <v>148</v>
      </c>
      <c r="O453" t="s">
        <v>2943</v>
      </c>
      <c r="P453" t="s">
        <v>46</v>
      </c>
      <c r="Q453" t="s">
        <v>90</v>
      </c>
      <c r="R453" t="s">
        <v>2944</v>
      </c>
      <c r="S453">
        <v>45.36</v>
      </c>
      <c r="T453">
        <v>4</v>
      </c>
      <c r="U453">
        <v>0</v>
      </c>
      <c r="V453">
        <v>22.226399999999998</v>
      </c>
    </row>
    <row r="454" spans="1:22" x14ac:dyDescent="0.3">
      <c r="A454">
        <v>6485</v>
      </c>
      <c r="B454" t="s">
        <v>8919</v>
      </c>
      <c r="C454">
        <v>2014</v>
      </c>
      <c r="D454" s="23">
        <v>41794</v>
      </c>
      <c r="E454" s="23">
        <v>41800</v>
      </c>
      <c r="F454" t="s">
        <v>50</v>
      </c>
      <c r="G454" t="s">
        <v>3953</v>
      </c>
      <c r="H454" t="s">
        <v>3954</v>
      </c>
      <c r="I454" t="s">
        <v>41</v>
      </c>
      <c r="J454" t="s">
        <v>27</v>
      </c>
      <c r="K454" t="s">
        <v>266</v>
      </c>
      <c r="L454" t="s">
        <v>267</v>
      </c>
      <c r="M454">
        <v>10011</v>
      </c>
      <c r="N454" t="s">
        <v>148</v>
      </c>
      <c r="O454" t="s">
        <v>8106</v>
      </c>
      <c r="P454" t="s">
        <v>71</v>
      </c>
      <c r="Q454" t="s">
        <v>682</v>
      </c>
      <c r="R454" t="s">
        <v>8107</v>
      </c>
      <c r="S454">
        <v>78.66</v>
      </c>
      <c r="T454">
        <v>6</v>
      </c>
      <c r="U454">
        <v>0</v>
      </c>
      <c r="V454">
        <v>36.183599999999991</v>
      </c>
    </row>
    <row r="455" spans="1:22" x14ac:dyDescent="0.3">
      <c r="A455">
        <v>6484</v>
      </c>
      <c r="B455" t="s">
        <v>8919</v>
      </c>
      <c r="C455">
        <v>2014</v>
      </c>
      <c r="D455" s="23">
        <v>41794</v>
      </c>
      <c r="E455" s="23">
        <v>41800</v>
      </c>
      <c r="F455" t="s">
        <v>50</v>
      </c>
      <c r="G455" t="s">
        <v>3953</v>
      </c>
      <c r="H455" t="s">
        <v>3954</v>
      </c>
      <c r="I455" t="s">
        <v>41</v>
      </c>
      <c r="J455" t="s">
        <v>27</v>
      </c>
      <c r="K455" t="s">
        <v>266</v>
      </c>
      <c r="L455" t="s">
        <v>267</v>
      </c>
      <c r="M455">
        <v>10011</v>
      </c>
      <c r="N455" t="s">
        <v>148</v>
      </c>
      <c r="O455" t="s">
        <v>3326</v>
      </c>
      <c r="P455" t="s">
        <v>32</v>
      </c>
      <c r="Q455" t="s">
        <v>56</v>
      </c>
      <c r="R455" t="s">
        <v>3327</v>
      </c>
      <c r="S455">
        <v>384.76799999999997</v>
      </c>
      <c r="T455">
        <v>2</v>
      </c>
      <c r="U455">
        <v>0.4</v>
      </c>
      <c r="V455">
        <v>-115.43040000000002</v>
      </c>
    </row>
    <row r="456" spans="1:22" x14ac:dyDescent="0.3">
      <c r="A456">
        <v>887</v>
      </c>
      <c r="B456" t="s">
        <v>2729</v>
      </c>
      <c r="C456">
        <v>2014</v>
      </c>
      <c r="D456" s="23">
        <v>41817</v>
      </c>
      <c r="E456" s="23">
        <v>41823</v>
      </c>
      <c r="F456" t="s">
        <v>50</v>
      </c>
      <c r="G456" t="s">
        <v>1892</v>
      </c>
      <c r="H456" t="s">
        <v>1893</v>
      </c>
      <c r="I456" t="s">
        <v>26</v>
      </c>
      <c r="J456" t="s">
        <v>27</v>
      </c>
      <c r="K456" t="s">
        <v>947</v>
      </c>
      <c r="L456" t="s">
        <v>43</v>
      </c>
      <c r="M456">
        <v>92105</v>
      </c>
      <c r="N456" t="s">
        <v>44</v>
      </c>
      <c r="O456" t="s">
        <v>2730</v>
      </c>
      <c r="P456" t="s">
        <v>46</v>
      </c>
      <c r="Q456" t="s">
        <v>59</v>
      </c>
      <c r="R456" t="s">
        <v>2731</v>
      </c>
      <c r="S456">
        <v>83.76</v>
      </c>
      <c r="T456">
        <v>12</v>
      </c>
      <c r="U456">
        <v>0</v>
      </c>
      <c r="V456">
        <v>1.6751999999999967</v>
      </c>
    </row>
    <row r="457" spans="1:22" x14ac:dyDescent="0.3">
      <c r="A457">
        <v>9584</v>
      </c>
      <c r="B457" t="s">
        <v>10713</v>
      </c>
      <c r="C457">
        <v>2014</v>
      </c>
      <c r="D457" s="23">
        <v>41816</v>
      </c>
      <c r="E457" s="23">
        <v>41818</v>
      </c>
      <c r="F457" t="s">
        <v>23</v>
      </c>
      <c r="G457" t="s">
        <v>8354</v>
      </c>
      <c r="H457" t="s">
        <v>8355</v>
      </c>
      <c r="I457" t="s">
        <v>26</v>
      </c>
      <c r="J457" t="s">
        <v>27</v>
      </c>
      <c r="K457" t="s">
        <v>266</v>
      </c>
      <c r="L457" t="s">
        <v>267</v>
      </c>
      <c r="M457">
        <v>10024</v>
      </c>
      <c r="N457" t="s">
        <v>148</v>
      </c>
      <c r="O457" t="s">
        <v>5019</v>
      </c>
      <c r="P457" t="s">
        <v>32</v>
      </c>
      <c r="Q457" t="s">
        <v>33</v>
      </c>
      <c r="R457" t="s">
        <v>5020</v>
      </c>
      <c r="S457">
        <v>400.78400000000005</v>
      </c>
      <c r="T457">
        <v>1</v>
      </c>
      <c r="U457">
        <v>0.2</v>
      </c>
      <c r="V457">
        <v>-5.0098000000000269</v>
      </c>
    </row>
    <row r="458" spans="1:22" x14ac:dyDescent="0.3">
      <c r="A458">
        <v>8735</v>
      </c>
      <c r="B458" t="s">
        <v>10208</v>
      </c>
      <c r="C458">
        <v>2014</v>
      </c>
      <c r="D458" s="23">
        <v>41818</v>
      </c>
      <c r="E458" s="23">
        <v>41820</v>
      </c>
      <c r="F458" t="s">
        <v>23</v>
      </c>
      <c r="G458" t="s">
        <v>3884</v>
      </c>
      <c r="H458" t="s">
        <v>3885</v>
      </c>
      <c r="I458" t="s">
        <v>41</v>
      </c>
      <c r="J458" t="s">
        <v>27</v>
      </c>
      <c r="K458" t="s">
        <v>95</v>
      </c>
      <c r="L458" t="s">
        <v>96</v>
      </c>
      <c r="M458">
        <v>98105</v>
      </c>
      <c r="N458" t="s">
        <v>44</v>
      </c>
      <c r="O458" t="s">
        <v>907</v>
      </c>
      <c r="P458" t="s">
        <v>71</v>
      </c>
      <c r="Q458" t="s">
        <v>161</v>
      </c>
      <c r="R458" t="s">
        <v>908</v>
      </c>
      <c r="S458">
        <v>1287.45</v>
      </c>
      <c r="T458">
        <v>5</v>
      </c>
      <c r="U458">
        <v>0</v>
      </c>
      <c r="V458">
        <v>244.61549999999988</v>
      </c>
    </row>
    <row r="459" spans="1:22" x14ac:dyDescent="0.3">
      <c r="A459">
        <v>8734</v>
      </c>
      <c r="B459" t="s">
        <v>10208</v>
      </c>
      <c r="C459">
        <v>2014</v>
      </c>
      <c r="D459" s="23">
        <v>41818</v>
      </c>
      <c r="E459" s="23">
        <v>41820</v>
      </c>
      <c r="F459" t="s">
        <v>23</v>
      </c>
      <c r="G459" t="s">
        <v>3884</v>
      </c>
      <c r="H459" t="s">
        <v>3885</v>
      </c>
      <c r="I459" t="s">
        <v>41</v>
      </c>
      <c r="J459" t="s">
        <v>27</v>
      </c>
      <c r="K459" t="s">
        <v>95</v>
      </c>
      <c r="L459" t="s">
        <v>96</v>
      </c>
      <c r="M459">
        <v>98105</v>
      </c>
      <c r="N459" t="s">
        <v>44</v>
      </c>
      <c r="O459" t="s">
        <v>1748</v>
      </c>
      <c r="P459" t="s">
        <v>32</v>
      </c>
      <c r="Q459" t="s">
        <v>65</v>
      </c>
      <c r="R459" t="s">
        <v>1749</v>
      </c>
      <c r="S459">
        <v>126.30000000000001</v>
      </c>
      <c r="T459">
        <v>3</v>
      </c>
      <c r="U459">
        <v>0</v>
      </c>
      <c r="V459">
        <v>40.415999999999997</v>
      </c>
    </row>
    <row r="460" spans="1:22" x14ac:dyDescent="0.3">
      <c r="A460">
        <v>8733</v>
      </c>
      <c r="B460" t="s">
        <v>10208</v>
      </c>
      <c r="C460">
        <v>2014</v>
      </c>
      <c r="D460" s="23">
        <v>41818</v>
      </c>
      <c r="E460" s="23">
        <v>41820</v>
      </c>
      <c r="F460" t="s">
        <v>23</v>
      </c>
      <c r="G460" t="s">
        <v>3884</v>
      </c>
      <c r="H460" t="s">
        <v>3885</v>
      </c>
      <c r="I460" t="s">
        <v>41</v>
      </c>
      <c r="J460" t="s">
        <v>27</v>
      </c>
      <c r="K460" t="s">
        <v>95</v>
      </c>
      <c r="L460" t="s">
        <v>96</v>
      </c>
      <c r="M460">
        <v>98105</v>
      </c>
      <c r="N460" t="s">
        <v>44</v>
      </c>
      <c r="O460" t="s">
        <v>6175</v>
      </c>
      <c r="P460" t="s">
        <v>46</v>
      </c>
      <c r="Q460" t="s">
        <v>90</v>
      </c>
      <c r="R460" t="s">
        <v>6176</v>
      </c>
      <c r="S460">
        <v>19.440000000000001</v>
      </c>
      <c r="T460">
        <v>3</v>
      </c>
      <c r="U460">
        <v>0</v>
      </c>
      <c r="V460">
        <v>9.3312000000000008</v>
      </c>
    </row>
    <row r="461" spans="1:22" x14ac:dyDescent="0.3">
      <c r="A461">
        <v>4820</v>
      </c>
      <c r="B461" t="s">
        <v>7796</v>
      </c>
      <c r="C461">
        <v>2014</v>
      </c>
      <c r="D461" s="23">
        <v>41799</v>
      </c>
      <c r="E461" s="23">
        <v>41805</v>
      </c>
      <c r="F461" t="s">
        <v>50</v>
      </c>
      <c r="G461" t="s">
        <v>7797</v>
      </c>
      <c r="H461" t="s">
        <v>7798</v>
      </c>
      <c r="I461" t="s">
        <v>26</v>
      </c>
      <c r="J461" t="s">
        <v>27</v>
      </c>
      <c r="K461" t="s">
        <v>2800</v>
      </c>
      <c r="L461" t="s">
        <v>747</v>
      </c>
      <c r="M461">
        <v>6360</v>
      </c>
      <c r="N461" t="s">
        <v>148</v>
      </c>
      <c r="O461" t="s">
        <v>6377</v>
      </c>
      <c r="P461" t="s">
        <v>46</v>
      </c>
      <c r="Q461" t="s">
        <v>75</v>
      </c>
      <c r="R461" t="s">
        <v>6378</v>
      </c>
      <c r="S461">
        <v>10.36</v>
      </c>
      <c r="T461">
        <v>2</v>
      </c>
      <c r="U461">
        <v>0</v>
      </c>
      <c r="V461">
        <v>5.0763999999999996</v>
      </c>
    </row>
    <row r="462" spans="1:22" x14ac:dyDescent="0.3">
      <c r="A462">
        <v>5497</v>
      </c>
      <c r="B462" t="s">
        <v>8285</v>
      </c>
      <c r="C462">
        <v>2014</v>
      </c>
      <c r="D462" s="23">
        <v>41803</v>
      </c>
      <c r="E462" s="23">
        <v>41807</v>
      </c>
      <c r="F462" t="s">
        <v>50</v>
      </c>
      <c r="G462" t="s">
        <v>5793</v>
      </c>
      <c r="H462" t="s">
        <v>5794</v>
      </c>
      <c r="I462" t="s">
        <v>26</v>
      </c>
      <c r="J462" t="s">
        <v>27</v>
      </c>
      <c r="K462" t="s">
        <v>5178</v>
      </c>
      <c r="L462" t="s">
        <v>498</v>
      </c>
      <c r="M462">
        <v>43302</v>
      </c>
      <c r="N462" t="s">
        <v>148</v>
      </c>
      <c r="O462" t="s">
        <v>992</v>
      </c>
      <c r="P462" t="s">
        <v>71</v>
      </c>
      <c r="Q462" t="s">
        <v>161</v>
      </c>
      <c r="R462" t="s">
        <v>993</v>
      </c>
      <c r="S462">
        <v>63.920000000000009</v>
      </c>
      <c r="T462">
        <v>2</v>
      </c>
      <c r="U462">
        <v>0.2</v>
      </c>
      <c r="V462">
        <v>19.176000000000002</v>
      </c>
    </row>
    <row r="463" spans="1:22" x14ac:dyDescent="0.3">
      <c r="A463">
        <v>1013</v>
      </c>
      <c r="B463" t="s">
        <v>3014</v>
      </c>
      <c r="C463">
        <v>2014</v>
      </c>
      <c r="D463" s="23">
        <v>41808</v>
      </c>
      <c r="E463" s="23">
        <v>41812</v>
      </c>
      <c r="F463" t="s">
        <v>23</v>
      </c>
      <c r="G463" t="s">
        <v>536</v>
      </c>
      <c r="H463" t="s">
        <v>537</v>
      </c>
      <c r="I463" t="s">
        <v>26</v>
      </c>
      <c r="J463" t="s">
        <v>27</v>
      </c>
      <c r="K463" t="s">
        <v>3015</v>
      </c>
      <c r="L463" t="s">
        <v>96</v>
      </c>
      <c r="M463">
        <v>98502</v>
      </c>
      <c r="N463" t="s">
        <v>44</v>
      </c>
      <c r="O463" t="s">
        <v>3016</v>
      </c>
      <c r="P463" t="s">
        <v>46</v>
      </c>
      <c r="Q463" t="s">
        <v>59</v>
      </c>
      <c r="R463" t="s">
        <v>3017</v>
      </c>
      <c r="S463">
        <v>14.03</v>
      </c>
      <c r="T463">
        <v>1</v>
      </c>
      <c r="U463">
        <v>0</v>
      </c>
      <c r="V463">
        <v>4.068699999999998</v>
      </c>
    </row>
    <row r="464" spans="1:22" x14ac:dyDescent="0.3">
      <c r="A464">
        <v>1012</v>
      </c>
      <c r="B464" t="s">
        <v>3014</v>
      </c>
      <c r="C464">
        <v>2014</v>
      </c>
      <c r="D464" s="23">
        <v>41808</v>
      </c>
      <c r="E464" s="23">
        <v>41812</v>
      </c>
      <c r="F464" t="s">
        <v>23</v>
      </c>
      <c r="G464" t="s">
        <v>536</v>
      </c>
      <c r="H464" t="s">
        <v>537</v>
      </c>
      <c r="I464" t="s">
        <v>26</v>
      </c>
      <c r="J464" t="s">
        <v>27</v>
      </c>
      <c r="K464" t="s">
        <v>3015</v>
      </c>
      <c r="L464" t="s">
        <v>96</v>
      </c>
      <c r="M464">
        <v>98502</v>
      </c>
      <c r="N464" t="s">
        <v>44</v>
      </c>
      <c r="O464" t="s">
        <v>170</v>
      </c>
      <c r="P464" t="s">
        <v>32</v>
      </c>
      <c r="Q464" t="s">
        <v>65</v>
      </c>
      <c r="R464" t="s">
        <v>171</v>
      </c>
      <c r="S464">
        <v>155.25</v>
      </c>
      <c r="T464">
        <v>3</v>
      </c>
      <c r="U464">
        <v>0</v>
      </c>
      <c r="V464">
        <v>46.574999999999996</v>
      </c>
    </row>
    <row r="465" spans="1:22" x14ac:dyDescent="0.3">
      <c r="A465">
        <v>7090</v>
      </c>
      <c r="B465" t="s">
        <v>9281</v>
      </c>
      <c r="C465">
        <v>2014</v>
      </c>
      <c r="D465" s="23">
        <v>41806</v>
      </c>
      <c r="E465" s="23">
        <v>41810</v>
      </c>
      <c r="F465" t="s">
        <v>23</v>
      </c>
      <c r="G465" t="s">
        <v>1013</v>
      </c>
      <c r="H465" t="s">
        <v>1014</v>
      </c>
      <c r="I465" t="s">
        <v>41</v>
      </c>
      <c r="J465" t="s">
        <v>27</v>
      </c>
      <c r="K465" t="s">
        <v>42</v>
      </c>
      <c r="L465" t="s">
        <v>43</v>
      </c>
      <c r="M465">
        <v>90032</v>
      </c>
      <c r="N465" t="s">
        <v>44</v>
      </c>
      <c r="O465" t="s">
        <v>4761</v>
      </c>
      <c r="P465" t="s">
        <v>71</v>
      </c>
      <c r="Q465" t="s">
        <v>72</v>
      </c>
      <c r="R465" t="s">
        <v>4762</v>
      </c>
      <c r="S465">
        <v>119.96</v>
      </c>
      <c r="T465">
        <v>1</v>
      </c>
      <c r="U465">
        <v>0.2</v>
      </c>
      <c r="V465">
        <v>7.4974999999999987</v>
      </c>
    </row>
    <row r="466" spans="1:22" x14ac:dyDescent="0.3">
      <c r="A466">
        <v>8703</v>
      </c>
      <c r="B466" t="s">
        <v>10190</v>
      </c>
      <c r="C466">
        <v>2014</v>
      </c>
      <c r="D466" s="23">
        <v>41806</v>
      </c>
      <c r="E466" s="23">
        <v>41811</v>
      </c>
      <c r="F466" t="s">
        <v>50</v>
      </c>
      <c r="G466" t="s">
        <v>1143</v>
      </c>
      <c r="H466" t="s">
        <v>1144</v>
      </c>
      <c r="I466" t="s">
        <v>41</v>
      </c>
      <c r="J466" t="s">
        <v>27</v>
      </c>
      <c r="K466" t="s">
        <v>5661</v>
      </c>
      <c r="L466" t="s">
        <v>335</v>
      </c>
      <c r="M466">
        <v>37211</v>
      </c>
      <c r="N466" t="s">
        <v>30</v>
      </c>
      <c r="O466" t="s">
        <v>10191</v>
      </c>
      <c r="P466" t="s">
        <v>46</v>
      </c>
      <c r="Q466" t="s">
        <v>90</v>
      </c>
      <c r="R466" t="s">
        <v>10192</v>
      </c>
      <c r="S466">
        <v>91.360000000000014</v>
      </c>
      <c r="T466">
        <v>5</v>
      </c>
      <c r="U466">
        <v>0.2</v>
      </c>
      <c r="V466">
        <v>29.691999999999993</v>
      </c>
    </row>
    <row r="467" spans="1:22" x14ac:dyDescent="0.3">
      <c r="A467">
        <v>8702</v>
      </c>
      <c r="B467" t="s">
        <v>10190</v>
      </c>
      <c r="C467">
        <v>2014</v>
      </c>
      <c r="D467" s="23">
        <v>41806</v>
      </c>
      <c r="E467" s="23">
        <v>41811</v>
      </c>
      <c r="F467" t="s">
        <v>50</v>
      </c>
      <c r="G467" t="s">
        <v>1143</v>
      </c>
      <c r="H467" t="s">
        <v>1144</v>
      </c>
      <c r="I467" t="s">
        <v>41</v>
      </c>
      <c r="J467" t="s">
        <v>27</v>
      </c>
      <c r="K467" t="s">
        <v>5661</v>
      </c>
      <c r="L467" t="s">
        <v>335</v>
      </c>
      <c r="M467">
        <v>37211</v>
      </c>
      <c r="N467" t="s">
        <v>30</v>
      </c>
      <c r="O467" t="s">
        <v>2011</v>
      </c>
      <c r="P467" t="s">
        <v>46</v>
      </c>
      <c r="Q467" t="s">
        <v>59</v>
      </c>
      <c r="R467" t="s">
        <v>2012</v>
      </c>
      <c r="S467">
        <v>142.77600000000001</v>
      </c>
      <c r="T467">
        <v>1</v>
      </c>
      <c r="U467">
        <v>0.2</v>
      </c>
      <c r="V467">
        <v>17.84699999999998</v>
      </c>
    </row>
    <row r="468" spans="1:22" x14ac:dyDescent="0.3">
      <c r="A468">
        <v>8701</v>
      </c>
      <c r="B468" t="s">
        <v>10190</v>
      </c>
      <c r="C468">
        <v>2014</v>
      </c>
      <c r="D468" s="23">
        <v>41806</v>
      </c>
      <c r="E468" s="23">
        <v>41811</v>
      </c>
      <c r="F468" t="s">
        <v>50</v>
      </c>
      <c r="G468" t="s">
        <v>1143</v>
      </c>
      <c r="H468" t="s">
        <v>1144</v>
      </c>
      <c r="I468" t="s">
        <v>41</v>
      </c>
      <c r="J468" t="s">
        <v>27</v>
      </c>
      <c r="K468" t="s">
        <v>5661</v>
      </c>
      <c r="L468" t="s">
        <v>335</v>
      </c>
      <c r="M468">
        <v>37211</v>
      </c>
      <c r="N468" t="s">
        <v>30</v>
      </c>
      <c r="O468" t="s">
        <v>1428</v>
      </c>
      <c r="P468" t="s">
        <v>46</v>
      </c>
      <c r="Q468" t="s">
        <v>78</v>
      </c>
      <c r="R468" t="s">
        <v>186</v>
      </c>
      <c r="S468">
        <v>76.608000000000004</v>
      </c>
      <c r="T468">
        <v>8</v>
      </c>
      <c r="U468">
        <v>0.2</v>
      </c>
      <c r="V468">
        <v>6.7031999999999954</v>
      </c>
    </row>
    <row r="469" spans="1:22" x14ac:dyDescent="0.3">
      <c r="A469">
        <v>8700</v>
      </c>
      <c r="B469" t="s">
        <v>10190</v>
      </c>
      <c r="C469">
        <v>2014</v>
      </c>
      <c r="D469" s="23">
        <v>41806</v>
      </c>
      <c r="E469" s="23">
        <v>41811</v>
      </c>
      <c r="F469" t="s">
        <v>50</v>
      </c>
      <c r="G469" t="s">
        <v>1143</v>
      </c>
      <c r="H469" t="s">
        <v>1144</v>
      </c>
      <c r="I469" t="s">
        <v>41</v>
      </c>
      <c r="J469" t="s">
        <v>27</v>
      </c>
      <c r="K469" t="s">
        <v>5661</v>
      </c>
      <c r="L469" t="s">
        <v>335</v>
      </c>
      <c r="M469">
        <v>37211</v>
      </c>
      <c r="N469" t="s">
        <v>30</v>
      </c>
      <c r="O469" t="s">
        <v>2951</v>
      </c>
      <c r="P469" t="s">
        <v>71</v>
      </c>
      <c r="Q469" t="s">
        <v>72</v>
      </c>
      <c r="R469" t="s">
        <v>2952</v>
      </c>
      <c r="S469">
        <v>2239.9360000000001</v>
      </c>
      <c r="T469">
        <v>8</v>
      </c>
      <c r="U469">
        <v>0.2</v>
      </c>
      <c r="V469">
        <v>223.99360000000013</v>
      </c>
    </row>
    <row r="470" spans="1:22" x14ac:dyDescent="0.3">
      <c r="A470">
        <v>8699</v>
      </c>
      <c r="B470" t="s">
        <v>10190</v>
      </c>
      <c r="C470">
        <v>2014</v>
      </c>
      <c r="D470" s="23">
        <v>41806</v>
      </c>
      <c r="E470" s="23">
        <v>41811</v>
      </c>
      <c r="F470" t="s">
        <v>50</v>
      </c>
      <c r="G470" t="s">
        <v>1143</v>
      </c>
      <c r="H470" t="s">
        <v>1144</v>
      </c>
      <c r="I470" t="s">
        <v>41</v>
      </c>
      <c r="J470" t="s">
        <v>27</v>
      </c>
      <c r="K470" t="s">
        <v>5661</v>
      </c>
      <c r="L470" t="s">
        <v>335</v>
      </c>
      <c r="M470">
        <v>37211</v>
      </c>
      <c r="N470" t="s">
        <v>30</v>
      </c>
      <c r="O470" t="s">
        <v>6562</v>
      </c>
      <c r="P470" t="s">
        <v>32</v>
      </c>
      <c r="Q470" t="s">
        <v>56</v>
      </c>
      <c r="R470" t="s">
        <v>6563</v>
      </c>
      <c r="S470">
        <v>120.96</v>
      </c>
      <c r="T470">
        <v>2</v>
      </c>
      <c r="U470">
        <v>0.4</v>
      </c>
      <c r="V470">
        <v>-28.224000000000004</v>
      </c>
    </row>
    <row r="471" spans="1:22" x14ac:dyDescent="0.3">
      <c r="A471">
        <v>8698</v>
      </c>
      <c r="B471" t="s">
        <v>10190</v>
      </c>
      <c r="C471">
        <v>2014</v>
      </c>
      <c r="D471" s="23">
        <v>41806</v>
      </c>
      <c r="E471" s="23">
        <v>41811</v>
      </c>
      <c r="F471" t="s">
        <v>50</v>
      </c>
      <c r="G471" t="s">
        <v>1143</v>
      </c>
      <c r="H471" t="s">
        <v>1144</v>
      </c>
      <c r="I471" t="s">
        <v>41</v>
      </c>
      <c r="J471" t="s">
        <v>27</v>
      </c>
      <c r="K471" t="s">
        <v>5661</v>
      </c>
      <c r="L471" t="s">
        <v>335</v>
      </c>
      <c r="M471">
        <v>37211</v>
      </c>
      <c r="N471" t="s">
        <v>30</v>
      </c>
      <c r="O471" t="s">
        <v>922</v>
      </c>
      <c r="P471" t="s">
        <v>32</v>
      </c>
      <c r="Q471" t="s">
        <v>65</v>
      </c>
      <c r="R471" t="s">
        <v>186</v>
      </c>
      <c r="S471">
        <v>31.168000000000003</v>
      </c>
      <c r="T471">
        <v>4</v>
      </c>
      <c r="U471">
        <v>0.2</v>
      </c>
      <c r="V471">
        <v>9.3504000000000005</v>
      </c>
    </row>
    <row r="472" spans="1:22" x14ac:dyDescent="0.3">
      <c r="A472">
        <v>8697</v>
      </c>
      <c r="B472" t="s">
        <v>10190</v>
      </c>
      <c r="C472">
        <v>2014</v>
      </c>
      <c r="D472" s="23">
        <v>41806</v>
      </c>
      <c r="E472" s="23">
        <v>41811</v>
      </c>
      <c r="F472" t="s">
        <v>50</v>
      </c>
      <c r="G472" t="s">
        <v>1143</v>
      </c>
      <c r="H472" t="s">
        <v>1144</v>
      </c>
      <c r="I472" t="s">
        <v>41</v>
      </c>
      <c r="J472" t="s">
        <v>27</v>
      </c>
      <c r="K472" t="s">
        <v>5661</v>
      </c>
      <c r="L472" t="s">
        <v>335</v>
      </c>
      <c r="M472">
        <v>37211</v>
      </c>
      <c r="N472" t="s">
        <v>30</v>
      </c>
      <c r="O472" t="s">
        <v>5200</v>
      </c>
      <c r="P472" t="s">
        <v>71</v>
      </c>
      <c r="Q472" t="s">
        <v>72</v>
      </c>
      <c r="R472" t="s">
        <v>5201</v>
      </c>
      <c r="S472">
        <v>239.976</v>
      </c>
      <c r="T472">
        <v>3</v>
      </c>
      <c r="U472">
        <v>0.2</v>
      </c>
      <c r="V472">
        <v>26.997299999999967</v>
      </c>
    </row>
    <row r="473" spans="1:22" x14ac:dyDescent="0.3">
      <c r="A473">
        <v>9176</v>
      </c>
      <c r="B473" t="s">
        <v>10468</v>
      </c>
      <c r="C473">
        <v>2014</v>
      </c>
      <c r="D473" s="23">
        <v>41803</v>
      </c>
      <c r="E473" s="23">
        <v>41805</v>
      </c>
      <c r="F473" t="s">
        <v>23</v>
      </c>
      <c r="G473" t="s">
        <v>8354</v>
      </c>
      <c r="H473" t="s">
        <v>8355</v>
      </c>
      <c r="I473" t="s">
        <v>26</v>
      </c>
      <c r="J473" t="s">
        <v>27</v>
      </c>
      <c r="K473" t="s">
        <v>4255</v>
      </c>
      <c r="L473" t="s">
        <v>96</v>
      </c>
      <c r="M473">
        <v>98031</v>
      </c>
      <c r="N473" t="s">
        <v>44</v>
      </c>
      <c r="O473" t="s">
        <v>3871</v>
      </c>
      <c r="P473" t="s">
        <v>46</v>
      </c>
      <c r="Q473" t="s">
        <v>90</v>
      </c>
      <c r="R473" t="s">
        <v>3872</v>
      </c>
      <c r="S473">
        <v>19.440000000000001</v>
      </c>
      <c r="T473">
        <v>3</v>
      </c>
      <c r="U473">
        <v>0</v>
      </c>
      <c r="V473">
        <v>9.3312000000000008</v>
      </c>
    </row>
    <row r="474" spans="1:22" x14ac:dyDescent="0.3">
      <c r="A474">
        <v>9175</v>
      </c>
      <c r="B474" t="s">
        <v>10468</v>
      </c>
      <c r="C474">
        <v>2014</v>
      </c>
      <c r="D474" s="23">
        <v>41803</v>
      </c>
      <c r="E474" s="23">
        <v>41805</v>
      </c>
      <c r="F474" t="s">
        <v>23</v>
      </c>
      <c r="G474" t="s">
        <v>8354</v>
      </c>
      <c r="H474" t="s">
        <v>8355</v>
      </c>
      <c r="I474" t="s">
        <v>26</v>
      </c>
      <c r="J474" t="s">
        <v>27</v>
      </c>
      <c r="K474" t="s">
        <v>4255</v>
      </c>
      <c r="L474" t="s">
        <v>96</v>
      </c>
      <c r="M474">
        <v>98031</v>
      </c>
      <c r="N474" t="s">
        <v>44</v>
      </c>
      <c r="O474" t="s">
        <v>3893</v>
      </c>
      <c r="P474" t="s">
        <v>71</v>
      </c>
      <c r="Q474" t="s">
        <v>72</v>
      </c>
      <c r="R474" t="s">
        <v>3894</v>
      </c>
      <c r="S474">
        <v>71.975999999999999</v>
      </c>
      <c r="T474">
        <v>3</v>
      </c>
      <c r="U474">
        <v>0.2</v>
      </c>
      <c r="V474">
        <v>8.9969999999999892</v>
      </c>
    </row>
    <row r="475" spans="1:22" x14ac:dyDescent="0.3">
      <c r="A475">
        <v>9952</v>
      </c>
      <c r="B475" t="s">
        <v>10911</v>
      </c>
      <c r="C475">
        <v>2014</v>
      </c>
      <c r="D475" s="23">
        <v>41792</v>
      </c>
      <c r="E475" s="23">
        <v>41794</v>
      </c>
      <c r="F475" t="s">
        <v>23</v>
      </c>
      <c r="G475" t="s">
        <v>2507</v>
      </c>
      <c r="H475" t="s">
        <v>2508</v>
      </c>
      <c r="I475" t="s">
        <v>41</v>
      </c>
      <c r="J475" t="s">
        <v>27</v>
      </c>
      <c r="K475" t="s">
        <v>4374</v>
      </c>
      <c r="L475" t="s">
        <v>254</v>
      </c>
      <c r="M475">
        <v>46203</v>
      </c>
      <c r="N475" t="s">
        <v>105</v>
      </c>
      <c r="O475" t="s">
        <v>3294</v>
      </c>
      <c r="P475" t="s">
        <v>46</v>
      </c>
      <c r="Q475" t="s">
        <v>75</v>
      </c>
      <c r="R475" t="s">
        <v>3295</v>
      </c>
      <c r="S475">
        <v>17.38</v>
      </c>
      <c r="T475">
        <v>2</v>
      </c>
      <c r="U475">
        <v>0</v>
      </c>
      <c r="V475">
        <v>8.69</v>
      </c>
    </row>
    <row r="476" spans="1:22" x14ac:dyDescent="0.3">
      <c r="A476">
        <v>9951</v>
      </c>
      <c r="B476" t="s">
        <v>10911</v>
      </c>
      <c r="C476">
        <v>2014</v>
      </c>
      <c r="D476" s="23">
        <v>41792</v>
      </c>
      <c r="E476" s="23">
        <v>41794</v>
      </c>
      <c r="F476" t="s">
        <v>23</v>
      </c>
      <c r="G476" t="s">
        <v>2507</v>
      </c>
      <c r="H476" t="s">
        <v>2508</v>
      </c>
      <c r="I476" t="s">
        <v>41</v>
      </c>
      <c r="J476" t="s">
        <v>27</v>
      </c>
      <c r="K476" t="s">
        <v>4374</v>
      </c>
      <c r="L476" t="s">
        <v>254</v>
      </c>
      <c r="M476">
        <v>46203</v>
      </c>
      <c r="N476" t="s">
        <v>105</v>
      </c>
      <c r="O476" t="s">
        <v>2665</v>
      </c>
      <c r="P476" t="s">
        <v>71</v>
      </c>
      <c r="Q476" t="s">
        <v>161</v>
      </c>
      <c r="R476" t="s">
        <v>2666</v>
      </c>
      <c r="S476">
        <v>39.89</v>
      </c>
      <c r="T476">
        <v>1</v>
      </c>
      <c r="U476">
        <v>0</v>
      </c>
      <c r="V476">
        <v>14.7593</v>
      </c>
    </row>
    <row r="477" spans="1:22" x14ac:dyDescent="0.3">
      <c r="A477">
        <v>9950</v>
      </c>
      <c r="B477" t="s">
        <v>10911</v>
      </c>
      <c r="C477">
        <v>2014</v>
      </c>
      <c r="D477" s="23">
        <v>41792</v>
      </c>
      <c r="E477" s="23">
        <v>41794</v>
      </c>
      <c r="F477" t="s">
        <v>23</v>
      </c>
      <c r="G477" t="s">
        <v>2507</v>
      </c>
      <c r="H477" t="s">
        <v>2508</v>
      </c>
      <c r="I477" t="s">
        <v>41</v>
      </c>
      <c r="J477" t="s">
        <v>27</v>
      </c>
      <c r="K477" t="s">
        <v>4374</v>
      </c>
      <c r="L477" t="s">
        <v>254</v>
      </c>
      <c r="M477">
        <v>46203</v>
      </c>
      <c r="N477" t="s">
        <v>105</v>
      </c>
      <c r="O477" t="s">
        <v>4515</v>
      </c>
      <c r="P477" t="s">
        <v>71</v>
      </c>
      <c r="Q477" t="s">
        <v>161</v>
      </c>
      <c r="R477" t="s">
        <v>4516</v>
      </c>
      <c r="S477">
        <v>83.97</v>
      </c>
      <c r="T477">
        <v>3</v>
      </c>
      <c r="U477">
        <v>0</v>
      </c>
      <c r="V477">
        <v>15.954299999999993</v>
      </c>
    </row>
    <row r="478" spans="1:22" x14ac:dyDescent="0.3">
      <c r="A478">
        <v>9949</v>
      </c>
      <c r="B478" t="s">
        <v>10911</v>
      </c>
      <c r="C478">
        <v>2014</v>
      </c>
      <c r="D478" s="23">
        <v>41792</v>
      </c>
      <c r="E478" s="23">
        <v>41794</v>
      </c>
      <c r="F478" t="s">
        <v>23</v>
      </c>
      <c r="G478" t="s">
        <v>2507</v>
      </c>
      <c r="H478" t="s">
        <v>2508</v>
      </c>
      <c r="I478" t="s">
        <v>41</v>
      </c>
      <c r="J478" t="s">
        <v>27</v>
      </c>
      <c r="K478" t="s">
        <v>4374</v>
      </c>
      <c r="L478" t="s">
        <v>254</v>
      </c>
      <c r="M478">
        <v>46203</v>
      </c>
      <c r="N478" t="s">
        <v>105</v>
      </c>
      <c r="O478" t="s">
        <v>937</v>
      </c>
      <c r="P478" t="s">
        <v>46</v>
      </c>
      <c r="Q478" t="s">
        <v>78</v>
      </c>
      <c r="R478" t="s">
        <v>938</v>
      </c>
      <c r="S478">
        <v>2405.1999999999998</v>
      </c>
      <c r="T478">
        <v>8</v>
      </c>
      <c r="U478">
        <v>0</v>
      </c>
      <c r="V478">
        <v>793.71599999999989</v>
      </c>
    </row>
    <row r="479" spans="1:22" x14ac:dyDescent="0.3">
      <c r="A479">
        <v>9948</v>
      </c>
      <c r="B479" t="s">
        <v>10911</v>
      </c>
      <c r="C479">
        <v>2014</v>
      </c>
      <c r="D479" s="23">
        <v>41792</v>
      </c>
      <c r="E479" s="23">
        <v>41794</v>
      </c>
      <c r="F479" t="s">
        <v>23</v>
      </c>
      <c r="G479" t="s">
        <v>2507</v>
      </c>
      <c r="H479" t="s">
        <v>2508</v>
      </c>
      <c r="I479" t="s">
        <v>41</v>
      </c>
      <c r="J479" t="s">
        <v>27</v>
      </c>
      <c r="K479" t="s">
        <v>4374</v>
      </c>
      <c r="L479" t="s">
        <v>254</v>
      </c>
      <c r="M479">
        <v>46203</v>
      </c>
      <c r="N479" t="s">
        <v>105</v>
      </c>
      <c r="O479" t="s">
        <v>2436</v>
      </c>
      <c r="P479" t="s">
        <v>32</v>
      </c>
      <c r="Q479" t="s">
        <v>36</v>
      </c>
      <c r="R479" t="s">
        <v>2437</v>
      </c>
      <c r="S479">
        <v>1925.88</v>
      </c>
      <c r="T479">
        <v>6</v>
      </c>
      <c r="U479">
        <v>0</v>
      </c>
      <c r="V479">
        <v>539.24639999999999</v>
      </c>
    </row>
    <row r="480" spans="1:22" x14ac:dyDescent="0.3">
      <c r="A480">
        <v>7265</v>
      </c>
      <c r="B480" t="s">
        <v>9380</v>
      </c>
      <c r="C480">
        <v>2014</v>
      </c>
      <c r="D480" s="23">
        <v>41804</v>
      </c>
      <c r="E480" s="23">
        <v>41808</v>
      </c>
      <c r="F480" t="s">
        <v>50</v>
      </c>
      <c r="G480" t="s">
        <v>387</v>
      </c>
      <c r="H480" t="s">
        <v>388</v>
      </c>
      <c r="I480" t="s">
        <v>26</v>
      </c>
      <c r="J480" t="s">
        <v>27</v>
      </c>
      <c r="K480" t="s">
        <v>318</v>
      </c>
      <c r="L480" t="s">
        <v>319</v>
      </c>
      <c r="M480">
        <v>22153</v>
      </c>
      <c r="N480" t="s">
        <v>30</v>
      </c>
      <c r="O480" t="s">
        <v>6389</v>
      </c>
      <c r="P480" t="s">
        <v>46</v>
      </c>
      <c r="Q480" t="s">
        <v>68</v>
      </c>
      <c r="R480" t="s">
        <v>6390</v>
      </c>
      <c r="S480">
        <v>181.86</v>
      </c>
      <c r="T480">
        <v>7</v>
      </c>
      <c r="U480">
        <v>0</v>
      </c>
      <c r="V480">
        <v>50.9208</v>
      </c>
    </row>
    <row r="481" spans="1:22" x14ac:dyDescent="0.3">
      <c r="A481">
        <v>417</v>
      </c>
      <c r="B481" t="s">
        <v>1452</v>
      </c>
      <c r="C481">
        <v>2014</v>
      </c>
      <c r="D481" s="23">
        <v>41815</v>
      </c>
      <c r="E481" s="23">
        <v>41819</v>
      </c>
      <c r="F481" t="s">
        <v>50</v>
      </c>
      <c r="G481" t="s">
        <v>1453</v>
      </c>
      <c r="H481" t="s">
        <v>1454</v>
      </c>
      <c r="I481" t="s">
        <v>26</v>
      </c>
      <c r="J481" t="s">
        <v>27</v>
      </c>
      <c r="K481" t="s">
        <v>1455</v>
      </c>
      <c r="L481" t="s">
        <v>43</v>
      </c>
      <c r="M481">
        <v>92646</v>
      </c>
      <c r="N481" t="s">
        <v>44</v>
      </c>
      <c r="O481" t="s">
        <v>1456</v>
      </c>
      <c r="P481" t="s">
        <v>46</v>
      </c>
      <c r="Q481" t="s">
        <v>68</v>
      </c>
      <c r="R481" t="s">
        <v>1457</v>
      </c>
      <c r="S481">
        <v>95.92</v>
      </c>
      <c r="T481">
        <v>8</v>
      </c>
      <c r="U481">
        <v>0</v>
      </c>
      <c r="V481">
        <v>25.898399999999995</v>
      </c>
    </row>
    <row r="482" spans="1:22" x14ac:dyDescent="0.3">
      <c r="A482">
        <v>2957</v>
      </c>
      <c r="B482" t="s">
        <v>6149</v>
      </c>
      <c r="C482">
        <v>2014</v>
      </c>
      <c r="D482" s="23">
        <v>41818</v>
      </c>
      <c r="E482" s="23">
        <v>41825</v>
      </c>
      <c r="F482" t="s">
        <v>50</v>
      </c>
      <c r="G482" t="s">
        <v>6150</v>
      </c>
      <c r="H482" t="s">
        <v>6151</v>
      </c>
      <c r="I482" t="s">
        <v>102</v>
      </c>
      <c r="J482" t="s">
        <v>27</v>
      </c>
      <c r="K482" t="s">
        <v>4103</v>
      </c>
      <c r="L482" t="s">
        <v>267</v>
      </c>
      <c r="M482">
        <v>13601</v>
      </c>
      <c r="N482" t="s">
        <v>148</v>
      </c>
      <c r="O482" t="s">
        <v>1839</v>
      </c>
      <c r="P482" t="s">
        <v>32</v>
      </c>
      <c r="Q482" t="s">
        <v>36</v>
      </c>
      <c r="R482" t="s">
        <v>1840</v>
      </c>
      <c r="S482">
        <v>191.64600000000002</v>
      </c>
      <c r="T482">
        <v>3</v>
      </c>
      <c r="U482">
        <v>0.1</v>
      </c>
      <c r="V482">
        <v>31.94100000000001</v>
      </c>
    </row>
    <row r="483" spans="1:22" x14ac:dyDescent="0.3">
      <c r="A483">
        <v>9537</v>
      </c>
      <c r="B483" t="s">
        <v>10686</v>
      </c>
      <c r="C483">
        <v>2014</v>
      </c>
      <c r="D483" s="23">
        <v>41803</v>
      </c>
      <c r="E483" s="23">
        <v>41805</v>
      </c>
      <c r="F483" t="s">
        <v>23</v>
      </c>
      <c r="G483" t="s">
        <v>542</v>
      </c>
      <c r="H483" t="s">
        <v>543</v>
      </c>
      <c r="I483" t="s">
        <v>26</v>
      </c>
      <c r="J483" t="s">
        <v>27</v>
      </c>
      <c r="K483" t="s">
        <v>303</v>
      </c>
      <c r="L483" t="s">
        <v>211</v>
      </c>
      <c r="M483">
        <v>60610</v>
      </c>
      <c r="N483" t="s">
        <v>105</v>
      </c>
      <c r="O483" t="s">
        <v>5061</v>
      </c>
      <c r="P483" t="s">
        <v>32</v>
      </c>
      <c r="Q483" t="s">
        <v>65</v>
      </c>
      <c r="R483" t="s">
        <v>5062</v>
      </c>
      <c r="S483">
        <v>8.8559999999999999</v>
      </c>
      <c r="T483">
        <v>3</v>
      </c>
      <c r="U483">
        <v>0.6</v>
      </c>
      <c r="V483">
        <v>-6.8634000000000013</v>
      </c>
    </row>
    <row r="484" spans="1:22" x14ac:dyDescent="0.3">
      <c r="A484">
        <v>7897</v>
      </c>
      <c r="B484" t="s">
        <v>9725</v>
      </c>
      <c r="C484">
        <v>2014</v>
      </c>
      <c r="D484" s="23">
        <v>41812</v>
      </c>
      <c r="E484" s="23">
        <v>41816</v>
      </c>
      <c r="F484" t="s">
        <v>50</v>
      </c>
      <c r="G484" t="s">
        <v>2161</v>
      </c>
      <c r="H484" t="s">
        <v>2162</v>
      </c>
      <c r="I484" t="s">
        <v>102</v>
      </c>
      <c r="J484" t="s">
        <v>27</v>
      </c>
      <c r="K484" t="s">
        <v>5697</v>
      </c>
      <c r="L484" t="s">
        <v>9726</v>
      </c>
      <c r="M484">
        <v>26003</v>
      </c>
      <c r="N484" t="s">
        <v>148</v>
      </c>
      <c r="O484" t="s">
        <v>1251</v>
      </c>
      <c r="P484" t="s">
        <v>46</v>
      </c>
      <c r="Q484" t="s">
        <v>90</v>
      </c>
      <c r="R484" t="s">
        <v>1442</v>
      </c>
      <c r="S484">
        <v>447.84</v>
      </c>
      <c r="T484">
        <v>8</v>
      </c>
      <c r="U484">
        <v>0</v>
      </c>
      <c r="V484">
        <v>219.44159999999999</v>
      </c>
    </row>
    <row r="485" spans="1:22" x14ac:dyDescent="0.3">
      <c r="A485">
        <v>7896</v>
      </c>
      <c r="B485" t="s">
        <v>9725</v>
      </c>
      <c r="C485">
        <v>2014</v>
      </c>
      <c r="D485" s="23">
        <v>41812</v>
      </c>
      <c r="E485" s="23">
        <v>41816</v>
      </c>
      <c r="F485" t="s">
        <v>50</v>
      </c>
      <c r="G485" t="s">
        <v>2161</v>
      </c>
      <c r="H485" t="s">
        <v>2162</v>
      </c>
      <c r="I485" t="s">
        <v>102</v>
      </c>
      <c r="J485" t="s">
        <v>27</v>
      </c>
      <c r="K485" t="s">
        <v>5697</v>
      </c>
      <c r="L485" t="s">
        <v>9726</v>
      </c>
      <c r="M485">
        <v>26003</v>
      </c>
      <c r="N485" t="s">
        <v>148</v>
      </c>
      <c r="O485" t="s">
        <v>2913</v>
      </c>
      <c r="P485" t="s">
        <v>46</v>
      </c>
      <c r="Q485" t="s">
        <v>75</v>
      </c>
      <c r="R485" t="s">
        <v>2914</v>
      </c>
      <c r="S485">
        <v>6.24</v>
      </c>
      <c r="T485">
        <v>2</v>
      </c>
      <c r="U485">
        <v>0</v>
      </c>
      <c r="V485">
        <v>3.0575999999999999</v>
      </c>
    </row>
    <row r="486" spans="1:22" x14ac:dyDescent="0.3">
      <c r="A486">
        <v>7895</v>
      </c>
      <c r="B486" t="s">
        <v>9725</v>
      </c>
      <c r="C486">
        <v>2014</v>
      </c>
      <c r="D486" s="23">
        <v>41812</v>
      </c>
      <c r="E486" s="23">
        <v>41816</v>
      </c>
      <c r="F486" t="s">
        <v>50</v>
      </c>
      <c r="G486" t="s">
        <v>2161</v>
      </c>
      <c r="H486" t="s">
        <v>2162</v>
      </c>
      <c r="I486" t="s">
        <v>102</v>
      </c>
      <c r="J486" t="s">
        <v>27</v>
      </c>
      <c r="K486" t="s">
        <v>5697</v>
      </c>
      <c r="L486" t="s">
        <v>9726</v>
      </c>
      <c r="M486">
        <v>26003</v>
      </c>
      <c r="N486" t="s">
        <v>148</v>
      </c>
      <c r="O486" t="s">
        <v>414</v>
      </c>
      <c r="P486" t="s">
        <v>46</v>
      </c>
      <c r="Q486" t="s">
        <v>75</v>
      </c>
      <c r="R486" t="s">
        <v>415</v>
      </c>
      <c r="S486">
        <v>82.4</v>
      </c>
      <c r="T486">
        <v>5</v>
      </c>
      <c r="U486">
        <v>0</v>
      </c>
      <c r="V486">
        <v>40.376000000000005</v>
      </c>
    </row>
    <row r="487" spans="1:22" x14ac:dyDescent="0.3">
      <c r="A487">
        <v>205</v>
      </c>
      <c r="B487" t="s">
        <v>818</v>
      </c>
      <c r="C487">
        <v>2014</v>
      </c>
      <c r="D487" s="23">
        <v>41794</v>
      </c>
      <c r="E487" s="23">
        <v>41798</v>
      </c>
      <c r="F487" t="s">
        <v>50</v>
      </c>
      <c r="G487" t="s">
        <v>819</v>
      </c>
      <c r="H487" t="s">
        <v>820</v>
      </c>
      <c r="I487" t="s">
        <v>41</v>
      </c>
      <c r="J487" t="s">
        <v>27</v>
      </c>
      <c r="K487" t="s">
        <v>612</v>
      </c>
      <c r="L487" t="s">
        <v>335</v>
      </c>
      <c r="M487">
        <v>37064</v>
      </c>
      <c r="N487" t="s">
        <v>30</v>
      </c>
      <c r="O487" t="s">
        <v>821</v>
      </c>
      <c r="P487" t="s">
        <v>32</v>
      </c>
      <c r="Q487" t="s">
        <v>65</v>
      </c>
      <c r="R487" t="s">
        <v>822</v>
      </c>
      <c r="S487">
        <v>35.168000000000006</v>
      </c>
      <c r="T487">
        <v>7</v>
      </c>
      <c r="U487">
        <v>0.2</v>
      </c>
      <c r="V487">
        <v>9.6712000000000025</v>
      </c>
    </row>
    <row r="488" spans="1:22" x14ac:dyDescent="0.3">
      <c r="A488">
        <v>3912</v>
      </c>
      <c r="B488" t="s">
        <v>7054</v>
      </c>
      <c r="C488">
        <v>2014</v>
      </c>
      <c r="D488" s="23">
        <v>41796</v>
      </c>
      <c r="E488" s="23">
        <v>41797</v>
      </c>
      <c r="F488" t="s">
        <v>188</v>
      </c>
      <c r="G488" t="s">
        <v>3827</v>
      </c>
      <c r="H488" t="s">
        <v>3828</v>
      </c>
      <c r="I488" t="s">
        <v>26</v>
      </c>
      <c r="J488" t="s">
        <v>27</v>
      </c>
      <c r="K488" t="s">
        <v>6430</v>
      </c>
      <c r="L488" t="s">
        <v>104</v>
      </c>
      <c r="M488">
        <v>77581</v>
      </c>
      <c r="N488" t="s">
        <v>105</v>
      </c>
      <c r="O488" t="s">
        <v>7055</v>
      </c>
      <c r="P488" t="s">
        <v>71</v>
      </c>
      <c r="Q488" t="s">
        <v>72</v>
      </c>
      <c r="R488" t="s">
        <v>7056</v>
      </c>
      <c r="S488">
        <v>470.37600000000009</v>
      </c>
      <c r="T488">
        <v>3</v>
      </c>
      <c r="U488">
        <v>0.2</v>
      </c>
      <c r="V488">
        <v>52.917299999999955</v>
      </c>
    </row>
    <row r="489" spans="1:22" x14ac:dyDescent="0.3">
      <c r="A489">
        <v>8790</v>
      </c>
      <c r="B489" t="s">
        <v>10240</v>
      </c>
      <c r="C489">
        <v>2014</v>
      </c>
      <c r="D489" s="23">
        <v>41806</v>
      </c>
      <c r="E489" s="23">
        <v>41810</v>
      </c>
      <c r="F489" t="s">
        <v>50</v>
      </c>
      <c r="G489" t="s">
        <v>4798</v>
      </c>
      <c r="H489" t="s">
        <v>4799</v>
      </c>
      <c r="I489" t="s">
        <v>26</v>
      </c>
      <c r="J489" t="s">
        <v>27</v>
      </c>
      <c r="K489" t="s">
        <v>735</v>
      </c>
      <c r="L489" t="s">
        <v>88</v>
      </c>
      <c r="M489">
        <v>28110</v>
      </c>
      <c r="N489" t="s">
        <v>30</v>
      </c>
      <c r="O489" t="s">
        <v>4791</v>
      </c>
      <c r="P489" t="s">
        <v>32</v>
      </c>
      <c r="Q489" t="s">
        <v>33</v>
      </c>
      <c r="R489" t="s">
        <v>4792</v>
      </c>
      <c r="S489">
        <v>77.728000000000009</v>
      </c>
      <c r="T489">
        <v>2</v>
      </c>
      <c r="U489">
        <v>0.2</v>
      </c>
      <c r="V489">
        <v>-3.8863999999999947</v>
      </c>
    </row>
    <row r="490" spans="1:22" x14ac:dyDescent="0.3">
      <c r="A490">
        <v>8789</v>
      </c>
      <c r="B490" t="s">
        <v>10240</v>
      </c>
      <c r="C490">
        <v>2014</v>
      </c>
      <c r="D490" s="23">
        <v>41806</v>
      </c>
      <c r="E490" s="23">
        <v>41810</v>
      </c>
      <c r="F490" t="s">
        <v>50</v>
      </c>
      <c r="G490" t="s">
        <v>4798</v>
      </c>
      <c r="H490" t="s">
        <v>4799</v>
      </c>
      <c r="I490" t="s">
        <v>26</v>
      </c>
      <c r="J490" t="s">
        <v>27</v>
      </c>
      <c r="K490" t="s">
        <v>735</v>
      </c>
      <c r="L490" t="s">
        <v>88</v>
      </c>
      <c r="M490">
        <v>28110</v>
      </c>
      <c r="N490" t="s">
        <v>30</v>
      </c>
      <c r="O490" t="s">
        <v>3945</v>
      </c>
      <c r="P490" t="s">
        <v>32</v>
      </c>
      <c r="Q490" t="s">
        <v>36</v>
      </c>
      <c r="R490" t="s">
        <v>3946</v>
      </c>
      <c r="S490">
        <v>698.35200000000009</v>
      </c>
      <c r="T490">
        <v>3</v>
      </c>
      <c r="U490">
        <v>0.2</v>
      </c>
      <c r="V490">
        <v>52.376399999999961</v>
      </c>
    </row>
    <row r="491" spans="1:22" x14ac:dyDescent="0.3">
      <c r="A491">
        <v>1332</v>
      </c>
      <c r="B491" t="s">
        <v>3675</v>
      </c>
      <c r="C491">
        <v>2014</v>
      </c>
      <c r="D491" s="23">
        <v>41793</v>
      </c>
      <c r="E491" s="23">
        <v>41797</v>
      </c>
      <c r="F491" t="s">
        <v>50</v>
      </c>
      <c r="G491" t="s">
        <v>3676</v>
      </c>
      <c r="H491" t="s">
        <v>3677</v>
      </c>
      <c r="I491" t="s">
        <v>102</v>
      </c>
      <c r="J491" t="s">
        <v>27</v>
      </c>
      <c r="K491" t="s">
        <v>2628</v>
      </c>
      <c r="L491" t="s">
        <v>498</v>
      </c>
      <c r="M491">
        <v>44052</v>
      </c>
      <c r="N491" t="s">
        <v>148</v>
      </c>
      <c r="O491" t="s">
        <v>1765</v>
      </c>
      <c r="P491" t="s">
        <v>46</v>
      </c>
      <c r="Q491" t="s">
        <v>59</v>
      </c>
      <c r="R491" t="s">
        <v>1766</v>
      </c>
      <c r="S491">
        <v>27.439999999999998</v>
      </c>
      <c r="T491">
        <v>2</v>
      </c>
      <c r="U491">
        <v>0.2</v>
      </c>
      <c r="V491">
        <v>2.4009999999999998</v>
      </c>
    </row>
    <row r="492" spans="1:22" x14ac:dyDescent="0.3">
      <c r="A492">
        <v>1331</v>
      </c>
      <c r="B492" t="s">
        <v>3675</v>
      </c>
      <c r="C492">
        <v>2014</v>
      </c>
      <c r="D492" s="23">
        <v>41793</v>
      </c>
      <c r="E492" s="23">
        <v>41797</v>
      </c>
      <c r="F492" t="s">
        <v>50</v>
      </c>
      <c r="G492" t="s">
        <v>3676</v>
      </c>
      <c r="H492" t="s">
        <v>3677</v>
      </c>
      <c r="I492" t="s">
        <v>102</v>
      </c>
      <c r="J492" t="s">
        <v>27</v>
      </c>
      <c r="K492" t="s">
        <v>2628</v>
      </c>
      <c r="L492" t="s">
        <v>498</v>
      </c>
      <c r="M492">
        <v>44052</v>
      </c>
      <c r="N492" t="s">
        <v>148</v>
      </c>
      <c r="O492" t="s">
        <v>1936</v>
      </c>
      <c r="P492" t="s">
        <v>71</v>
      </c>
      <c r="Q492" t="s">
        <v>72</v>
      </c>
      <c r="R492" t="s">
        <v>1937</v>
      </c>
      <c r="S492">
        <v>2.97</v>
      </c>
      <c r="T492">
        <v>1</v>
      </c>
      <c r="U492">
        <v>0.4</v>
      </c>
      <c r="V492">
        <v>-0.64350000000000018</v>
      </c>
    </row>
    <row r="493" spans="1:22" x14ac:dyDescent="0.3">
      <c r="A493">
        <v>7107</v>
      </c>
      <c r="B493" t="s">
        <v>9291</v>
      </c>
      <c r="C493">
        <v>2014</v>
      </c>
      <c r="D493" s="23">
        <v>41810</v>
      </c>
      <c r="E493" s="23">
        <v>41812</v>
      </c>
      <c r="F493" t="s">
        <v>23</v>
      </c>
      <c r="G493" t="s">
        <v>4616</v>
      </c>
      <c r="H493" t="s">
        <v>4617</v>
      </c>
      <c r="I493" t="s">
        <v>41</v>
      </c>
      <c r="J493" t="s">
        <v>27</v>
      </c>
      <c r="K493" t="s">
        <v>606</v>
      </c>
      <c r="L493" t="s">
        <v>498</v>
      </c>
      <c r="M493">
        <v>43055</v>
      </c>
      <c r="N493" t="s">
        <v>148</v>
      </c>
      <c r="O493" t="s">
        <v>7145</v>
      </c>
      <c r="P493" t="s">
        <v>71</v>
      </c>
      <c r="Q493" t="s">
        <v>161</v>
      </c>
      <c r="R493" t="s">
        <v>7146</v>
      </c>
      <c r="S493">
        <v>122.32799999999999</v>
      </c>
      <c r="T493">
        <v>9</v>
      </c>
      <c r="U493">
        <v>0.2</v>
      </c>
      <c r="V493">
        <v>1.5291000000000032</v>
      </c>
    </row>
    <row r="494" spans="1:22" x14ac:dyDescent="0.3">
      <c r="A494">
        <v>7106</v>
      </c>
      <c r="B494" t="s">
        <v>9291</v>
      </c>
      <c r="C494">
        <v>2014</v>
      </c>
      <c r="D494" s="23">
        <v>41810</v>
      </c>
      <c r="E494" s="23">
        <v>41812</v>
      </c>
      <c r="F494" t="s">
        <v>23</v>
      </c>
      <c r="G494" t="s">
        <v>4616</v>
      </c>
      <c r="H494" t="s">
        <v>4617</v>
      </c>
      <c r="I494" t="s">
        <v>41</v>
      </c>
      <c r="J494" t="s">
        <v>27</v>
      </c>
      <c r="K494" t="s">
        <v>606</v>
      </c>
      <c r="L494" t="s">
        <v>498</v>
      </c>
      <c r="M494">
        <v>43055</v>
      </c>
      <c r="N494" t="s">
        <v>148</v>
      </c>
      <c r="O494" t="s">
        <v>5654</v>
      </c>
      <c r="P494" t="s">
        <v>32</v>
      </c>
      <c r="Q494" t="s">
        <v>65</v>
      </c>
      <c r="R494" t="s">
        <v>5655</v>
      </c>
      <c r="S494">
        <v>38.784000000000006</v>
      </c>
      <c r="T494">
        <v>3</v>
      </c>
      <c r="U494">
        <v>0.2</v>
      </c>
      <c r="V494">
        <v>7.2719999999999949</v>
      </c>
    </row>
    <row r="495" spans="1:22" x14ac:dyDescent="0.3">
      <c r="A495">
        <v>7105</v>
      </c>
      <c r="B495" t="s">
        <v>9291</v>
      </c>
      <c r="C495">
        <v>2014</v>
      </c>
      <c r="D495" s="23">
        <v>41810</v>
      </c>
      <c r="E495" s="23">
        <v>41812</v>
      </c>
      <c r="F495" t="s">
        <v>23</v>
      </c>
      <c r="G495" t="s">
        <v>4616</v>
      </c>
      <c r="H495" t="s">
        <v>4617</v>
      </c>
      <c r="I495" t="s">
        <v>41</v>
      </c>
      <c r="J495" t="s">
        <v>27</v>
      </c>
      <c r="K495" t="s">
        <v>606</v>
      </c>
      <c r="L495" t="s">
        <v>498</v>
      </c>
      <c r="M495">
        <v>43055</v>
      </c>
      <c r="N495" t="s">
        <v>148</v>
      </c>
      <c r="O495" t="s">
        <v>1280</v>
      </c>
      <c r="P495" t="s">
        <v>32</v>
      </c>
      <c r="Q495" t="s">
        <v>36</v>
      </c>
      <c r="R495" t="s">
        <v>1281</v>
      </c>
      <c r="S495">
        <v>760.11599999999987</v>
      </c>
      <c r="T495">
        <v>6</v>
      </c>
      <c r="U495">
        <v>0.3</v>
      </c>
      <c r="V495">
        <v>-43.435200000000009</v>
      </c>
    </row>
    <row r="496" spans="1:22" x14ac:dyDescent="0.3">
      <c r="A496">
        <v>833</v>
      </c>
      <c r="B496" t="s">
        <v>2578</v>
      </c>
      <c r="C496">
        <v>2014</v>
      </c>
      <c r="D496" s="23">
        <v>41807</v>
      </c>
      <c r="E496" s="23">
        <v>41812</v>
      </c>
      <c r="F496" t="s">
        <v>23</v>
      </c>
      <c r="G496" t="s">
        <v>332</v>
      </c>
      <c r="H496" t="s">
        <v>333</v>
      </c>
      <c r="I496" t="s">
        <v>26</v>
      </c>
      <c r="J496" t="s">
        <v>27</v>
      </c>
      <c r="K496" t="s">
        <v>2579</v>
      </c>
      <c r="L496" t="s">
        <v>29</v>
      </c>
      <c r="M496">
        <v>41042</v>
      </c>
      <c r="N496" t="s">
        <v>30</v>
      </c>
      <c r="O496" t="s">
        <v>2586</v>
      </c>
      <c r="P496" t="s">
        <v>71</v>
      </c>
      <c r="Q496" t="s">
        <v>72</v>
      </c>
      <c r="R496" t="s">
        <v>2587</v>
      </c>
      <c r="S496">
        <v>65.989999999999995</v>
      </c>
      <c r="T496">
        <v>1</v>
      </c>
      <c r="U496">
        <v>0</v>
      </c>
      <c r="V496">
        <v>17.157400000000003</v>
      </c>
    </row>
    <row r="497" spans="1:22" x14ac:dyDescent="0.3">
      <c r="A497">
        <v>832</v>
      </c>
      <c r="B497" t="s">
        <v>2578</v>
      </c>
      <c r="C497">
        <v>2014</v>
      </c>
      <c r="D497" s="23">
        <v>41807</v>
      </c>
      <c r="E497" s="23">
        <v>41812</v>
      </c>
      <c r="F497" t="s">
        <v>23</v>
      </c>
      <c r="G497" t="s">
        <v>332</v>
      </c>
      <c r="H497" t="s">
        <v>333</v>
      </c>
      <c r="I497" t="s">
        <v>26</v>
      </c>
      <c r="J497" t="s">
        <v>27</v>
      </c>
      <c r="K497" t="s">
        <v>2579</v>
      </c>
      <c r="L497" t="s">
        <v>29</v>
      </c>
      <c r="M497">
        <v>41042</v>
      </c>
      <c r="N497" t="s">
        <v>30</v>
      </c>
      <c r="O497" t="s">
        <v>2584</v>
      </c>
      <c r="P497" t="s">
        <v>71</v>
      </c>
      <c r="Q497" t="s">
        <v>72</v>
      </c>
      <c r="R497" t="s">
        <v>2585</v>
      </c>
      <c r="S497">
        <v>191.98</v>
      </c>
      <c r="T497">
        <v>2</v>
      </c>
      <c r="U497">
        <v>0</v>
      </c>
      <c r="V497">
        <v>51.834599999999995</v>
      </c>
    </row>
    <row r="498" spans="1:22" x14ac:dyDescent="0.3">
      <c r="A498">
        <v>831</v>
      </c>
      <c r="B498" t="s">
        <v>2578</v>
      </c>
      <c r="C498">
        <v>2014</v>
      </c>
      <c r="D498" s="23">
        <v>41807</v>
      </c>
      <c r="E498" s="23">
        <v>41812</v>
      </c>
      <c r="F498" t="s">
        <v>23</v>
      </c>
      <c r="G498" t="s">
        <v>332</v>
      </c>
      <c r="H498" t="s">
        <v>333</v>
      </c>
      <c r="I498" t="s">
        <v>26</v>
      </c>
      <c r="J498" t="s">
        <v>27</v>
      </c>
      <c r="K498" t="s">
        <v>2579</v>
      </c>
      <c r="L498" t="s">
        <v>29</v>
      </c>
      <c r="M498">
        <v>41042</v>
      </c>
      <c r="N498" t="s">
        <v>30</v>
      </c>
      <c r="O498" t="s">
        <v>2582</v>
      </c>
      <c r="P498" t="s">
        <v>46</v>
      </c>
      <c r="Q498" t="s">
        <v>78</v>
      </c>
      <c r="R498" t="s">
        <v>2583</v>
      </c>
      <c r="S498">
        <v>180.66</v>
      </c>
      <c r="T498">
        <v>3</v>
      </c>
      <c r="U498">
        <v>0</v>
      </c>
      <c r="V498">
        <v>50.584800000000008</v>
      </c>
    </row>
    <row r="499" spans="1:22" x14ac:dyDescent="0.3">
      <c r="A499">
        <v>830</v>
      </c>
      <c r="B499" t="s">
        <v>2578</v>
      </c>
      <c r="C499">
        <v>2014</v>
      </c>
      <c r="D499" s="23">
        <v>41807</v>
      </c>
      <c r="E499" s="23">
        <v>41812</v>
      </c>
      <c r="F499" t="s">
        <v>23</v>
      </c>
      <c r="G499" t="s">
        <v>332</v>
      </c>
      <c r="H499" t="s">
        <v>333</v>
      </c>
      <c r="I499" t="s">
        <v>26</v>
      </c>
      <c r="J499" t="s">
        <v>27</v>
      </c>
      <c r="K499" t="s">
        <v>2579</v>
      </c>
      <c r="L499" t="s">
        <v>29</v>
      </c>
      <c r="M499">
        <v>41042</v>
      </c>
      <c r="N499" t="s">
        <v>30</v>
      </c>
      <c r="O499" t="s">
        <v>2580</v>
      </c>
      <c r="P499" t="s">
        <v>32</v>
      </c>
      <c r="Q499" t="s">
        <v>36</v>
      </c>
      <c r="R499" t="s">
        <v>2581</v>
      </c>
      <c r="S499">
        <v>301.95999999999998</v>
      </c>
      <c r="T499">
        <v>2</v>
      </c>
      <c r="U499">
        <v>0</v>
      </c>
      <c r="V499">
        <v>90.587999999999965</v>
      </c>
    </row>
    <row r="500" spans="1:22" x14ac:dyDescent="0.3">
      <c r="A500">
        <v>2503</v>
      </c>
      <c r="B500" t="s">
        <v>5583</v>
      </c>
      <c r="C500">
        <v>2014</v>
      </c>
      <c r="D500" s="23">
        <v>41808</v>
      </c>
      <c r="E500" s="23">
        <v>41811</v>
      </c>
      <c r="F500" t="s">
        <v>188</v>
      </c>
      <c r="G500" t="s">
        <v>5584</v>
      </c>
      <c r="H500" t="s">
        <v>5585</v>
      </c>
      <c r="I500" t="s">
        <v>41</v>
      </c>
      <c r="J500" t="s">
        <v>27</v>
      </c>
      <c r="K500" t="s">
        <v>4289</v>
      </c>
      <c r="L500" t="s">
        <v>211</v>
      </c>
      <c r="M500">
        <v>60076</v>
      </c>
      <c r="N500" t="s">
        <v>105</v>
      </c>
      <c r="O500" t="s">
        <v>2614</v>
      </c>
      <c r="P500" t="s">
        <v>46</v>
      </c>
      <c r="Q500" t="s">
        <v>75</v>
      </c>
      <c r="R500" t="s">
        <v>2615</v>
      </c>
      <c r="S500">
        <v>9.3599999999999977</v>
      </c>
      <c r="T500">
        <v>4</v>
      </c>
      <c r="U500">
        <v>0.8</v>
      </c>
      <c r="V500">
        <v>-16.380000000000003</v>
      </c>
    </row>
    <row r="501" spans="1:22" x14ac:dyDescent="0.3">
      <c r="A501">
        <v>2502</v>
      </c>
      <c r="B501" t="s">
        <v>5583</v>
      </c>
      <c r="C501">
        <v>2014</v>
      </c>
      <c r="D501" s="23">
        <v>41808</v>
      </c>
      <c r="E501" s="23">
        <v>41811</v>
      </c>
      <c r="F501" t="s">
        <v>188</v>
      </c>
      <c r="G501" t="s">
        <v>5584</v>
      </c>
      <c r="H501" t="s">
        <v>5585</v>
      </c>
      <c r="I501" t="s">
        <v>41</v>
      </c>
      <c r="J501" t="s">
        <v>27</v>
      </c>
      <c r="K501" t="s">
        <v>4289</v>
      </c>
      <c r="L501" t="s">
        <v>211</v>
      </c>
      <c r="M501">
        <v>60076</v>
      </c>
      <c r="N501" t="s">
        <v>105</v>
      </c>
      <c r="O501" t="s">
        <v>2391</v>
      </c>
      <c r="P501" t="s">
        <v>46</v>
      </c>
      <c r="Q501" t="s">
        <v>75</v>
      </c>
      <c r="R501" t="s">
        <v>2392</v>
      </c>
      <c r="S501">
        <v>2.3039999999999994</v>
      </c>
      <c r="T501">
        <v>4</v>
      </c>
      <c r="U501">
        <v>0.8</v>
      </c>
      <c r="V501">
        <v>-3.5711999999999993</v>
      </c>
    </row>
    <row r="502" spans="1:22" x14ac:dyDescent="0.3">
      <c r="A502">
        <v>2501</v>
      </c>
      <c r="B502" t="s">
        <v>5583</v>
      </c>
      <c r="C502">
        <v>2014</v>
      </c>
      <c r="D502" s="23">
        <v>41808</v>
      </c>
      <c r="E502" s="23">
        <v>41811</v>
      </c>
      <c r="F502" t="s">
        <v>188</v>
      </c>
      <c r="G502" t="s">
        <v>5584</v>
      </c>
      <c r="H502" t="s">
        <v>5585</v>
      </c>
      <c r="I502" t="s">
        <v>41</v>
      </c>
      <c r="J502" t="s">
        <v>27</v>
      </c>
      <c r="K502" t="s">
        <v>4289</v>
      </c>
      <c r="L502" t="s">
        <v>211</v>
      </c>
      <c r="M502">
        <v>60076</v>
      </c>
      <c r="N502" t="s">
        <v>105</v>
      </c>
      <c r="O502" t="s">
        <v>3239</v>
      </c>
      <c r="P502" t="s">
        <v>46</v>
      </c>
      <c r="Q502" t="s">
        <v>90</v>
      </c>
      <c r="R502" t="s">
        <v>3240</v>
      </c>
      <c r="S502">
        <v>12.224</v>
      </c>
      <c r="T502">
        <v>2</v>
      </c>
      <c r="U502">
        <v>0.2</v>
      </c>
      <c r="V502">
        <v>4.4311999999999996</v>
      </c>
    </row>
    <row r="503" spans="1:22" x14ac:dyDescent="0.3">
      <c r="A503">
        <v>666</v>
      </c>
      <c r="B503" t="s">
        <v>2170</v>
      </c>
      <c r="C503">
        <v>2014</v>
      </c>
      <c r="D503" s="23">
        <v>41799</v>
      </c>
      <c r="E503" s="23">
        <v>41801</v>
      </c>
      <c r="F503" t="s">
        <v>23</v>
      </c>
      <c r="G503" t="s">
        <v>2171</v>
      </c>
      <c r="H503" t="s">
        <v>2172</v>
      </c>
      <c r="I503" t="s">
        <v>41</v>
      </c>
      <c r="J503" t="s">
        <v>27</v>
      </c>
      <c r="K503" t="s">
        <v>815</v>
      </c>
      <c r="L503" t="s">
        <v>104</v>
      </c>
      <c r="M503">
        <v>75081</v>
      </c>
      <c r="N503" t="s">
        <v>105</v>
      </c>
      <c r="O503" t="s">
        <v>2173</v>
      </c>
      <c r="P503" t="s">
        <v>46</v>
      </c>
      <c r="Q503" t="s">
        <v>578</v>
      </c>
      <c r="R503" t="s">
        <v>2174</v>
      </c>
      <c r="S503">
        <v>23.76</v>
      </c>
      <c r="T503">
        <v>3</v>
      </c>
      <c r="U503">
        <v>0.2</v>
      </c>
      <c r="V503">
        <v>2.0789999999999997</v>
      </c>
    </row>
    <row r="504" spans="1:22" x14ac:dyDescent="0.3">
      <c r="A504">
        <v>667</v>
      </c>
      <c r="B504" t="s">
        <v>2170</v>
      </c>
      <c r="C504">
        <v>2014</v>
      </c>
      <c r="D504" s="23">
        <v>41799</v>
      </c>
      <c r="E504" s="23">
        <v>41801</v>
      </c>
      <c r="F504" t="s">
        <v>23</v>
      </c>
      <c r="G504" t="s">
        <v>2171</v>
      </c>
      <c r="H504" t="s">
        <v>2172</v>
      </c>
      <c r="I504" t="s">
        <v>41</v>
      </c>
      <c r="J504" t="s">
        <v>27</v>
      </c>
      <c r="K504" t="s">
        <v>815</v>
      </c>
      <c r="L504" t="s">
        <v>104</v>
      </c>
      <c r="M504">
        <v>75081</v>
      </c>
      <c r="N504" t="s">
        <v>105</v>
      </c>
      <c r="O504" t="s">
        <v>1054</v>
      </c>
      <c r="P504" t="s">
        <v>46</v>
      </c>
      <c r="Q504" t="s">
        <v>90</v>
      </c>
      <c r="R504" t="s">
        <v>186</v>
      </c>
      <c r="S504">
        <v>85.055999999999997</v>
      </c>
      <c r="T504">
        <v>3</v>
      </c>
      <c r="U504">
        <v>0.2</v>
      </c>
      <c r="V504">
        <v>28.706399999999991</v>
      </c>
    </row>
    <row r="505" spans="1:22" x14ac:dyDescent="0.3">
      <c r="A505">
        <v>668</v>
      </c>
      <c r="B505" t="s">
        <v>2170</v>
      </c>
      <c r="C505">
        <v>2014</v>
      </c>
      <c r="D505" s="23">
        <v>41799</v>
      </c>
      <c r="E505" s="23">
        <v>41801</v>
      </c>
      <c r="F505" t="s">
        <v>23</v>
      </c>
      <c r="G505" t="s">
        <v>2171</v>
      </c>
      <c r="H505" t="s">
        <v>2172</v>
      </c>
      <c r="I505" t="s">
        <v>41</v>
      </c>
      <c r="J505" t="s">
        <v>27</v>
      </c>
      <c r="K505" t="s">
        <v>815</v>
      </c>
      <c r="L505" t="s">
        <v>104</v>
      </c>
      <c r="M505">
        <v>75081</v>
      </c>
      <c r="N505" t="s">
        <v>105</v>
      </c>
      <c r="O505" t="s">
        <v>2175</v>
      </c>
      <c r="P505" t="s">
        <v>71</v>
      </c>
      <c r="Q505" t="s">
        <v>72</v>
      </c>
      <c r="R505" t="s">
        <v>2176</v>
      </c>
      <c r="S505">
        <v>381.57600000000002</v>
      </c>
      <c r="T505">
        <v>3</v>
      </c>
      <c r="U505">
        <v>0.2</v>
      </c>
      <c r="V505">
        <v>28.618200000000002</v>
      </c>
    </row>
    <row r="506" spans="1:22" x14ac:dyDescent="0.3">
      <c r="A506">
        <v>891</v>
      </c>
      <c r="B506" t="s">
        <v>2737</v>
      </c>
      <c r="C506">
        <v>2014</v>
      </c>
      <c r="D506" s="23">
        <v>41811</v>
      </c>
      <c r="E506" s="23">
        <v>41817</v>
      </c>
      <c r="F506" t="s">
        <v>50</v>
      </c>
      <c r="G506" t="s">
        <v>1645</v>
      </c>
      <c r="H506" t="s">
        <v>1646</v>
      </c>
      <c r="I506" t="s">
        <v>26</v>
      </c>
      <c r="J506" t="s">
        <v>27</v>
      </c>
      <c r="K506" t="s">
        <v>1499</v>
      </c>
      <c r="L506" t="s">
        <v>267</v>
      </c>
      <c r="M506">
        <v>10801</v>
      </c>
      <c r="N506" t="s">
        <v>148</v>
      </c>
      <c r="O506" t="s">
        <v>1596</v>
      </c>
      <c r="P506" t="s">
        <v>46</v>
      </c>
      <c r="Q506" t="s">
        <v>75</v>
      </c>
      <c r="R506" t="s">
        <v>1597</v>
      </c>
      <c r="S506">
        <v>51.311999999999998</v>
      </c>
      <c r="T506">
        <v>3</v>
      </c>
      <c r="U506">
        <v>0.2</v>
      </c>
      <c r="V506">
        <v>18.600599999999996</v>
      </c>
    </row>
    <row r="507" spans="1:22" x14ac:dyDescent="0.3">
      <c r="A507">
        <v>890</v>
      </c>
      <c r="B507" t="s">
        <v>2737</v>
      </c>
      <c r="C507">
        <v>2014</v>
      </c>
      <c r="D507" s="23">
        <v>41811</v>
      </c>
      <c r="E507" s="23">
        <v>41817</v>
      </c>
      <c r="F507" t="s">
        <v>50</v>
      </c>
      <c r="G507" t="s">
        <v>1645</v>
      </c>
      <c r="H507" t="s">
        <v>1646</v>
      </c>
      <c r="I507" t="s">
        <v>26</v>
      </c>
      <c r="J507" t="s">
        <v>27</v>
      </c>
      <c r="K507" t="s">
        <v>1499</v>
      </c>
      <c r="L507" t="s">
        <v>267</v>
      </c>
      <c r="M507">
        <v>10801</v>
      </c>
      <c r="N507" t="s">
        <v>148</v>
      </c>
      <c r="O507" t="s">
        <v>2738</v>
      </c>
      <c r="P507" t="s">
        <v>71</v>
      </c>
      <c r="Q507" t="s">
        <v>161</v>
      </c>
      <c r="R507" t="s">
        <v>2739</v>
      </c>
      <c r="S507">
        <v>149.94999999999999</v>
      </c>
      <c r="T507">
        <v>5</v>
      </c>
      <c r="U507">
        <v>0</v>
      </c>
      <c r="V507">
        <v>14.994999999999994</v>
      </c>
    </row>
    <row r="508" spans="1:22" x14ac:dyDescent="0.3">
      <c r="A508">
        <v>9937</v>
      </c>
      <c r="B508" t="s">
        <v>10904</v>
      </c>
      <c r="C508">
        <v>2014</v>
      </c>
      <c r="D508" s="23">
        <v>41815</v>
      </c>
      <c r="E508" s="23">
        <v>41819</v>
      </c>
      <c r="F508" t="s">
        <v>50</v>
      </c>
      <c r="G508" t="s">
        <v>5575</v>
      </c>
      <c r="H508" t="s">
        <v>5576</v>
      </c>
      <c r="I508" t="s">
        <v>26</v>
      </c>
      <c r="J508" t="s">
        <v>27</v>
      </c>
      <c r="K508" t="s">
        <v>7306</v>
      </c>
      <c r="L508" t="s">
        <v>1399</v>
      </c>
      <c r="M508">
        <v>2920</v>
      </c>
      <c r="N508" t="s">
        <v>148</v>
      </c>
      <c r="O508" t="s">
        <v>617</v>
      </c>
      <c r="P508" t="s">
        <v>46</v>
      </c>
      <c r="Q508" t="s">
        <v>75</v>
      </c>
      <c r="R508" t="s">
        <v>618</v>
      </c>
      <c r="S508">
        <v>102.93</v>
      </c>
      <c r="T508">
        <v>3</v>
      </c>
      <c r="U508">
        <v>0</v>
      </c>
      <c r="V508">
        <v>48.377100000000006</v>
      </c>
    </row>
    <row r="509" spans="1:22" x14ac:dyDescent="0.3">
      <c r="A509">
        <v>5875</v>
      </c>
      <c r="B509" t="s">
        <v>8546</v>
      </c>
      <c r="C509">
        <v>2014</v>
      </c>
      <c r="D509" s="23">
        <v>41795</v>
      </c>
      <c r="E509" s="23">
        <v>41795</v>
      </c>
      <c r="F509" t="s">
        <v>1290</v>
      </c>
      <c r="G509" t="s">
        <v>3158</v>
      </c>
      <c r="H509" t="s">
        <v>3159</v>
      </c>
      <c r="I509" t="s">
        <v>102</v>
      </c>
      <c r="J509" t="s">
        <v>27</v>
      </c>
      <c r="K509" t="s">
        <v>3265</v>
      </c>
      <c r="L509" t="s">
        <v>1707</v>
      </c>
      <c r="M509">
        <v>72401</v>
      </c>
      <c r="N509" t="s">
        <v>30</v>
      </c>
      <c r="O509" t="s">
        <v>5371</v>
      </c>
      <c r="P509" t="s">
        <v>46</v>
      </c>
      <c r="Q509" t="s">
        <v>75</v>
      </c>
      <c r="R509" t="s">
        <v>5372</v>
      </c>
      <c r="S509">
        <v>9.5400000000000009</v>
      </c>
      <c r="T509">
        <v>3</v>
      </c>
      <c r="U509">
        <v>0</v>
      </c>
      <c r="V509">
        <v>4.3883999999999999</v>
      </c>
    </row>
    <row r="510" spans="1:22" x14ac:dyDescent="0.3">
      <c r="A510">
        <v>5874</v>
      </c>
      <c r="B510" t="s">
        <v>8546</v>
      </c>
      <c r="C510">
        <v>2014</v>
      </c>
      <c r="D510" s="23">
        <v>41795</v>
      </c>
      <c r="E510" s="23">
        <v>41795</v>
      </c>
      <c r="F510" t="s">
        <v>1290</v>
      </c>
      <c r="G510" t="s">
        <v>3158</v>
      </c>
      <c r="H510" t="s">
        <v>3159</v>
      </c>
      <c r="I510" t="s">
        <v>102</v>
      </c>
      <c r="J510" t="s">
        <v>27</v>
      </c>
      <c r="K510" t="s">
        <v>3265</v>
      </c>
      <c r="L510" t="s">
        <v>1707</v>
      </c>
      <c r="M510">
        <v>72401</v>
      </c>
      <c r="N510" t="s">
        <v>30</v>
      </c>
      <c r="O510" t="s">
        <v>4327</v>
      </c>
      <c r="P510" t="s">
        <v>46</v>
      </c>
      <c r="Q510" t="s">
        <v>75</v>
      </c>
      <c r="R510" t="s">
        <v>4328</v>
      </c>
      <c r="S510">
        <v>108.08</v>
      </c>
      <c r="T510">
        <v>7</v>
      </c>
      <c r="U510">
        <v>0</v>
      </c>
      <c r="V510">
        <v>54.04</v>
      </c>
    </row>
    <row r="511" spans="1:22" x14ac:dyDescent="0.3">
      <c r="A511">
        <v>894</v>
      </c>
      <c r="B511" t="s">
        <v>2740</v>
      </c>
      <c r="C511">
        <v>2014</v>
      </c>
      <c r="D511" s="23">
        <v>41817</v>
      </c>
      <c r="E511" s="23">
        <v>41818</v>
      </c>
      <c r="F511" t="s">
        <v>188</v>
      </c>
      <c r="G511" t="s">
        <v>2284</v>
      </c>
      <c r="H511" t="s">
        <v>2285</v>
      </c>
      <c r="I511" t="s">
        <v>102</v>
      </c>
      <c r="J511" t="s">
        <v>27</v>
      </c>
      <c r="K511" t="s">
        <v>880</v>
      </c>
      <c r="L511" t="s">
        <v>238</v>
      </c>
      <c r="M511">
        <v>48227</v>
      </c>
      <c r="N511" t="s">
        <v>105</v>
      </c>
      <c r="O511" t="s">
        <v>2745</v>
      </c>
      <c r="P511" t="s">
        <v>71</v>
      </c>
      <c r="Q511" t="s">
        <v>72</v>
      </c>
      <c r="R511" t="s">
        <v>2746</v>
      </c>
      <c r="S511">
        <v>543.91999999999996</v>
      </c>
      <c r="T511">
        <v>8</v>
      </c>
      <c r="U511">
        <v>0</v>
      </c>
      <c r="V511">
        <v>135.98000000000002</v>
      </c>
    </row>
    <row r="512" spans="1:22" x14ac:dyDescent="0.3">
      <c r="A512">
        <v>893</v>
      </c>
      <c r="B512" t="s">
        <v>2740</v>
      </c>
      <c r="C512">
        <v>2014</v>
      </c>
      <c r="D512" s="23">
        <v>41817</v>
      </c>
      <c r="E512" s="23">
        <v>41818</v>
      </c>
      <c r="F512" t="s">
        <v>188</v>
      </c>
      <c r="G512" t="s">
        <v>2284</v>
      </c>
      <c r="H512" t="s">
        <v>2285</v>
      </c>
      <c r="I512" t="s">
        <v>102</v>
      </c>
      <c r="J512" t="s">
        <v>27</v>
      </c>
      <c r="K512" t="s">
        <v>880</v>
      </c>
      <c r="L512" t="s">
        <v>238</v>
      </c>
      <c r="M512">
        <v>48227</v>
      </c>
      <c r="N512" t="s">
        <v>105</v>
      </c>
      <c r="O512" t="s">
        <v>2743</v>
      </c>
      <c r="P512" t="s">
        <v>46</v>
      </c>
      <c r="Q512" t="s">
        <v>68</v>
      </c>
      <c r="R512" t="s">
        <v>2744</v>
      </c>
      <c r="S512">
        <v>15.92</v>
      </c>
      <c r="T512">
        <v>4</v>
      </c>
      <c r="U512">
        <v>0</v>
      </c>
      <c r="V512">
        <v>5.4127999999999989</v>
      </c>
    </row>
    <row r="513" spans="1:22" x14ac:dyDescent="0.3">
      <c r="A513">
        <v>892</v>
      </c>
      <c r="B513" t="s">
        <v>2740</v>
      </c>
      <c r="C513">
        <v>2014</v>
      </c>
      <c r="D513" s="23">
        <v>41817</v>
      </c>
      <c r="E513" s="23">
        <v>41818</v>
      </c>
      <c r="F513" t="s">
        <v>188</v>
      </c>
      <c r="G513" t="s">
        <v>2284</v>
      </c>
      <c r="H513" t="s">
        <v>2285</v>
      </c>
      <c r="I513" t="s">
        <v>102</v>
      </c>
      <c r="J513" t="s">
        <v>27</v>
      </c>
      <c r="K513" t="s">
        <v>880</v>
      </c>
      <c r="L513" t="s">
        <v>238</v>
      </c>
      <c r="M513">
        <v>48227</v>
      </c>
      <c r="N513" t="s">
        <v>105</v>
      </c>
      <c r="O513" t="s">
        <v>2741</v>
      </c>
      <c r="P513" t="s">
        <v>46</v>
      </c>
      <c r="Q513" t="s">
        <v>90</v>
      </c>
      <c r="R513" t="s">
        <v>2742</v>
      </c>
      <c r="S513">
        <v>4.54</v>
      </c>
      <c r="T513">
        <v>1</v>
      </c>
      <c r="U513">
        <v>0</v>
      </c>
      <c r="V513">
        <v>2.0429999999999997</v>
      </c>
    </row>
    <row r="514" spans="1:22" x14ac:dyDescent="0.3">
      <c r="A514">
        <v>1995</v>
      </c>
      <c r="B514" t="s">
        <v>4863</v>
      </c>
      <c r="C514">
        <v>2014</v>
      </c>
      <c r="D514" s="23">
        <v>41816</v>
      </c>
      <c r="E514" s="23">
        <v>41823</v>
      </c>
      <c r="F514" t="s">
        <v>50</v>
      </c>
      <c r="G514" t="s">
        <v>4479</v>
      </c>
      <c r="H514" t="s">
        <v>4480</v>
      </c>
      <c r="I514" t="s">
        <v>102</v>
      </c>
      <c r="J514" t="s">
        <v>27</v>
      </c>
      <c r="K514" t="s">
        <v>318</v>
      </c>
      <c r="L514" t="s">
        <v>420</v>
      </c>
      <c r="M514">
        <v>97477</v>
      </c>
      <c r="N514" t="s">
        <v>44</v>
      </c>
      <c r="O514" t="s">
        <v>4866</v>
      </c>
      <c r="P514" t="s">
        <v>46</v>
      </c>
      <c r="Q514" t="s">
        <v>269</v>
      </c>
      <c r="R514" t="s">
        <v>4867</v>
      </c>
      <c r="S514">
        <v>11.304</v>
      </c>
      <c r="T514">
        <v>3</v>
      </c>
      <c r="U514">
        <v>0.2</v>
      </c>
      <c r="V514">
        <v>-2.1194999999999999</v>
      </c>
    </row>
    <row r="515" spans="1:22" x14ac:dyDescent="0.3">
      <c r="A515">
        <v>1994</v>
      </c>
      <c r="B515" t="s">
        <v>4863</v>
      </c>
      <c r="C515">
        <v>2014</v>
      </c>
      <c r="D515" s="23">
        <v>41816</v>
      </c>
      <c r="E515" s="23">
        <v>41823</v>
      </c>
      <c r="F515" t="s">
        <v>50</v>
      </c>
      <c r="G515" t="s">
        <v>4479</v>
      </c>
      <c r="H515" t="s">
        <v>4480</v>
      </c>
      <c r="I515" t="s">
        <v>102</v>
      </c>
      <c r="J515" t="s">
        <v>27</v>
      </c>
      <c r="K515" t="s">
        <v>318</v>
      </c>
      <c r="L515" t="s">
        <v>420</v>
      </c>
      <c r="M515">
        <v>97477</v>
      </c>
      <c r="N515" t="s">
        <v>44</v>
      </c>
      <c r="O515" t="s">
        <v>4864</v>
      </c>
      <c r="P515" t="s">
        <v>46</v>
      </c>
      <c r="Q515" t="s">
        <v>68</v>
      </c>
      <c r="R515" t="s">
        <v>4865</v>
      </c>
      <c r="S515">
        <v>5.3440000000000003</v>
      </c>
      <c r="T515">
        <v>2</v>
      </c>
      <c r="U515">
        <v>0.2</v>
      </c>
      <c r="V515">
        <v>0.73479999999999923</v>
      </c>
    </row>
    <row r="516" spans="1:22" x14ac:dyDescent="0.3">
      <c r="A516">
        <v>1993</v>
      </c>
      <c r="B516" t="s">
        <v>4863</v>
      </c>
      <c r="C516">
        <v>2014</v>
      </c>
      <c r="D516" s="23">
        <v>41816</v>
      </c>
      <c r="E516" s="23">
        <v>41823</v>
      </c>
      <c r="F516" t="s">
        <v>50</v>
      </c>
      <c r="G516" t="s">
        <v>4479</v>
      </c>
      <c r="H516" t="s">
        <v>4480</v>
      </c>
      <c r="I516" t="s">
        <v>102</v>
      </c>
      <c r="J516" t="s">
        <v>27</v>
      </c>
      <c r="K516" t="s">
        <v>318</v>
      </c>
      <c r="L516" t="s">
        <v>420</v>
      </c>
      <c r="M516">
        <v>97477</v>
      </c>
      <c r="N516" t="s">
        <v>44</v>
      </c>
      <c r="O516" t="s">
        <v>1667</v>
      </c>
      <c r="P516" t="s">
        <v>46</v>
      </c>
      <c r="Q516" t="s">
        <v>47</v>
      </c>
      <c r="R516" t="s">
        <v>1668</v>
      </c>
      <c r="S516">
        <v>71.040000000000006</v>
      </c>
      <c r="T516">
        <v>6</v>
      </c>
      <c r="U516">
        <v>0.2</v>
      </c>
      <c r="V516">
        <v>26.640000000000004</v>
      </c>
    </row>
    <row r="517" spans="1:22" x14ac:dyDescent="0.3">
      <c r="A517">
        <v>8924</v>
      </c>
      <c r="B517" t="s">
        <v>10316</v>
      </c>
      <c r="C517">
        <v>2014</v>
      </c>
      <c r="D517" s="23">
        <v>41802</v>
      </c>
      <c r="E517" s="23">
        <v>41808</v>
      </c>
      <c r="F517" t="s">
        <v>50</v>
      </c>
      <c r="G517" t="s">
        <v>1974</v>
      </c>
      <c r="H517" t="s">
        <v>1975</v>
      </c>
      <c r="I517" t="s">
        <v>26</v>
      </c>
      <c r="J517" t="s">
        <v>27</v>
      </c>
      <c r="K517" t="s">
        <v>6679</v>
      </c>
      <c r="L517" t="s">
        <v>88</v>
      </c>
      <c r="M517">
        <v>28601</v>
      </c>
      <c r="N517" t="s">
        <v>30</v>
      </c>
      <c r="O517" t="s">
        <v>177</v>
      </c>
      <c r="P517" t="s">
        <v>46</v>
      </c>
      <c r="Q517" t="s">
        <v>75</v>
      </c>
      <c r="R517" t="s">
        <v>178</v>
      </c>
      <c r="S517">
        <v>4.572000000000001</v>
      </c>
      <c r="T517">
        <v>4</v>
      </c>
      <c r="U517">
        <v>0.7</v>
      </c>
      <c r="V517">
        <v>-3.8100000000000005</v>
      </c>
    </row>
    <row r="518" spans="1:22" x14ac:dyDescent="0.3">
      <c r="A518">
        <v>4224</v>
      </c>
      <c r="B518" t="s">
        <v>7323</v>
      </c>
      <c r="C518">
        <v>2014</v>
      </c>
      <c r="D518" s="23">
        <v>41802</v>
      </c>
      <c r="E518" s="23">
        <v>41804</v>
      </c>
      <c r="F518" t="s">
        <v>23</v>
      </c>
      <c r="G518" t="s">
        <v>4047</v>
      </c>
      <c r="H518" t="s">
        <v>4048</v>
      </c>
      <c r="I518" t="s">
        <v>26</v>
      </c>
      <c r="J518" t="s">
        <v>27</v>
      </c>
      <c r="K518" t="s">
        <v>95</v>
      </c>
      <c r="L518" t="s">
        <v>96</v>
      </c>
      <c r="M518">
        <v>98103</v>
      </c>
      <c r="N518" t="s">
        <v>44</v>
      </c>
      <c r="O518" t="s">
        <v>2609</v>
      </c>
      <c r="P518" t="s">
        <v>32</v>
      </c>
      <c r="Q518" t="s">
        <v>33</v>
      </c>
      <c r="R518" t="s">
        <v>2610</v>
      </c>
      <c r="S518">
        <v>174.42000000000002</v>
      </c>
      <c r="T518">
        <v>3</v>
      </c>
      <c r="U518">
        <v>0</v>
      </c>
      <c r="V518">
        <v>41.860800000000005</v>
      </c>
    </row>
    <row r="519" spans="1:22" x14ac:dyDescent="0.3">
      <c r="A519">
        <v>4223</v>
      </c>
      <c r="B519" t="s">
        <v>7323</v>
      </c>
      <c r="C519">
        <v>2014</v>
      </c>
      <c r="D519" s="23">
        <v>41802</v>
      </c>
      <c r="E519" s="23">
        <v>41804</v>
      </c>
      <c r="F519" t="s">
        <v>23</v>
      </c>
      <c r="G519" t="s">
        <v>4047</v>
      </c>
      <c r="H519" t="s">
        <v>4048</v>
      </c>
      <c r="I519" t="s">
        <v>26</v>
      </c>
      <c r="J519" t="s">
        <v>27</v>
      </c>
      <c r="K519" t="s">
        <v>95</v>
      </c>
      <c r="L519" t="s">
        <v>96</v>
      </c>
      <c r="M519">
        <v>98103</v>
      </c>
      <c r="N519" t="s">
        <v>44</v>
      </c>
      <c r="O519" t="s">
        <v>960</v>
      </c>
      <c r="P519" t="s">
        <v>46</v>
      </c>
      <c r="Q519" t="s">
        <v>59</v>
      </c>
      <c r="R519" t="s">
        <v>961</v>
      </c>
      <c r="S519">
        <v>102.96</v>
      </c>
      <c r="T519">
        <v>2</v>
      </c>
      <c r="U519">
        <v>0</v>
      </c>
      <c r="V519">
        <v>1.0296000000000021</v>
      </c>
    </row>
    <row r="520" spans="1:22" x14ac:dyDescent="0.3">
      <c r="A520">
        <v>4222</v>
      </c>
      <c r="B520" t="s">
        <v>7323</v>
      </c>
      <c r="C520">
        <v>2014</v>
      </c>
      <c r="D520" s="23">
        <v>41802</v>
      </c>
      <c r="E520" s="23">
        <v>41804</v>
      </c>
      <c r="F520" t="s">
        <v>23</v>
      </c>
      <c r="G520" t="s">
        <v>4047</v>
      </c>
      <c r="H520" t="s">
        <v>4048</v>
      </c>
      <c r="I520" t="s">
        <v>26</v>
      </c>
      <c r="J520" t="s">
        <v>27</v>
      </c>
      <c r="K520" t="s">
        <v>95</v>
      </c>
      <c r="L520" t="s">
        <v>96</v>
      </c>
      <c r="M520">
        <v>98103</v>
      </c>
      <c r="N520" t="s">
        <v>44</v>
      </c>
      <c r="O520" t="s">
        <v>7324</v>
      </c>
      <c r="P520" t="s">
        <v>71</v>
      </c>
      <c r="Q520" t="s">
        <v>682</v>
      </c>
      <c r="R520" t="s">
        <v>7325</v>
      </c>
      <c r="S520">
        <v>385.80000000000007</v>
      </c>
      <c r="T520">
        <v>5</v>
      </c>
      <c r="U520">
        <v>0.2</v>
      </c>
      <c r="V520">
        <v>130.20749999999998</v>
      </c>
    </row>
    <row r="521" spans="1:22" x14ac:dyDescent="0.3">
      <c r="A521">
        <v>4221</v>
      </c>
      <c r="B521" t="s">
        <v>7323</v>
      </c>
      <c r="C521">
        <v>2014</v>
      </c>
      <c r="D521" s="23">
        <v>41802</v>
      </c>
      <c r="E521" s="23">
        <v>41804</v>
      </c>
      <c r="F521" t="s">
        <v>23</v>
      </c>
      <c r="G521" t="s">
        <v>4047</v>
      </c>
      <c r="H521" t="s">
        <v>4048</v>
      </c>
      <c r="I521" t="s">
        <v>26</v>
      </c>
      <c r="J521" t="s">
        <v>27</v>
      </c>
      <c r="K521" t="s">
        <v>95</v>
      </c>
      <c r="L521" t="s">
        <v>96</v>
      </c>
      <c r="M521">
        <v>98103</v>
      </c>
      <c r="N521" t="s">
        <v>44</v>
      </c>
      <c r="O521" t="s">
        <v>2867</v>
      </c>
      <c r="P521" t="s">
        <v>46</v>
      </c>
      <c r="Q521" t="s">
        <v>75</v>
      </c>
      <c r="R521" t="s">
        <v>2868</v>
      </c>
      <c r="S521">
        <v>18.288</v>
      </c>
      <c r="T521">
        <v>6</v>
      </c>
      <c r="U521">
        <v>0.2</v>
      </c>
      <c r="V521">
        <v>6.6293999999999995</v>
      </c>
    </row>
    <row r="522" spans="1:22" x14ac:dyDescent="0.3">
      <c r="A522">
        <v>4220</v>
      </c>
      <c r="B522" t="s">
        <v>7323</v>
      </c>
      <c r="C522">
        <v>2014</v>
      </c>
      <c r="D522" s="23">
        <v>41802</v>
      </c>
      <c r="E522" s="23">
        <v>41804</v>
      </c>
      <c r="F522" t="s">
        <v>23</v>
      </c>
      <c r="G522" t="s">
        <v>4047</v>
      </c>
      <c r="H522" t="s">
        <v>4048</v>
      </c>
      <c r="I522" t="s">
        <v>26</v>
      </c>
      <c r="J522" t="s">
        <v>27</v>
      </c>
      <c r="K522" t="s">
        <v>95</v>
      </c>
      <c r="L522" t="s">
        <v>96</v>
      </c>
      <c r="M522">
        <v>98103</v>
      </c>
      <c r="N522" t="s">
        <v>44</v>
      </c>
      <c r="O522" t="s">
        <v>1098</v>
      </c>
      <c r="P522" t="s">
        <v>46</v>
      </c>
      <c r="Q522" t="s">
        <v>90</v>
      </c>
      <c r="R522" t="s">
        <v>1099</v>
      </c>
      <c r="S522">
        <v>37.94</v>
      </c>
      <c r="T522">
        <v>2</v>
      </c>
      <c r="U522">
        <v>0</v>
      </c>
      <c r="V522">
        <v>18.211199999999998</v>
      </c>
    </row>
    <row r="523" spans="1:22" x14ac:dyDescent="0.3">
      <c r="A523">
        <v>7454</v>
      </c>
      <c r="B523" t="s">
        <v>9486</v>
      </c>
      <c r="C523">
        <v>2014</v>
      </c>
      <c r="D523" s="23">
        <v>41816</v>
      </c>
      <c r="E523" s="23">
        <v>41822</v>
      </c>
      <c r="F523" t="s">
        <v>50</v>
      </c>
      <c r="G523" t="s">
        <v>2080</v>
      </c>
      <c r="H523" t="s">
        <v>2081</v>
      </c>
      <c r="I523" t="s">
        <v>26</v>
      </c>
      <c r="J523" t="s">
        <v>27</v>
      </c>
      <c r="K523" t="s">
        <v>6307</v>
      </c>
      <c r="L523" t="s">
        <v>211</v>
      </c>
      <c r="M523">
        <v>60440</v>
      </c>
      <c r="N523" t="s">
        <v>105</v>
      </c>
      <c r="O523" t="s">
        <v>3562</v>
      </c>
      <c r="P523" t="s">
        <v>71</v>
      </c>
      <c r="Q523" t="s">
        <v>72</v>
      </c>
      <c r="R523" t="s">
        <v>3563</v>
      </c>
      <c r="S523">
        <v>148.47999999999999</v>
      </c>
      <c r="T523">
        <v>2</v>
      </c>
      <c r="U523">
        <v>0.2</v>
      </c>
      <c r="V523">
        <v>16.703999999999986</v>
      </c>
    </row>
    <row r="524" spans="1:22" x14ac:dyDescent="0.3">
      <c r="A524">
        <v>2873</v>
      </c>
      <c r="B524" t="s">
        <v>6061</v>
      </c>
      <c r="C524">
        <v>2014</v>
      </c>
      <c r="D524" s="23">
        <v>41806</v>
      </c>
      <c r="E524" s="23">
        <v>41811</v>
      </c>
      <c r="F524" t="s">
        <v>50</v>
      </c>
      <c r="G524" t="s">
        <v>4888</v>
      </c>
      <c r="H524" t="s">
        <v>4889</v>
      </c>
      <c r="I524" t="s">
        <v>26</v>
      </c>
      <c r="J524" t="s">
        <v>27</v>
      </c>
      <c r="K524" t="s">
        <v>42</v>
      </c>
      <c r="L524" t="s">
        <v>43</v>
      </c>
      <c r="M524">
        <v>90036</v>
      </c>
      <c r="N524" t="s">
        <v>44</v>
      </c>
      <c r="O524" t="s">
        <v>1264</v>
      </c>
      <c r="P524" t="s">
        <v>46</v>
      </c>
      <c r="Q524" t="s">
        <v>68</v>
      </c>
      <c r="R524" t="s">
        <v>1265</v>
      </c>
      <c r="S524">
        <v>4.26</v>
      </c>
      <c r="T524">
        <v>1</v>
      </c>
      <c r="U524">
        <v>0</v>
      </c>
      <c r="V524">
        <v>1.7465999999999999</v>
      </c>
    </row>
    <row r="525" spans="1:22" x14ac:dyDescent="0.3">
      <c r="A525">
        <v>4051</v>
      </c>
      <c r="B525" t="s">
        <v>7175</v>
      </c>
      <c r="C525">
        <v>2014</v>
      </c>
      <c r="D525" s="23">
        <v>41815</v>
      </c>
      <c r="E525" s="23">
        <v>41817</v>
      </c>
      <c r="F525" t="s">
        <v>23</v>
      </c>
      <c r="G525" t="s">
        <v>5921</v>
      </c>
      <c r="H525" t="s">
        <v>5922</v>
      </c>
      <c r="I525" t="s">
        <v>26</v>
      </c>
      <c r="J525" t="s">
        <v>27</v>
      </c>
      <c r="K525" t="s">
        <v>266</v>
      </c>
      <c r="L525" t="s">
        <v>267</v>
      </c>
      <c r="M525">
        <v>10011</v>
      </c>
      <c r="N525" t="s">
        <v>148</v>
      </c>
      <c r="O525" t="s">
        <v>1084</v>
      </c>
      <c r="P525" t="s">
        <v>32</v>
      </c>
      <c r="Q525" t="s">
        <v>36</v>
      </c>
      <c r="R525" t="s">
        <v>1085</v>
      </c>
      <c r="S525">
        <v>172.76400000000001</v>
      </c>
      <c r="T525">
        <v>2</v>
      </c>
      <c r="U525">
        <v>0.1</v>
      </c>
      <c r="V525">
        <v>32.633200000000016</v>
      </c>
    </row>
    <row r="526" spans="1:22" x14ac:dyDescent="0.3">
      <c r="A526">
        <v>4050</v>
      </c>
      <c r="B526" t="s">
        <v>7175</v>
      </c>
      <c r="C526">
        <v>2014</v>
      </c>
      <c r="D526" s="23">
        <v>41815</v>
      </c>
      <c r="E526" s="23">
        <v>41817</v>
      </c>
      <c r="F526" t="s">
        <v>23</v>
      </c>
      <c r="G526" t="s">
        <v>5921</v>
      </c>
      <c r="H526" t="s">
        <v>5922</v>
      </c>
      <c r="I526" t="s">
        <v>26</v>
      </c>
      <c r="J526" t="s">
        <v>27</v>
      </c>
      <c r="K526" t="s">
        <v>266</v>
      </c>
      <c r="L526" t="s">
        <v>267</v>
      </c>
      <c r="M526">
        <v>10011</v>
      </c>
      <c r="N526" t="s">
        <v>148</v>
      </c>
      <c r="O526" t="s">
        <v>2878</v>
      </c>
      <c r="P526" t="s">
        <v>32</v>
      </c>
      <c r="Q526" t="s">
        <v>65</v>
      </c>
      <c r="R526" t="s">
        <v>2879</v>
      </c>
      <c r="S526">
        <v>276.69</v>
      </c>
      <c r="T526">
        <v>3</v>
      </c>
      <c r="U526">
        <v>0</v>
      </c>
      <c r="V526">
        <v>49.804199999999994</v>
      </c>
    </row>
    <row r="527" spans="1:22" x14ac:dyDescent="0.3">
      <c r="A527">
        <v>267</v>
      </c>
      <c r="B527" t="s">
        <v>994</v>
      </c>
      <c r="C527">
        <v>2014</v>
      </c>
      <c r="D527" s="23">
        <v>41807</v>
      </c>
      <c r="E527" s="23">
        <v>41811</v>
      </c>
      <c r="F527" t="s">
        <v>50</v>
      </c>
      <c r="G527" t="s">
        <v>995</v>
      </c>
      <c r="H527" t="s">
        <v>996</v>
      </c>
      <c r="I527" t="s">
        <v>41</v>
      </c>
      <c r="J527" t="s">
        <v>27</v>
      </c>
      <c r="K527" t="s">
        <v>997</v>
      </c>
      <c r="L527" t="s">
        <v>88</v>
      </c>
      <c r="M527">
        <v>27514</v>
      </c>
      <c r="N527" t="s">
        <v>30</v>
      </c>
      <c r="O527" t="s">
        <v>998</v>
      </c>
      <c r="P527" t="s">
        <v>46</v>
      </c>
      <c r="Q527" t="s">
        <v>68</v>
      </c>
      <c r="R527" t="s">
        <v>999</v>
      </c>
      <c r="S527">
        <v>14.015999999999998</v>
      </c>
      <c r="T527">
        <v>3</v>
      </c>
      <c r="U527">
        <v>0.2</v>
      </c>
      <c r="V527">
        <v>4.7303999999999995</v>
      </c>
    </row>
    <row r="528" spans="1:22" x14ac:dyDescent="0.3">
      <c r="A528">
        <v>7262</v>
      </c>
      <c r="B528" t="s">
        <v>9378</v>
      </c>
      <c r="C528">
        <v>2014</v>
      </c>
      <c r="D528" s="23">
        <v>41801</v>
      </c>
      <c r="E528" s="23">
        <v>41804</v>
      </c>
      <c r="F528" t="s">
        <v>23</v>
      </c>
      <c r="G528" t="s">
        <v>3658</v>
      </c>
      <c r="H528" t="s">
        <v>3659</v>
      </c>
      <c r="I528" t="s">
        <v>41</v>
      </c>
      <c r="J528" t="s">
        <v>27</v>
      </c>
      <c r="K528" t="s">
        <v>5413</v>
      </c>
      <c r="L528" t="s">
        <v>43</v>
      </c>
      <c r="M528">
        <v>91360</v>
      </c>
      <c r="N528" t="s">
        <v>44</v>
      </c>
      <c r="O528" t="s">
        <v>7845</v>
      </c>
      <c r="P528" t="s">
        <v>46</v>
      </c>
      <c r="Q528" t="s">
        <v>68</v>
      </c>
      <c r="R528" t="s">
        <v>7846</v>
      </c>
      <c r="S528">
        <v>14.700000000000001</v>
      </c>
      <c r="T528">
        <v>7</v>
      </c>
      <c r="U528">
        <v>0</v>
      </c>
      <c r="V528">
        <v>4.1160000000000005</v>
      </c>
    </row>
    <row r="529" spans="1:22" x14ac:dyDescent="0.3">
      <c r="A529">
        <v>2685</v>
      </c>
      <c r="B529" t="s">
        <v>5819</v>
      </c>
      <c r="C529">
        <v>2014</v>
      </c>
      <c r="D529" s="23">
        <v>41820</v>
      </c>
      <c r="E529" s="23">
        <v>41827</v>
      </c>
      <c r="F529" t="s">
        <v>50</v>
      </c>
      <c r="G529" t="s">
        <v>4911</v>
      </c>
      <c r="H529" t="s">
        <v>4912</v>
      </c>
      <c r="I529" t="s">
        <v>26</v>
      </c>
      <c r="J529" t="s">
        <v>27</v>
      </c>
      <c r="K529" t="s">
        <v>42</v>
      </c>
      <c r="L529" t="s">
        <v>43</v>
      </c>
      <c r="M529">
        <v>90004</v>
      </c>
      <c r="N529" t="s">
        <v>44</v>
      </c>
      <c r="O529" t="s">
        <v>5374</v>
      </c>
      <c r="P529" t="s">
        <v>46</v>
      </c>
      <c r="Q529" t="s">
        <v>75</v>
      </c>
      <c r="R529" t="s">
        <v>5375</v>
      </c>
      <c r="S529">
        <v>312.55200000000002</v>
      </c>
      <c r="T529">
        <v>9</v>
      </c>
      <c r="U529">
        <v>0.2</v>
      </c>
      <c r="V529">
        <v>101.57939999999999</v>
      </c>
    </row>
    <row r="530" spans="1:22" x14ac:dyDescent="0.3">
      <c r="A530">
        <v>9626</v>
      </c>
      <c r="B530" t="s">
        <v>10741</v>
      </c>
      <c r="C530">
        <v>2014</v>
      </c>
      <c r="D530" s="23">
        <v>41820</v>
      </c>
      <c r="E530" s="23">
        <v>41821</v>
      </c>
      <c r="F530" t="s">
        <v>188</v>
      </c>
      <c r="G530" t="s">
        <v>2098</v>
      </c>
      <c r="H530" t="s">
        <v>2099</v>
      </c>
      <c r="I530" t="s">
        <v>26</v>
      </c>
      <c r="J530" t="s">
        <v>27</v>
      </c>
      <c r="K530" t="s">
        <v>815</v>
      </c>
      <c r="L530" t="s">
        <v>104</v>
      </c>
      <c r="M530">
        <v>75220</v>
      </c>
      <c r="N530" t="s">
        <v>105</v>
      </c>
      <c r="O530" t="s">
        <v>5448</v>
      </c>
      <c r="P530" t="s">
        <v>32</v>
      </c>
      <c r="Q530" t="s">
        <v>33</v>
      </c>
      <c r="R530" t="s">
        <v>5449</v>
      </c>
      <c r="S530">
        <v>409.99919999999997</v>
      </c>
      <c r="T530">
        <v>3</v>
      </c>
      <c r="U530">
        <v>0.32</v>
      </c>
      <c r="V530">
        <v>-96.470399999999955</v>
      </c>
    </row>
    <row r="531" spans="1:22" x14ac:dyDescent="0.3">
      <c r="A531">
        <v>9625</v>
      </c>
      <c r="B531" t="s">
        <v>10741</v>
      </c>
      <c r="C531">
        <v>2014</v>
      </c>
      <c r="D531" s="23">
        <v>41820</v>
      </c>
      <c r="E531" s="23">
        <v>41821</v>
      </c>
      <c r="F531" t="s">
        <v>188</v>
      </c>
      <c r="G531" t="s">
        <v>2098</v>
      </c>
      <c r="H531" t="s">
        <v>2099</v>
      </c>
      <c r="I531" t="s">
        <v>26</v>
      </c>
      <c r="J531" t="s">
        <v>27</v>
      </c>
      <c r="K531" t="s">
        <v>815</v>
      </c>
      <c r="L531" t="s">
        <v>104</v>
      </c>
      <c r="M531">
        <v>75220</v>
      </c>
      <c r="N531" t="s">
        <v>105</v>
      </c>
      <c r="O531" t="s">
        <v>4857</v>
      </c>
      <c r="P531" t="s">
        <v>32</v>
      </c>
      <c r="Q531" t="s">
        <v>56</v>
      </c>
      <c r="R531" t="s">
        <v>4858</v>
      </c>
      <c r="S531">
        <v>307.31400000000002</v>
      </c>
      <c r="T531">
        <v>3</v>
      </c>
      <c r="U531">
        <v>0.3</v>
      </c>
      <c r="V531">
        <v>-39.511800000000036</v>
      </c>
    </row>
    <row r="532" spans="1:22" x14ac:dyDescent="0.3">
      <c r="A532">
        <v>9624</v>
      </c>
      <c r="B532" t="s">
        <v>10741</v>
      </c>
      <c r="C532">
        <v>2014</v>
      </c>
      <c r="D532" s="23">
        <v>41820</v>
      </c>
      <c r="E532" s="23">
        <v>41821</v>
      </c>
      <c r="F532" t="s">
        <v>188</v>
      </c>
      <c r="G532" t="s">
        <v>2098</v>
      </c>
      <c r="H532" t="s">
        <v>2099</v>
      </c>
      <c r="I532" t="s">
        <v>26</v>
      </c>
      <c r="J532" t="s">
        <v>27</v>
      </c>
      <c r="K532" t="s">
        <v>815</v>
      </c>
      <c r="L532" t="s">
        <v>104</v>
      </c>
      <c r="M532">
        <v>75220</v>
      </c>
      <c r="N532" t="s">
        <v>105</v>
      </c>
      <c r="O532" t="s">
        <v>2537</v>
      </c>
      <c r="P532" t="s">
        <v>46</v>
      </c>
      <c r="Q532" t="s">
        <v>78</v>
      </c>
      <c r="R532" t="s">
        <v>2538</v>
      </c>
      <c r="S532">
        <v>21.391999999999992</v>
      </c>
      <c r="T532">
        <v>2</v>
      </c>
      <c r="U532">
        <v>0.8</v>
      </c>
      <c r="V532">
        <v>-54.549600000000012</v>
      </c>
    </row>
    <row r="533" spans="1:22" x14ac:dyDescent="0.3">
      <c r="A533">
        <v>4711</v>
      </c>
      <c r="B533" t="s">
        <v>7707</v>
      </c>
      <c r="C533">
        <v>2014</v>
      </c>
      <c r="D533" s="23">
        <v>41820</v>
      </c>
      <c r="E533" s="23">
        <v>41821</v>
      </c>
      <c r="F533" t="s">
        <v>188</v>
      </c>
      <c r="G533" t="s">
        <v>5054</v>
      </c>
      <c r="H533" t="s">
        <v>5055</v>
      </c>
      <c r="I533" t="s">
        <v>26</v>
      </c>
      <c r="J533" t="s">
        <v>27</v>
      </c>
      <c r="K533" t="s">
        <v>42</v>
      </c>
      <c r="L533" t="s">
        <v>43</v>
      </c>
      <c r="M533">
        <v>90049</v>
      </c>
      <c r="N533" t="s">
        <v>44</v>
      </c>
      <c r="O533" t="s">
        <v>4794</v>
      </c>
      <c r="P533" t="s">
        <v>71</v>
      </c>
      <c r="Q533" t="s">
        <v>161</v>
      </c>
      <c r="R533" t="s">
        <v>4795</v>
      </c>
      <c r="S533">
        <v>62.31</v>
      </c>
      <c r="T533">
        <v>3</v>
      </c>
      <c r="U533">
        <v>0</v>
      </c>
      <c r="V533">
        <v>22.4316</v>
      </c>
    </row>
    <row r="534" spans="1:22" x14ac:dyDescent="0.3">
      <c r="A534">
        <v>4710</v>
      </c>
      <c r="B534" t="s">
        <v>7707</v>
      </c>
      <c r="C534">
        <v>2014</v>
      </c>
      <c r="D534" s="23">
        <v>41820</v>
      </c>
      <c r="E534" s="23">
        <v>41821</v>
      </c>
      <c r="F534" t="s">
        <v>188</v>
      </c>
      <c r="G534" t="s">
        <v>5054</v>
      </c>
      <c r="H534" t="s">
        <v>5055</v>
      </c>
      <c r="I534" t="s">
        <v>26</v>
      </c>
      <c r="J534" t="s">
        <v>27</v>
      </c>
      <c r="K534" t="s">
        <v>42</v>
      </c>
      <c r="L534" t="s">
        <v>43</v>
      </c>
      <c r="M534">
        <v>90049</v>
      </c>
      <c r="N534" t="s">
        <v>44</v>
      </c>
      <c r="O534" t="s">
        <v>3175</v>
      </c>
      <c r="P534" t="s">
        <v>46</v>
      </c>
      <c r="Q534" t="s">
        <v>68</v>
      </c>
      <c r="R534" t="s">
        <v>3176</v>
      </c>
      <c r="S534">
        <v>11.68</v>
      </c>
      <c r="T534">
        <v>2</v>
      </c>
      <c r="U534">
        <v>0</v>
      </c>
      <c r="V534">
        <v>3.0367999999999995</v>
      </c>
    </row>
    <row r="535" spans="1:22" x14ac:dyDescent="0.3">
      <c r="A535">
        <v>4709</v>
      </c>
      <c r="B535" t="s">
        <v>7707</v>
      </c>
      <c r="C535">
        <v>2014</v>
      </c>
      <c r="D535" s="23">
        <v>41820</v>
      </c>
      <c r="E535" s="23">
        <v>41821</v>
      </c>
      <c r="F535" t="s">
        <v>188</v>
      </c>
      <c r="G535" t="s">
        <v>5054</v>
      </c>
      <c r="H535" t="s">
        <v>5055</v>
      </c>
      <c r="I535" t="s">
        <v>26</v>
      </c>
      <c r="J535" t="s">
        <v>27</v>
      </c>
      <c r="K535" t="s">
        <v>42</v>
      </c>
      <c r="L535" t="s">
        <v>43</v>
      </c>
      <c r="M535">
        <v>90049</v>
      </c>
      <c r="N535" t="s">
        <v>44</v>
      </c>
      <c r="O535" t="s">
        <v>547</v>
      </c>
      <c r="P535" t="s">
        <v>46</v>
      </c>
      <c r="Q535" t="s">
        <v>59</v>
      </c>
      <c r="R535" t="s">
        <v>548</v>
      </c>
      <c r="S535">
        <v>130.71</v>
      </c>
      <c r="T535">
        <v>3</v>
      </c>
      <c r="U535">
        <v>0</v>
      </c>
      <c r="V535">
        <v>39.212999999999994</v>
      </c>
    </row>
    <row r="536" spans="1:22" x14ac:dyDescent="0.3">
      <c r="A536">
        <v>4708</v>
      </c>
      <c r="B536" t="s">
        <v>7707</v>
      </c>
      <c r="C536">
        <v>2014</v>
      </c>
      <c r="D536" s="23">
        <v>41820</v>
      </c>
      <c r="E536" s="23">
        <v>41821</v>
      </c>
      <c r="F536" t="s">
        <v>188</v>
      </c>
      <c r="G536" t="s">
        <v>5054</v>
      </c>
      <c r="H536" t="s">
        <v>5055</v>
      </c>
      <c r="I536" t="s">
        <v>26</v>
      </c>
      <c r="J536" t="s">
        <v>27</v>
      </c>
      <c r="K536" t="s">
        <v>42</v>
      </c>
      <c r="L536" t="s">
        <v>43</v>
      </c>
      <c r="M536">
        <v>90049</v>
      </c>
      <c r="N536" t="s">
        <v>44</v>
      </c>
      <c r="O536" t="s">
        <v>4766</v>
      </c>
      <c r="P536" t="s">
        <v>46</v>
      </c>
      <c r="Q536" t="s">
        <v>75</v>
      </c>
      <c r="R536" t="s">
        <v>4767</v>
      </c>
      <c r="S536">
        <v>895.92</v>
      </c>
      <c r="T536">
        <v>5</v>
      </c>
      <c r="U536">
        <v>0.2</v>
      </c>
      <c r="V536">
        <v>302.37299999999993</v>
      </c>
    </row>
    <row r="537" spans="1:22" x14ac:dyDescent="0.3">
      <c r="A537">
        <v>3601</v>
      </c>
      <c r="B537" t="s">
        <v>6775</v>
      </c>
      <c r="C537">
        <v>2014</v>
      </c>
      <c r="D537" s="23">
        <v>41817</v>
      </c>
      <c r="E537" s="23">
        <v>41821</v>
      </c>
      <c r="F537" t="s">
        <v>50</v>
      </c>
      <c r="G537" t="s">
        <v>3486</v>
      </c>
      <c r="H537" t="s">
        <v>3487</v>
      </c>
      <c r="I537" t="s">
        <v>26</v>
      </c>
      <c r="J537" t="s">
        <v>27</v>
      </c>
      <c r="K537" t="s">
        <v>807</v>
      </c>
      <c r="L537" t="s">
        <v>457</v>
      </c>
      <c r="M537">
        <v>80219</v>
      </c>
      <c r="N537" t="s">
        <v>44</v>
      </c>
      <c r="O537" t="s">
        <v>3409</v>
      </c>
      <c r="P537" t="s">
        <v>71</v>
      </c>
      <c r="Q537" t="s">
        <v>161</v>
      </c>
      <c r="R537" t="s">
        <v>3410</v>
      </c>
      <c r="S537">
        <v>431.92800000000005</v>
      </c>
      <c r="T537">
        <v>9</v>
      </c>
      <c r="U537">
        <v>0.2</v>
      </c>
      <c r="V537">
        <v>64.789199999999951</v>
      </c>
    </row>
    <row r="538" spans="1:22" x14ac:dyDescent="0.3">
      <c r="A538">
        <v>9856</v>
      </c>
      <c r="B538" t="s">
        <v>10862</v>
      </c>
      <c r="C538">
        <v>2014</v>
      </c>
      <c r="D538" s="23">
        <v>41810</v>
      </c>
      <c r="E538" s="23">
        <v>41814</v>
      </c>
      <c r="F538" t="s">
        <v>50</v>
      </c>
      <c r="G538" t="s">
        <v>5921</v>
      </c>
      <c r="H538" t="s">
        <v>5922</v>
      </c>
      <c r="I538" t="s">
        <v>26</v>
      </c>
      <c r="J538" t="s">
        <v>27</v>
      </c>
      <c r="K538" t="s">
        <v>127</v>
      </c>
      <c r="L538" t="s">
        <v>43</v>
      </c>
      <c r="M538">
        <v>94109</v>
      </c>
      <c r="N538" t="s">
        <v>44</v>
      </c>
      <c r="O538" t="s">
        <v>6339</v>
      </c>
      <c r="P538" t="s">
        <v>46</v>
      </c>
      <c r="Q538" t="s">
        <v>90</v>
      </c>
      <c r="R538" t="s">
        <v>6340</v>
      </c>
      <c r="S538">
        <v>24.56</v>
      </c>
      <c r="T538">
        <v>2</v>
      </c>
      <c r="U538">
        <v>0</v>
      </c>
      <c r="V538">
        <v>11.543199999999999</v>
      </c>
    </row>
    <row r="539" spans="1:22" x14ac:dyDescent="0.3">
      <c r="A539">
        <v>9855</v>
      </c>
      <c r="B539" t="s">
        <v>10862</v>
      </c>
      <c r="C539">
        <v>2014</v>
      </c>
      <c r="D539" s="23">
        <v>41810</v>
      </c>
      <c r="E539" s="23">
        <v>41814</v>
      </c>
      <c r="F539" t="s">
        <v>50</v>
      </c>
      <c r="G539" t="s">
        <v>5921</v>
      </c>
      <c r="H539" t="s">
        <v>5922</v>
      </c>
      <c r="I539" t="s">
        <v>26</v>
      </c>
      <c r="J539" t="s">
        <v>27</v>
      </c>
      <c r="K539" t="s">
        <v>127</v>
      </c>
      <c r="L539" t="s">
        <v>43</v>
      </c>
      <c r="M539">
        <v>94109</v>
      </c>
      <c r="N539" t="s">
        <v>44</v>
      </c>
      <c r="O539" t="s">
        <v>7026</v>
      </c>
      <c r="P539" t="s">
        <v>32</v>
      </c>
      <c r="Q539" t="s">
        <v>65</v>
      </c>
      <c r="R539" t="s">
        <v>7027</v>
      </c>
      <c r="S539">
        <v>50.32</v>
      </c>
      <c r="T539">
        <v>4</v>
      </c>
      <c r="U539">
        <v>0</v>
      </c>
      <c r="V539">
        <v>21.134400000000003</v>
      </c>
    </row>
    <row r="540" spans="1:22" x14ac:dyDescent="0.3">
      <c r="A540">
        <v>3690</v>
      </c>
      <c r="B540" t="s">
        <v>6851</v>
      </c>
      <c r="C540">
        <v>2014</v>
      </c>
      <c r="D540" s="23">
        <v>41793</v>
      </c>
      <c r="E540" s="23">
        <v>41796</v>
      </c>
      <c r="F540" t="s">
        <v>23</v>
      </c>
      <c r="G540" t="s">
        <v>1350</v>
      </c>
      <c r="H540" t="s">
        <v>1351</v>
      </c>
      <c r="I540" t="s">
        <v>26</v>
      </c>
      <c r="J540" t="s">
        <v>27</v>
      </c>
      <c r="K540" t="s">
        <v>1823</v>
      </c>
      <c r="L540" t="s">
        <v>310</v>
      </c>
      <c r="M540">
        <v>85204</v>
      </c>
      <c r="N540" t="s">
        <v>44</v>
      </c>
      <c r="O540" t="s">
        <v>2336</v>
      </c>
      <c r="P540" t="s">
        <v>46</v>
      </c>
      <c r="Q540" t="s">
        <v>173</v>
      </c>
      <c r="R540" t="s">
        <v>2337</v>
      </c>
      <c r="S540">
        <v>43.92</v>
      </c>
      <c r="T540">
        <v>5</v>
      </c>
      <c r="U540">
        <v>0.2</v>
      </c>
      <c r="V540">
        <v>15.921000000000003</v>
      </c>
    </row>
    <row r="541" spans="1:22" x14ac:dyDescent="0.3">
      <c r="A541">
        <v>3689</v>
      </c>
      <c r="B541" t="s">
        <v>6851</v>
      </c>
      <c r="C541">
        <v>2014</v>
      </c>
      <c r="D541" s="23">
        <v>41793</v>
      </c>
      <c r="E541" s="23">
        <v>41796</v>
      </c>
      <c r="F541" t="s">
        <v>23</v>
      </c>
      <c r="G541" t="s">
        <v>1350</v>
      </c>
      <c r="H541" t="s">
        <v>1351</v>
      </c>
      <c r="I541" t="s">
        <v>26</v>
      </c>
      <c r="J541" t="s">
        <v>27</v>
      </c>
      <c r="K541" t="s">
        <v>1823</v>
      </c>
      <c r="L541" t="s">
        <v>310</v>
      </c>
      <c r="M541">
        <v>85204</v>
      </c>
      <c r="N541" t="s">
        <v>44</v>
      </c>
      <c r="O541" t="s">
        <v>913</v>
      </c>
      <c r="P541" t="s">
        <v>46</v>
      </c>
      <c r="Q541" t="s">
        <v>90</v>
      </c>
      <c r="R541" t="s">
        <v>914</v>
      </c>
      <c r="S541">
        <v>25.344000000000001</v>
      </c>
      <c r="T541">
        <v>6</v>
      </c>
      <c r="U541">
        <v>0.2</v>
      </c>
      <c r="V541">
        <v>7.92</v>
      </c>
    </row>
    <row r="542" spans="1:22" x14ac:dyDescent="0.3">
      <c r="A542">
        <v>653</v>
      </c>
      <c r="B542" t="s">
        <v>2148</v>
      </c>
      <c r="C542">
        <v>2014</v>
      </c>
      <c r="D542" s="23">
        <v>41810</v>
      </c>
      <c r="E542" s="23">
        <v>41814</v>
      </c>
      <c r="F542" t="s">
        <v>50</v>
      </c>
      <c r="G542" t="s">
        <v>1324</v>
      </c>
      <c r="H542" t="s">
        <v>1325</v>
      </c>
      <c r="I542" t="s">
        <v>41</v>
      </c>
      <c r="J542" t="s">
        <v>27</v>
      </c>
      <c r="K542" t="s">
        <v>266</v>
      </c>
      <c r="L542" t="s">
        <v>267</v>
      </c>
      <c r="M542">
        <v>10035</v>
      </c>
      <c r="N542" t="s">
        <v>148</v>
      </c>
      <c r="O542" t="s">
        <v>296</v>
      </c>
      <c r="P542" t="s">
        <v>46</v>
      </c>
      <c r="Q542" t="s">
        <v>90</v>
      </c>
      <c r="R542" t="s">
        <v>297</v>
      </c>
      <c r="S542">
        <v>97.82</v>
      </c>
      <c r="T542">
        <v>2</v>
      </c>
      <c r="U542">
        <v>0</v>
      </c>
      <c r="V542">
        <v>45.975399999999993</v>
      </c>
    </row>
    <row r="543" spans="1:22" x14ac:dyDescent="0.3">
      <c r="A543">
        <v>654</v>
      </c>
      <c r="B543" t="s">
        <v>2148</v>
      </c>
      <c r="C543">
        <v>2014</v>
      </c>
      <c r="D543" s="23">
        <v>41810</v>
      </c>
      <c r="E543" s="23">
        <v>41814</v>
      </c>
      <c r="F543" t="s">
        <v>50</v>
      </c>
      <c r="G543" t="s">
        <v>1324</v>
      </c>
      <c r="H543" t="s">
        <v>1325</v>
      </c>
      <c r="I543" t="s">
        <v>41</v>
      </c>
      <c r="J543" t="s">
        <v>27</v>
      </c>
      <c r="K543" t="s">
        <v>266</v>
      </c>
      <c r="L543" t="s">
        <v>267</v>
      </c>
      <c r="M543">
        <v>10035</v>
      </c>
      <c r="N543" t="s">
        <v>148</v>
      </c>
      <c r="O543" t="s">
        <v>2149</v>
      </c>
      <c r="P543" t="s">
        <v>71</v>
      </c>
      <c r="Q543" t="s">
        <v>161</v>
      </c>
      <c r="R543" t="s">
        <v>2150</v>
      </c>
      <c r="S543">
        <v>103.12</v>
      </c>
      <c r="T543">
        <v>8</v>
      </c>
      <c r="U543">
        <v>0</v>
      </c>
      <c r="V543">
        <v>10.311999999999998</v>
      </c>
    </row>
    <row r="544" spans="1:22" x14ac:dyDescent="0.3">
      <c r="A544">
        <v>6483</v>
      </c>
      <c r="B544" t="s">
        <v>8918</v>
      </c>
      <c r="C544">
        <v>2014</v>
      </c>
      <c r="D544" s="23">
        <v>41794</v>
      </c>
      <c r="E544" s="23">
        <v>41801</v>
      </c>
      <c r="F544" t="s">
        <v>50</v>
      </c>
      <c r="G544" t="s">
        <v>7719</v>
      </c>
      <c r="H544" t="s">
        <v>7720</v>
      </c>
      <c r="I544" t="s">
        <v>26</v>
      </c>
      <c r="J544" t="s">
        <v>27</v>
      </c>
      <c r="K544" t="s">
        <v>1352</v>
      </c>
      <c r="L544" t="s">
        <v>54</v>
      </c>
      <c r="M544">
        <v>33024</v>
      </c>
      <c r="N544" t="s">
        <v>30</v>
      </c>
      <c r="O544" t="s">
        <v>7137</v>
      </c>
      <c r="P544" t="s">
        <v>71</v>
      </c>
      <c r="Q544" t="s">
        <v>161</v>
      </c>
      <c r="R544" t="s">
        <v>7138</v>
      </c>
      <c r="S544">
        <v>110.4</v>
      </c>
      <c r="T544">
        <v>2</v>
      </c>
      <c r="U544">
        <v>0.2</v>
      </c>
      <c r="V544">
        <v>-4.1400000000000077</v>
      </c>
    </row>
    <row r="545" spans="1:22" x14ac:dyDescent="0.3">
      <c r="A545">
        <v>6482</v>
      </c>
      <c r="B545" t="s">
        <v>8918</v>
      </c>
      <c r="C545">
        <v>2014</v>
      </c>
      <c r="D545" s="23">
        <v>41794</v>
      </c>
      <c r="E545" s="23">
        <v>41801</v>
      </c>
      <c r="F545" t="s">
        <v>50</v>
      </c>
      <c r="G545" t="s">
        <v>7719</v>
      </c>
      <c r="H545" t="s">
        <v>7720</v>
      </c>
      <c r="I545" t="s">
        <v>26</v>
      </c>
      <c r="J545" t="s">
        <v>27</v>
      </c>
      <c r="K545" t="s">
        <v>1352</v>
      </c>
      <c r="L545" t="s">
        <v>54</v>
      </c>
      <c r="M545">
        <v>33024</v>
      </c>
      <c r="N545" t="s">
        <v>30</v>
      </c>
      <c r="O545" t="s">
        <v>1615</v>
      </c>
      <c r="P545" t="s">
        <v>32</v>
      </c>
      <c r="Q545" t="s">
        <v>33</v>
      </c>
      <c r="R545" t="s">
        <v>1616</v>
      </c>
      <c r="S545">
        <v>241.56799999999998</v>
      </c>
      <c r="T545">
        <v>2</v>
      </c>
      <c r="U545">
        <v>0.2</v>
      </c>
      <c r="V545">
        <v>0</v>
      </c>
    </row>
    <row r="546" spans="1:22" x14ac:dyDescent="0.3">
      <c r="A546">
        <v>6481</v>
      </c>
      <c r="B546" t="s">
        <v>8918</v>
      </c>
      <c r="C546">
        <v>2014</v>
      </c>
      <c r="D546" s="23">
        <v>41794</v>
      </c>
      <c r="E546" s="23">
        <v>41801</v>
      </c>
      <c r="F546" t="s">
        <v>50</v>
      </c>
      <c r="G546" t="s">
        <v>7719</v>
      </c>
      <c r="H546" t="s">
        <v>7720</v>
      </c>
      <c r="I546" t="s">
        <v>26</v>
      </c>
      <c r="J546" t="s">
        <v>27</v>
      </c>
      <c r="K546" t="s">
        <v>1352</v>
      </c>
      <c r="L546" t="s">
        <v>54</v>
      </c>
      <c r="M546">
        <v>33024</v>
      </c>
      <c r="N546" t="s">
        <v>30</v>
      </c>
      <c r="O546" t="s">
        <v>5296</v>
      </c>
      <c r="P546" t="s">
        <v>46</v>
      </c>
      <c r="Q546" t="s">
        <v>78</v>
      </c>
      <c r="R546" t="s">
        <v>5297</v>
      </c>
      <c r="S546">
        <v>24.472000000000001</v>
      </c>
      <c r="T546">
        <v>7</v>
      </c>
      <c r="U546">
        <v>0.2</v>
      </c>
      <c r="V546">
        <v>1.8353999999999999</v>
      </c>
    </row>
    <row r="547" spans="1:22" x14ac:dyDescent="0.3">
      <c r="A547">
        <v>6480</v>
      </c>
      <c r="B547" t="s">
        <v>8918</v>
      </c>
      <c r="C547">
        <v>2014</v>
      </c>
      <c r="D547" s="23">
        <v>41794</v>
      </c>
      <c r="E547" s="23">
        <v>41801</v>
      </c>
      <c r="F547" t="s">
        <v>50</v>
      </c>
      <c r="G547" t="s">
        <v>7719</v>
      </c>
      <c r="H547" t="s">
        <v>7720</v>
      </c>
      <c r="I547" t="s">
        <v>26</v>
      </c>
      <c r="J547" t="s">
        <v>27</v>
      </c>
      <c r="K547" t="s">
        <v>1352</v>
      </c>
      <c r="L547" t="s">
        <v>54</v>
      </c>
      <c r="M547">
        <v>33024</v>
      </c>
      <c r="N547" t="s">
        <v>30</v>
      </c>
      <c r="O547" t="s">
        <v>4238</v>
      </c>
      <c r="P547" t="s">
        <v>71</v>
      </c>
      <c r="Q547" t="s">
        <v>72</v>
      </c>
      <c r="R547" t="s">
        <v>4239</v>
      </c>
      <c r="S547">
        <v>503.96000000000004</v>
      </c>
      <c r="T547">
        <v>5</v>
      </c>
      <c r="U547">
        <v>0.2</v>
      </c>
      <c r="V547">
        <v>50.396000000000015</v>
      </c>
    </row>
    <row r="548" spans="1:22" x14ac:dyDescent="0.3">
      <c r="A548">
        <v>6479</v>
      </c>
      <c r="B548" t="s">
        <v>8918</v>
      </c>
      <c r="C548">
        <v>2014</v>
      </c>
      <c r="D548" s="23">
        <v>41794</v>
      </c>
      <c r="E548" s="23">
        <v>41801</v>
      </c>
      <c r="F548" t="s">
        <v>50</v>
      </c>
      <c r="G548" t="s">
        <v>7719</v>
      </c>
      <c r="H548" t="s">
        <v>7720</v>
      </c>
      <c r="I548" t="s">
        <v>26</v>
      </c>
      <c r="J548" t="s">
        <v>27</v>
      </c>
      <c r="K548" t="s">
        <v>1352</v>
      </c>
      <c r="L548" t="s">
        <v>54</v>
      </c>
      <c r="M548">
        <v>33024</v>
      </c>
      <c r="N548" t="s">
        <v>30</v>
      </c>
      <c r="O548" t="s">
        <v>4579</v>
      </c>
      <c r="P548" t="s">
        <v>46</v>
      </c>
      <c r="Q548" t="s">
        <v>90</v>
      </c>
      <c r="R548" t="s">
        <v>4580</v>
      </c>
      <c r="S548">
        <v>15.552000000000003</v>
      </c>
      <c r="T548">
        <v>3</v>
      </c>
      <c r="U548">
        <v>0.2</v>
      </c>
      <c r="V548">
        <v>5.4432</v>
      </c>
    </row>
    <row r="549" spans="1:22" x14ac:dyDescent="0.3">
      <c r="A549">
        <v>6478</v>
      </c>
      <c r="B549" t="s">
        <v>8918</v>
      </c>
      <c r="C549">
        <v>2014</v>
      </c>
      <c r="D549" s="23">
        <v>41794</v>
      </c>
      <c r="E549" s="23">
        <v>41801</v>
      </c>
      <c r="F549" t="s">
        <v>50</v>
      </c>
      <c r="G549" t="s">
        <v>7719</v>
      </c>
      <c r="H549" t="s">
        <v>7720</v>
      </c>
      <c r="I549" t="s">
        <v>26</v>
      </c>
      <c r="J549" t="s">
        <v>27</v>
      </c>
      <c r="K549" t="s">
        <v>1352</v>
      </c>
      <c r="L549" t="s">
        <v>54</v>
      </c>
      <c r="M549">
        <v>33024</v>
      </c>
      <c r="N549" t="s">
        <v>30</v>
      </c>
      <c r="O549" t="s">
        <v>907</v>
      </c>
      <c r="P549" t="s">
        <v>71</v>
      </c>
      <c r="Q549" t="s">
        <v>161</v>
      </c>
      <c r="R549" t="s">
        <v>908</v>
      </c>
      <c r="S549">
        <v>205.99200000000002</v>
      </c>
      <c r="T549">
        <v>1</v>
      </c>
      <c r="U549">
        <v>0.2</v>
      </c>
      <c r="V549">
        <v>-2.5749000000000279</v>
      </c>
    </row>
    <row r="550" spans="1:22" x14ac:dyDescent="0.3">
      <c r="A550">
        <v>6477</v>
      </c>
      <c r="B550" t="s">
        <v>8918</v>
      </c>
      <c r="C550">
        <v>2014</v>
      </c>
      <c r="D550" s="23">
        <v>41794</v>
      </c>
      <c r="E550" s="23">
        <v>41801</v>
      </c>
      <c r="F550" t="s">
        <v>50</v>
      </c>
      <c r="G550" t="s">
        <v>7719</v>
      </c>
      <c r="H550" t="s">
        <v>7720</v>
      </c>
      <c r="I550" t="s">
        <v>26</v>
      </c>
      <c r="J550" t="s">
        <v>27</v>
      </c>
      <c r="K550" t="s">
        <v>1352</v>
      </c>
      <c r="L550" t="s">
        <v>54</v>
      </c>
      <c r="M550">
        <v>33024</v>
      </c>
      <c r="N550" t="s">
        <v>30</v>
      </c>
      <c r="O550" t="s">
        <v>810</v>
      </c>
      <c r="P550" t="s">
        <v>46</v>
      </c>
      <c r="Q550" t="s">
        <v>78</v>
      </c>
      <c r="R550" t="s">
        <v>811</v>
      </c>
      <c r="S550">
        <v>5.2</v>
      </c>
      <c r="T550">
        <v>2</v>
      </c>
      <c r="U550">
        <v>0.2</v>
      </c>
      <c r="V550">
        <v>0.58499999999999974</v>
      </c>
    </row>
    <row r="551" spans="1:22" x14ac:dyDescent="0.3">
      <c r="A551">
        <v>6476</v>
      </c>
      <c r="B551" t="s">
        <v>8918</v>
      </c>
      <c r="C551">
        <v>2014</v>
      </c>
      <c r="D551" s="23">
        <v>41794</v>
      </c>
      <c r="E551" s="23">
        <v>41801</v>
      </c>
      <c r="F551" t="s">
        <v>50</v>
      </c>
      <c r="G551" t="s">
        <v>7719</v>
      </c>
      <c r="H551" t="s">
        <v>7720</v>
      </c>
      <c r="I551" t="s">
        <v>26</v>
      </c>
      <c r="J551" t="s">
        <v>27</v>
      </c>
      <c r="K551" t="s">
        <v>1352</v>
      </c>
      <c r="L551" t="s">
        <v>54</v>
      </c>
      <c r="M551">
        <v>33024</v>
      </c>
      <c r="N551" t="s">
        <v>30</v>
      </c>
      <c r="O551" t="s">
        <v>3429</v>
      </c>
      <c r="P551" t="s">
        <v>46</v>
      </c>
      <c r="Q551" t="s">
        <v>75</v>
      </c>
      <c r="R551" t="s">
        <v>3430</v>
      </c>
      <c r="S551">
        <v>4.5540000000000003</v>
      </c>
      <c r="T551">
        <v>3</v>
      </c>
      <c r="U551">
        <v>0.7</v>
      </c>
      <c r="V551">
        <v>-3.4913999999999987</v>
      </c>
    </row>
    <row r="552" spans="1:22" x14ac:dyDescent="0.3">
      <c r="A552">
        <v>485</v>
      </c>
      <c r="B552" t="s">
        <v>1664</v>
      </c>
      <c r="C552">
        <v>2014</v>
      </c>
      <c r="D552" s="23">
        <v>41801</v>
      </c>
      <c r="E552" s="23">
        <v>41804</v>
      </c>
      <c r="F552" t="s">
        <v>188</v>
      </c>
      <c r="G552" t="s">
        <v>1665</v>
      </c>
      <c r="H552" t="s">
        <v>1666</v>
      </c>
      <c r="I552" t="s">
        <v>102</v>
      </c>
      <c r="J552" t="s">
        <v>27</v>
      </c>
      <c r="K552" t="s">
        <v>42</v>
      </c>
      <c r="L552" t="s">
        <v>43</v>
      </c>
      <c r="M552">
        <v>90045</v>
      </c>
      <c r="N552" t="s">
        <v>44</v>
      </c>
      <c r="O552" t="s">
        <v>1667</v>
      </c>
      <c r="P552" t="s">
        <v>46</v>
      </c>
      <c r="Q552" t="s">
        <v>47</v>
      </c>
      <c r="R552" t="s">
        <v>1668</v>
      </c>
      <c r="S552">
        <v>29.6</v>
      </c>
      <c r="T552">
        <v>2</v>
      </c>
      <c r="U552">
        <v>0</v>
      </c>
      <c r="V552">
        <v>14.8</v>
      </c>
    </row>
    <row r="553" spans="1:22" x14ac:dyDescent="0.3">
      <c r="A553">
        <v>486</v>
      </c>
      <c r="B553" t="s">
        <v>1664</v>
      </c>
      <c r="C553">
        <v>2014</v>
      </c>
      <c r="D553" s="23">
        <v>41801</v>
      </c>
      <c r="E553" s="23">
        <v>41804</v>
      </c>
      <c r="F553" t="s">
        <v>188</v>
      </c>
      <c r="G553" t="s">
        <v>1665</v>
      </c>
      <c r="H553" t="s">
        <v>1666</v>
      </c>
      <c r="I553" t="s">
        <v>102</v>
      </c>
      <c r="J553" t="s">
        <v>27</v>
      </c>
      <c r="K553" t="s">
        <v>42</v>
      </c>
      <c r="L553" t="s">
        <v>43</v>
      </c>
      <c r="M553">
        <v>90045</v>
      </c>
      <c r="N553" t="s">
        <v>44</v>
      </c>
      <c r="O553" t="s">
        <v>1669</v>
      </c>
      <c r="P553" t="s">
        <v>32</v>
      </c>
      <c r="Q553" t="s">
        <v>33</v>
      </c>
      <c r="R553" t="s">
        <v>1670</v>
      </c>
      <c r="S553">
        <v>514.16499999999996</v>
      </c>
      <c r="T553">
        <v>5</v>
      </c>
      <c r="U553">
        <v>0.15</v>
      </c>
      <c r="V553">
        <v>-30.24499999999999</v>
      </c>
    </row>
    <row r="554" spans="1:22" x14ac:dyDescent="0.3">
      <c r="A554">
        <v>487</v>
      </c>
      <c r="B554" t="s">
        <v>1664</v>
      </c>
      <c r="C554">
        <v>2014</v>
      </c>
      <c r="D554" s="23">
        <v>41801</v>
      </c>
      <c r="E554" s="23">
        <v>41804</v>
      </c>
      <c r="F554" t="s">
        <v>188</v>
      </c>
      <c r="G554" t="s">
        <v>1665</v>
      </c>
      <c r="H554" t="s">
        <v>1666</v>
      </c>
      <c r="I554" t="s">
        <v>102</v>
      </c>
      <c r="J554" t="s">
        <v>27</v>
      </c>
      <c r="K554" t="s">
        <v>42</v>
      </c>
      <c r="L554" t="s">
        <v>43</v>
      </c>
      <c r="M554">
        <v>90045</v>
      </c>
      <c r="N554" t="s">
        <v>44</v>
      </c>
      <c r="O554" t="s">
        <v>1671</v>
      </c>
      <c r="P554" t="s">
        <v>71</v>
      </c>
      <c r="Q554" t="s">
        <v>72</v>
      </c>
      <c r="R554" t="s">
        <v>1672</v>
      </c>
      <c r="S554">
        <v>279.95999999999998</v>
      </c>
      <c r="T554">
        <v>5</v>
      </c>
      <c r="U554">
        <v>0.2</v>
      </c>
      <c r="V554">
        <v>17.497500000000016</v>
      </c>
    </row>
    <row r="555" spans="1:22" x14ac:dyDescent="0.3">
      <c r="A555">
        <v>8342</v>
      </c>
      <c r="B555" t="s">
        <v>9970</v>
      </c>
      <c r="C555">
        <v>2014</v>
      </c>
      <c r="D555" s="23">
        <v>41802</v>
      </c>
      <c r="E555" s="23">
        <v>41805</v>
      </c>
      <c r="F555" t="s">
        <v>188</v>
      </c>
      <c r="G555" t="s">
        <v>125</v>
      </c>
      <c r="H555" t="s">
        <v>126</v>
      </c>
      <c r="I555" t="s">
        <v>26</v>
      </c>
      <c r="J555" t="s">
        <v>27</v>
      </c>
      <c r="K555" t="s">
        <v>42</v>
      </c>
      <c r="L555" t="s">
        <v>43</v>
      </c>
      <c r="M555">
        <v>90036</v>
      </c>
      <c r="N555" t="s">
        <v>44</v>
      </c>
      <c r="O555" t="s">
        <v>2195</v>
      </c>
      <c r="P555" t="s">
        <v>46</v>
      </c>
      <c r="Q555" t="s">
        <v>78</v>
      </c>
      <c r="R555" t="s">
        <v>2196</v>
      </c>
      <c r="S555">
        <v>61.44</v>
      </c>
      <c r="T555">
        <v>3</v>
      </c>
      <c r="U555">
        <v>0</v>
      </c>
      <c r="V555">
        <v>16.588799999999999</v>
      </c>
    </row>
    <row r="556" spans="1:22" x14ac:dyDescent="0.3">
      <c r="A556">
        <v>8514</v>
      </c>
      <c r="B556" t="s">
        <v>10078</v>
      </c>
      <c r="C556">
        <v>2014</v>
      </c>
      <c r="D556" s="23">
        <v>41796</v>
      </c>
      <c r="E556" s="23">
        <v>41800</v>
      </c>
      <c r="F556" t="s">
        <v>50</v>
      </c>
      <c r="G556" t="s">
        <v>3094</v>
      </c>
      <c r="H556" t="s">
        <v>3095</v>
      </c>
      <c r="I556" t="s">
        <v>41</v>
      </c>
      <c r="J556" t="s">
        <v>27</v>
      </c>
      <c r="K556" t="s">
        <v>6051</v>
      </c>
      <c r="L556" t="s">
        <v>54</v>
      </c>
      <c r="M556">
        <v>32839</v>
      </c>
      <c r="N556" t="s">
        <v>30</v>
      </c>
      <c r="O556" t="s">
        <v>5264</v>
      </c>
      <c r="P556" t="s">
        <v>46</v>
      </c>
      <c r="Q556" t="s">
        <v>90</v>
      </c>
      <c r="R556" t="s">
        <v>5265</v>
      </c>
      <c r="S556">
        <v>20.736000000000004</v>
      </c>
      <c r="T556">
        <v>4</v>
      </c>
      <c r="U556">
        <v>0.2</v>
      </c>
      <c r="V556">
        <v>7.2576000000000001</v>
      </c>
    </row>
    <row r="557" spans="1:22" x14ac:dyDescent="0.3">
      <c r="A557">
        <v>2481</v>
      </c>
      <c r="B557" t="s">
        <v>5549</v>
      </c>
      <c r="C557">
        <v>2014</v>
      </c>
      <c r="D557" s="23">
        <v>41810</v>
      </c>
      <c r="E557" s="23">
        <v>41816</v>
      </c>
      <c r="F557" t="s">
        <v>50</v>
      </c>
      <c r="G557" t="s">
        <v>3161</v>
      </c>
      <c r="H557" t="s">
        <v>3162</v>
      </c>
      <c r="I557" t="s">
        <v>26</v>
      </c>
      <c r="J557" t="s">
        <v>27</v>
      </c>
      <c r="K557" t="s">
        <v>815</v>
      </c>
      <c r="L557" t="s">
        <v>104</v>
      </c>
      <c r="M557">
        <v>75220</v>
      </c>
      <c r="N557" t="s">
        <v>105</v>
      </c>
      <c r="O557" t="s">
        <v>379</v>
      </c>
      <c r="P557" t="s">
        <v>46</v>
      </c>
      <c r="Q557" t="s">
        <v>59</v>
      </c>
      <c r="R557" t="s">
        <v>380</v>
      </c>
      <c r="S557">
        <v>153.584</v>
      </c>
      <c r="T557">
        <v>2</v>
      </c>
      <c r="U557">
        <v>0.2</v>
      </c>
      <c r="V557">
        <v>-32.636600000000001</v>
      </c>
    </row>
    <row r="558" spans="1:22" x14ac:dyDescent="0.3">
      <c r="A558">
        <v>2480</v>
      </c>
      <c r="B558" t="s">
        <v>5549</v>
      </c>
      <c r="C558">
        <v>2014</v>
      </c>
      <c r="D558" s="23">
        <v>41810</v>
      </c>
      <c r="E558" s="23">
        <v>41816</v>
      </c>
      <c r="F558" t="s">
        <v>50</v>
      </c>
      <c r="G558" t="s">
        <v>3161</v>
      </c>
      <c r="H558" t="s">
        <v>3162</v>
      </c>
      <c r="I558" t="s">
        <v>26</v>
      </c>
      <c r="J558" t="s">
        <v>27</v>
      </c>
      <c r="K558" t="s">
        <v>815</v>
      </c>
      <c r="L558" t="s">
        <v>104</v>
      </c>
      <c r="M558">
        <v>75220</v>
      </c>
      <c r="N558" t="s">
        <v>105</v>
      </c>
      <c r="O558" t="s">
        <v>5550</v>
      </c>
      <c r="P558" t="s">
        <v>46</v>
      </c>
      <c r="Q558" t="s">
        <v>578</v>
      </c>
      <c r="R558" t="s">
        <v>5551</v>
      </c>
      <c r="S558">
        <v>11.184000000000001</v>
      </c>
      <c r="T558">
        <v>1</v>
      </c>
      <c r="U558">
        <v>0.2</v>
      </c>
      <c r="V558">
        <v>0.83879999999999999</v>
      </c>
    </row>
    <row r="559" spans="1:22" x14ac:dyDescent="0.3">
      <c r="A559">
        <v>7733</v>
      </c>
      <c r="B559" t="s">
        <v>9630</v>
      </c>
      <c r="C559">
        <v>2014</v>
      </c>
      <c r="D559" s="23">
        <v>41793</v>
      </c>
      <c r="E559" s="23">
        <v>41799</v>
      </c>
      <c r="F559" t="s">
        <v>50</v>
      </c>
      <c r="G559" t="s">
        <v>4011</v>
      </c>
      <c r="H559" t="s">
        <v>4012</v>
      </c>
      <c r="I559" t="s">
        <v>26</v>
      </c>
      <c r="J559" t="s">
        <v>27</v>
      </c>
      <c r="K559" t="s">
        <v>184</v>
      </c>
      <c r="L559" t="s">
        <v>104</v>
      </c>
      <c r="M559">
        <v>77070</v>
      </c>
      <c r="N559" t="s">
        <v>105</v>
      </c>
      <c r="O559" t="s">
        <v>2247</v>
      </c>
      <c r="P559" t="s">
        <v>46</v>
      </c>
      <c r="Q559" t="s">
        <v>90</v>
      </c>
      <c r="R559" t="s">
        <v>2248</v>
      </c>
      <c r="S559">
        <v>10.688000000000001</v>
      </c>
      <c r="T559">
        <v>2</v>
      </c>
      <c r="U559">
        <v>0.2</v>
      </c>
      <c r="V559">
        <v>3.7407999999999997</v>
      </c>
    </row>
    <row r="560" spans="1:22" x14ac:dyDescent="0.3">
      <c r="A560">
        <v>2289</v>
      </c>
      <c r="B560" t="s">
        <v>5298</v>
      </c>
      <c r="C560">
        <v>2014</v>
      </c>
      <c r="D560" s="23">
        <v>41801</v>
      </c>
      <c r="E560" s="23">
        <v>41804</v>
      </c>
      <c r="F560" t="s">
        <v>188</v>
      </c>
      <c r="G560" t="s">
        <v>5008</v>
      </c>
      <c r="H560" t="s">
        <v>5009</v>
      </c>
      <c r="I560" t="s">
        <v>26</v>
      </c>
      <c r="J560" t="s">
        <v>27</v>
      </c>
      <c r="K560" t="s">
        <v>42</v>
      </c>
      <c r="L560" t="s">
        <v>43</v>
      </c>
      <c r="M560">
        <v>90032</v>
      </c>
      <c r="N560" t="s">
        <v>44</v>
      </c>
      <c r="O560" t="s">
        <v>3268</v>
      </c>
      <c r="P560" t="s">
        <v>46</v>
      </c>
      <c r="Q560" t="s">
        <v>68</v>
      </c>
      <c r="R560" t="s">
        <v>3269</v>
      </c>
      <c r="S560">
        <v>16.399999999999999</v>
      </c>
      <c r="T560">
        <v>5</v>
      </c>
      <c r="U560">
        <v>0</v>
      </c>
      <c r="V560">
        <v>4.7559999999999985</v>
      </c>
    </row>
    <row r="561" spans="1:22" x14ac:dyDescent="0.3">
      <c r="A561">
        <v>5735</v>
      </c>
      <c r="B561" t="s">
        <v>8447</v>
      </c>
      <c r="C561">
        <v>2014</v>
      </c>
      <c r="D561" s="23">
        <v>41820</v>
      </c>
      <c r="E561" s="23">
        <v>41823</v>
      </c>
      <c r="F561" t="s">
        <v>188</v>
      </c>
      <c r="G561" t="s">
        <v>958</v>
      </c>
      <c r="H561" t="s">
        <v>959</v>
      </c>
      <c r="I561" t="s">
        <v>41</v>
      </c>
      <c r="J561" t="s">
        <v>27</v>
      </c>
      <c r="K561" t="s">
        <v>8448</v>
      </c>
      <c r="L561" t="s">
        <v>747</v>
      </c>
      <c r="M561">
        <v>6460</v>
      </c>
      <c r="N561" t="s">
        <v>148</v>
      </c>
      <c r="O561" t="s">
        <v>3839</v>
      </c>
      <c r="P561" t="s">
        <v>32</v>
      </c>
      <c r="Q561" t="s">
        <v>65</v>
      </c>
      <c r="R561" t="s">
        <v>3840</v>
      </c>
      <c r="S561">
        <v>25.16</v>
      </c>
      <c r="T561">
        <v>2</v>
      </c>
      <c r="U561">
        <v>0</v>
      </c>
      <c r="V561">
        <v>8.5543999999999976</v>
      </c>
    </row>
    <row r="562" spans="1:22" x14ac:dyDescent="0.3">
      <c r="A562">
        <v>5734</v>
      </c>
      <c r="B562" t="s">
        <v>8447</v>
      </c>
      <c r="C562">
        <v>2014</v>
      </c>
      <c r="D562" s="23">
        <v>41820</v>
      </c>
      <c r="E562" s="23">
        <v>41823</v>
      </c>
      <c r="F562" t="s">
        <v>188</v>
      </c>
      <c r="G562" t="s">
        <v>958</v>
      </c>
      <c r="H562" t="s">
        <v>959</v>
      </c>
      <c r="I562" t="s">
        <v>41</v>
      </c>
      <c r="J562" t="s">
        <v>27</v>
      </c>
      <c r="K562" t="s">
        <v>8448</v>
      </c>
      <c r="L562" t="s">
        <v>747</v>
      </c>
      <c r="M562">
        <v>6460</v>
      </c>
      <c r="N562" t="s">
        <v>148</v>
      </c>
      <c r="O562" t="s">
        <v>2652</v>
      </c>
      <c r="P562" t="s">
        <v>46</v>
      </c>
      <c r="Q562" t="s">
        <v>578</v>
      </c>
      <c r="R562" t="s">
        <v>2653</v>
      </c>
      <c r="S562">
        <v>30.69</v>
      </c>
      <c r="T562">
        <v>3</v>
      </c>
      <c r="U562">
        <v>0</v>
      </c>
      <c r="V562">
        <v>7.9794000000000018</v>
      </c>
    </row>
    <row r="563" spans="1:22" x14ac:dyDescent="0.3">
      <c r="A563">
        <v>5733</v>
      </c>
      <c r="B563" t="s">
        <v>8447</v>
      </c>
      <c r="C563">
        <v>2014</v>
      </c>
      <c r="D563" s="23">
        <v>41820</v>
      </c>
      <c r="E563" s="23">
        <v>41823</v>
      </c>
      <c r="F563" t="s">
        <v>188</v>
      </c>
      <c r="G563" t="s">
        <v>958</v>
      </c>
      <c r="H563" t="s">
        <v>959</v>
      </c>
      <c r="I563" t="s">
        <v>41</v>
      </c>
      <c r="J563" t="s">
        <v>27</v>
      </c>
      <c r="K563" t="s">
        <v>8448</v>
      </c>
      <c r="L563" t="s">
        <v>747</v>
      </c>
      <c r="M563">
        <v>6460</v>
      </c>
      <c r="N563" t="s">
        <v>148</v>
      </c>
      <c r="O563" t="s">
        <v>6577</v>
      </c>
      <c r="P563" t="s">
        <v>32</v>
      </c>
      <c r="Q563" t="s">
        <v>33</v>
      </c>
      <c r="R563" t="s">
        <v>6578</v>
      </c>
      <c r="S563">
        <v>638.82000000000005</v>
      </c>
      <c r="T563">
        <v>9</v>
      </c>
      <c r="U563">
        <v>0</v>
      </c>
      <c r="V563">
        <v>185.25779999999997</v>
      </c>
    </row>
    <row r="564" spans="1:22" x14ac:dyDescent="0.3">
      <c r="A564">
        <v>2870</v>
      </c>
      <c r="B564" t="s">
        <v>6055</v>
      </c>
      <c r="C564">
        <v>2014</v>
      </c>
      <c r="D564" s="23">
        <v>41803</v>
      </c>
      <c r="E564" s="23">
        <v>41810</v>
      </c>
      <c r="F564" t="s">
        <v>50</v>
      </c>
      <c r="G564" t="s">
        <v>564</v>
      </c>
      <c r="H564" t="s">
        <v>565</v>
      </c>
      <c r="I564" t="s">
        <v>26</v>
      </c>
      <c r="J564" t="s">
        <v>27</v>
      </c>
      <c r="K564" t="s">
        <v>1151</v>
      </c>
      <c r="L564" t="s">
        <v>54</v>
      </c>
      <c r="M564">
        <v>33710</v>
      </c>
      <c r="N564" t="s">
        <v>30</v>
      </c>
      <c r="O564" t="s">
        <v>6056</v>
      </c>
      <c r="P564" t="s">
        <v>32</v>
      </c>
      <c r="Q564" t="s">
        <v>65</v>
      </c>
      <c r="R564" t="s">
        <v>6057</v>
      </c>
      <c r="S564">
        <v>17.088000000000001</v>
      </c>
      <c r="T564">
        <v>2</v>
      </c>
      <c r="U564">
        <v>0.2</v>
      </c>
      <c r="V564">
        <v>1.0679999999999996</v>
      </c>
    </row>
    <row r="565" spans="1:22" x14ac:dyDescent="0.3">
      <c r="A565">
        <v>9451</v>
      </c>
      <c r="B565" t="s">
        <v>10632</v>
      </c>
      <c r="C565">
        <v>2014</v>
      </c>
      <c r="D565" s="23">
        <v>41794</v>
      </c>
      <c r="E565" s="23">
        <v>41798</v>
      </c>
      <c r="F565" t="s">
        <v>50</v>
      </c>
      <c r="G565" t="s">
        <v>2067</v>
      </c>
      <c r="H565" t="s">
        <v>2068</v>
      </c>
      <c r="I565" t="s">
        <v>102</v>
      </c>
      <c r="J565" t="s">
        <v>27</v>
      </c>
      <c r="K565" t="s">
        <v>4676</v>
      </c>
      <c r="L565" t="s">
        <v>96</v>
      </c>
      <c r="M565">
        <v>99207</v>
      </c>
      <c r="N565" t="s">
        <v>44</v>
      </c>
      <c r="O565" t="s">
        <v>1798</v>
      </c>
      <c r="P565" t="s">
        <v>46</v>
      </c>
      <c r="Q565" t="s">
        <v>59</v>
      </c>
      <c r="R565" t="s">
        <v>1799</v>
      </c>
      <c r="S565">
        <v>136.26</v>
      </c>
      <c r="T565">
        <v>9</v>
      </c>
      <c r="U565">
        <v>0</v>
      </c>
      <c r="V565">
        <v>5.4503999999999913</v>
      </c>
    </row>
    <row r="566" spans="1:22" x14ac:dyDescent="0.3">
      <c r="A566">
        <v>6127</v>
      </c>
      <c r="B566" t="s">
        <v>8689</v>
      </c>
      <c r="C566">
        <v>2014</v>
      </c>
      <c r="D566" s="23">
        <v>41794</v>
      </c>
      <c r="E566" s="23">
        <v>41798</v>
      </c>
      <c r="F566" t="s">
        <v>50</v>
      </c>
      <c r="G566" t="s">
        <v>1396</v>
      </c>
      <c r="H566" t="s">
        <v>1397</v>
      </c>
      <c r="I566" t="s">
        <v>41</v>
      </c>
      <c r="J566" t="s">
        <v>27</v>
      </c>
      <c r="K566" t="s">
        <v>42</v>
      </c>
      <c r="L566" t="s">
        <v>43</v>
      </c>
      <c r="M566">
        <v>90036</v>
      </c>
      <c r="N566" t="s">
        <v>44</v>
      </c>
      <c r="O566" t="s">
        <v>3005</v>
      </c>
      <c r="P566" t="s">
        <v>46</v>
      </c>
      <c r="Q566" t="s">
        <v>75</v>
      </c>
      <c r="R566" t="s">
        <v>3006</v>
      </c>
      <c r="S566">
        <v>3.9119999999999999</v>
      </c>
      <c r="T566">
        <v>1</v>
      </c>
      <c r="U566">
        <v>0.2</v>
      </c>
      <c r="V566">
        <v>1.2713999999999996</v>
      </c>
    </row>
    <row r="567" spans="1:22" x14ac:dyDescent="0.3">
      <c r="A567">
        <v>6126</v>
      </c>
      <c r="B567" t="s">
        <v>8689</v>
      </c>
      <c r="C567">
        <v>2014</v>
      </c>
      <c r="D567" s="23">
        <v>41794</v>
      </c>
      <c r="E567" s="23">
        <v>41798</v>
      </c>
      <c r="F567" t="s">
        <v>50</v>
      </c>
      <c r="G567" t="s">
        <v>1396</v>
      </c>
      <c r="H567" t="s">
        <v>1397</v>
      </c>
      <c r="I567" t="s">
        <v>41</v>
      </c>
      <c r="J567" t="s">
        <v>27</v>
      </c>
      <c r="K567" t="s">
        <v>42</v>
      </c>
      <c r="L567" t="s">
        <v>43</v>
      </c>
      <c r="M567">
        <v>90036</v>
      </c>
      <c r="N567" t="s">
        <v>44</v>
      </c>
      <c r="O567" t="s">
        <v>8690</v>
      </c>
      <c r="P567" t="s">
        <v>46</v>
      </c>
      <c r="Q567" t="s">
        <v>90</v>
      </c>
      <c r="R567" t="s">
        <v>8691</v>
      </c>
      <c r="S567">
        <v>11.96</v>
      </c>
      <c r="T567">
        <v>2</v>
      </c>
      <c r="U567">
        <v>0</v>
      </c>
      <c r="V567">
        <v>5.3819999999999997</v>
      </c>
    </row>
    <row r="568" spans="1:22" x14ac:dyDescent="0.3">
      <c r="A568">
        <v>6125</v>
      </c>
      <c r="B568" t="s">
        <v>8689</v>
      </c>
      <c r="C568">
        <v>2014</v>
      </c>
      <c r="D568" s="23">
        <v>41794</v>
      </c>
      <c r="E568" s="23">
        <v>41798</v>
      </c>
      <c r="F568" t="s">
        <v>50</v>
      </c>
      <c r="G568" t="s">
        <v>1396</v>
      </c>
      <c r="H568" t="s">
        <v>1397</v>
      </c>
      <c r="I568" t="s">
        <v>41</v>
      </c>
      <c r="J568" t="s">
        <v>27</v>
      </c>
      <c r="K568" t="s">
        <v>42</v>
      </c>
      <c r="L568" t="s">
        <v>43</v>
      </c>
      <c r="M568">
        <v>90036</v>
      </c>
      <c r="N568" t="s">
        <v>44</v>
      </c>
      <c r="O568" t="s">
        <v>4156</v>
      </c>
      <c r="P568" t="s">
        <v>71</v>
      </c>
      <c r="Q568" t="s">
        <v>161</v>
      </c>
      <c r="R568" t="s">
        <v>4157</v>
      </c>
      <c r="S568">
        <v>44.75</v>
      </c>
      <c r="T568">
        <v>5</v>
      </c>
      <c r="U568">
        <v>0</v>
      </c>
      <c r="V568">
        <v>8.5024999999999942</v>
      </c>
    </row>
    <row r="569" spans="1:22" x14ac:dyDescent="0.3">
      <c r="A569">
        <v>6604</v>
      </c>
      <c r="B569" t="s">
        <v>8985</v>
      </c>
      <c r="C569">
        <v>2014</v>
      </c>
      <c r="D569" s="23">
        <v>41808</v>
      </c>
      <c r="E569" s="23">
        <v>41811</v>
      </c>
      <c r="F569" t="s">
        <v>188</v>
      </c>
      <c r="G569" t="s">
        <v>2996</v>
      </c>
      <c r="H569" t="s">
        <v>2997</v>
      </c>
      <c r="I569" t="s">
        <v>26</v>
      </c>
      <c r="J569" t="s">
        <v>27</v>
      </c>
      <c r="K569" t="s">
        <v>8986</v>
      </c>
      <c r="L569" t="s">
        <v>457</v>
      </c>
      <c r="M569">
        <v>80022</v>
      </c>
      <c r="N569" t="s">
        <v>44</v>
      </c>
      <c r="O569" t="s">
        <v>3442</v>
      </c>
      <c r="P569" t="s">
        <v>46</v>
      </c>
      <c r="Q569" t="s">
        <v>59</v>
      </c>
      <c r="R569" t="s">
        <v>3443</v>
      </c>
      <c r="S569">
        <v>146.352</v>
      </c>
      <c r="T569">
        <v>3</v>
      </c>
      <c r="U569">
        <v>0.2</v>
      </c>
      <c r="V569">
        <v>-32.929200000000002</v>
      </c>
    </row>
    <row r="570" spans="1:22" x14ac:dyDescent="0.3">
      <c r="A570">
        <v>7660</v>
      </c>
      <c r="B570" t="s">
        <v>9588</v>
      </c>
      <c r="C570">
        <v>2014</v>
      </c>
      <c r="D570" s="23">
        <v>41792</v>
      </c>
      <c r="E570" s="23">
        <v>41796</v>
      </c>
      <c r="F570" t="s">
        <v>50</v>
      </c>
      <c r="G570" t="s">
        <v>481</v>
      </c>
      <c r="H570" t="s">
        <v>482</v>
      </c>
      <c r="I570" t="s">
        <v>41</v>
      </c>
      <c r="J570" t="s">
        <v>27</v>
      </c>
      <c r="K570" t="s">
        <v>137</v>
      </c>
      <c r="L570" t="s">
        <v>138</v>
      </c>
      <c r="M570">
        <v>68025</v>
      </c>
      <c r="N570" t="s">
        <v>105</v>
      </c>
      <c r="O570" t="s">
        <v>3242</v>
      </c>
      <c r="P570" t="s">
        <v>46</v>
      </c>
      <c r="Q570" t="s">
        <v>75</v>
      </c>
      <c r="R570" t="s">
        <v>3243</v>
      </c>
      <c r="S570">
        <v>53.9</v>
      </c>
      <c r="T570">
        <v>5</v>
      </c>
      <c r="U570">
        <v>0</v>
      </c>
      <c r="V570">
        <v>25.871999999999996</v>
      </c>
    </row>
    <row r="571" spans="1:22" x14ac:dyDescent="0.3">
      <c r="A571">
        <v>1161</v>
      </c>
      <c r="B571" t="s">
        <v>3331</v>
      </c>
      <c r="C571">
        <v>2014</v>
      </c>
      <c r="D571" s="23">
        <v>41820</v>
      </c>
      <c r="E571" s="23">
        <v>41825</v>
      </c>
      <c r="F571" t="s">
        <v>50</v>
      </c>
      <c r="G571" t="s">
        <v>3332</v>
      </c>
      <c r="H571" t="s">
        <v>3333</v>
      </c>
      <c r="I571" t="s">
        <v>26</v>
      </c>
      <c r="J571" t="s">
        <v>27</v>
      </c>
      <c r="K571" t="s">
        <v>409</v>
      </c>
      <c r="L571" t="s">
        <v>229</v>
      </c>
      <c r="M571">
        <v>55407</v>
      </c>
      <c r="N571" t="s">
        <v>105</v>
      </c>
      <c r="O571" t="s">
        <v>325</v>
      </c>
      <c r="P571" t="s">
        <v>46</v>
      </c>
      <c r="Q571" t="s">
        <v>75</v>
      </c>
      <c r="R571" t="s">
        <v>326</v>
      </c>
      <c r="S571">
        <v>11.54</v>
      </c>
      <c r="T571">
        <v>2</v>
      </c>
      <c r="U571">
        <v>0</v>
      </c>
      <c r="V571">
        <v>5.77</v>
      </c>
    </row>
    <row r="572" spans="1:22" x14ac:dyDescent="0.3">
      <c r="A572">
        <v>1160</v>
      </c>
      <c r="B572" t="s">
        <v>3331</v>
      </c>
      <c r="C572">
        <v>2014</v>
      </c>
      <c r="D572" s="23">
        <v>41820</v>
      </c>
      <c r="E572" s="23">
        <v>41825</v>
      </c>
      <c r="F572" t="s">
        <v>50</v>
      </c>
      <c r="G572" t="s">
        <v>3332</v>
      </c>
      <c r="H572" t="s">
        <v>3333</v>
      </c>
      <c r="I572" t="s">
        <v>26</v>
      </c>
      <c r="J572" t="s">
        <v>27</v>
      </c>
      <c r="K572" t="s">
        <v>409</v>
      </c>
      <c r="L572" t="s">
        <v>229</v>
      </c>
      <c r="M572">
        <v>55407</v>
      </c>
      <c r="N572" t="s">
        <v>105</v>
      </c>
      <c r="O572" t="s">
        <v>2512</v>
      </c>
      <c r="P572" t="s">
        <v>46</v>
      </c>
      <c r="Q572" t="s">
        <v>78</v>
      </c>
      <c r="R572" t="s">
        <v>3334</v>
      </c>
      <c r="S572">
        <v>362.94</v>
      </c>
      <c r="T572">
        <v>3</v>
      </c>
      <c r="U572">
        <v>0</v>
      </c>
      <c r="V572">
        <v>90.735000000000014</v>
      </c>
    </row>
    <row r="573" spans="1:22" x14ac:dyDescent="0.3">
      <c r="A573">
        <v>1457</v>
      </c>
      <c r="B573" t="s">
        <v>3914</v>
      </c>
      <c r="C573">
        <v>2014</v>
      </c>
      <c r="D573" s="23">
        <v>41803</v>
      </c>
      <c r="E573" s="23">
        <v>41810</v>
      </c>
      <c r="F573" t="s">
        <v>50</v>
      </c>
      <c r="G573" t="s">
        <v>3915</v>
      </c>
      <c r="H573" t="s">
        <v>3916</v>
      </c>
      <c r="I573" t="s">
        <v>102</v>
      </c>
      <c r="J573" t="s">
        <v>27</v>
      </c>
      <c r="K573" t="s">
        <v>497</v>
      </c>
      <c r="L573" t="s">
        <v>1272</v>
      </c>
      <c r="M573">
        <v>31907</v>
      </c>
      <c r="N573" t="s">
        <v>30</v>
      </c>
      <c r="O573" t="s">
        <v>3919</v>
      </c>
      <c r="P573" t="s">
        <v>32</v>
      </c>
      <c r="Q573" t="s">
        <v>56</v>
      </c>
      <c r="R573" t="s">
        <v>3920</v>
      </c>
      <c r="S573">
        <v>452.93999999999994</v>
      </c>
      <c r="T573">
        <v>3</v>
      </c>
      <c r="U573">
        <v>0</v>
      </c>
      <c r="V573">
        <v>67.940999999999974</v>
      </c>
    </row>
    <row r="574" spans="1:22" x14ac:dyDescent="0.3">
      <c r="A574">
        <v>1456</v>
      </c>
      <c r="B574" t="s">
        <v>3914</v>
      </c>
      <c r="C574">
        <v>2014</v>
      </c>
      <c r="D574" s="23">
        <v>41803</v>
      </c>
      <c r="E574" s="23">
        <v>41810</v>
      </c>
      <c r="F574" t="s">
        <v>50</v>
      </c>
      <c r="G574" t="s">
        <v>3915</v>
      </c>
      <c r="H574" t="s">
        <v>3916</v>
      </c>
      <c r="I574" t="s">
        <v>102</v>
      </c>
      <c r="J574" t="s">
        <v>27</v>
      </c>
      <c r="K574" t="s">
        <v>497</v>
      </c>
      <c r="L574" t="s">
        <v>1272</v>
      </c>
      <c r="M574">
        <v>31907</v>
      </c>
      <c r="N574" t="s">
        <v>30</v>
      </c>
      <c r="O574" t="s">
        <v>3917</v>
      </c>
      <c r="P574" t="s">
        <v>46</v>
      </c>
      <c r="Q574" t="s">
        <v>75</v>
      </c>
      <c r="R574" t="s">
        <v>3918</v>
      </c>
      <c r="S574">
        <v>91.199999999999989</v>
      </c>
      <c r="T574">
        <v>3</v>
      </c>
      <c r="U574">
        <v>0</v>
      </c>
      <c r="V574">
        <v>41.951999999999998</v>
      </c>
    </row>
    <row r="575" spans="1:22" x14ac:dyDescent="0.3">
      <c r="A575">
        <v>5629</v>
      </c>
      <c r="B575" t="s">
        <v>8381</v>
      </c>
      <c r="C575">
        <v>2014</v>
      </c>
      <c r="D575" s="23">
        <v>41817</v>
      </c>
      <c r="E575" s="23">
        <v>41822</v>
      </c>
      <c r="F575" t="s">
        <v>50</v>
      </c>
      <c r="G575" t="s">
        <v>958</v>
      </c>
      <c r="H575" t="s">
        <v>959</v>
      </c>
      <c r="I575" t="s">
        <v>41</v>
      </c>
      <c r="J575" t="s">
        <v>27</v>
      </c>
      <c r="K575" t="s">
        <v>1419</v>
      </c>
      <c r="L575" t="s">
        <v>54</v>
      </c>
      <c r="M575">
        <v>33180</v>
      </c>
      <c r="N575" t="s">
        <v>30</v>
      </c>
      <c r="O575" t="s">
        <v>8382</v>
      </c>
      <c r="P575" t="s">
        <v>32</v>
      </c>
      <c r="Q575" t="s">
        <v>36</v>
      </c>
      <c r="R575" t="s">
        <v>8383</v>
      </c>
      <c r="S575">
        <v>273.55200000000002</v>
      </c>
      <c r="T575">
        <v>3</v>
      </c>
      <c r="U575">
        <v>0.2</v>
      </c>
      <c r="V575">
        <v>-13.677599999999998</v>
      </c>
    </row>
    <row r="576" spans="1:22" x14ac:dyDescent="0.3">
      <c r="A576">
        <v>5628</v>
      </c>
      <c r="B576" t="s">
        <v>8381</v>
      </c>
      <c r="C576">
        <v>2014</v>
      </c>
      <c r="D576" s="23">
        <v>41817</v>
      </c>
      <c r="E576" s="23">
        <v>41822</v>
      </c>
      <c r="F576" t="s">
        <v>50</v>
      </c>
      <c r="G576" t="s">
        <v>958</v>
      </c>
      <c r="H576" t="s">
        <v>959</v>
      </c>
      <c r="I576" t="s">
        <v>41</v>
      </c>
      <c r="J576" t="s">
        <v>27</v>
      </c>
      <c r="K576" t="s">
        <v>1419</v>
      </c>
      <c r="L576" t="s">
        <v>54</v>
      </c>
      <c r="M576">
        <v>33180</v>
      </c>
      <c r="N576" t="s">
        <v>30</v>
      </c>
      <c r="O576" t="s">
        <v>1072</v>
      </c>
      <c r="P576" t="s">
        <v>46</v>
      </c>
      <c r="Q576" t="s">
        <v>47</v>
      </c>
      <c r="R576" t="s">
        <v>1073</v>
      </c>
      <c r="S576">
        <v>13.872000000000002</v>
      </c>
      <c r="T576">
        <v>6</v>
      </c>
      <c r="U576">
        <v>0.2</v>
      </c>
      <c r="V576">
        <v>4.6818000000000008</v>
      </c>
    </row>
    <row r="577" spans="1:22" x14ac:dyDescent="0.3">
      <c r="A577">
        <v>8518</v>
      </c>
      <c r="B577" t="s">
        <v>10081</v>
      </c>
      <c r="C577">
        <v>2014</v>
      </c>
      <c r="D577" s="23">
        <v>41795</v>
      </c>
      <c r="E577" s="23">
        <v>41798</v>
      </c>
      <c r="F577" t="s">
        <v>23</v>
      </c>
      <c r="G577" t="s">
        <v>1660</v>
      </c>
      <c r="H577" t="s">
        <v>1661</v>
      </c>
      <c r="I577" t="s">
        <v>26</v>
      </c>
      <c r="J577" t="s">
        <v>27</v>
      </c>
      <c r="K577" t="s">
        <v>5906</v>
      </c>
      <c r="L577" t="s">
        <v>104</v>
      </c>
      <c r="M577">
        <v>75034</v>
      </c>
      <c r="N577" t="s">
        <v>105</v>
      </c>
      <c r="O577" t="s">
        <v>5363</v>
      </c>
      <c r="P577" t="s">
        <v>32</v>
      </c>
      <c r="Q577" t="s">
        <v>65</v>
      </c>
      <c r="R577" t="s">
        <v>5364</v>
      </c>
      <c r="S577">
        <v>30.336000000000006</v>
      </c>
      <c r="T577">
        <v>6</v>
      </c>
      <c r="U577">
        <v>0.6</v>
      </c>
      <c r="V577">
        <v>-17.443199999999997</v>
      </c>
    </row>
    <row r="578" spans="1:22" x14ac:dyDescent="0.3">
      <c r="A578">
        <v>5926</v>
      </c>
      <c r="B578" t="s">
        <v>8578</v>
      </c>
      <c r="C578">
        <v>2014</v>
      </c>
      <c r="D578" s="23">
        <v>41794</v>
      </c>
      <c r="E578" s="23">
        <v>41799</v>
      </c>
      <c r="F578" t="s">
        <v>50</v>
      </c>
      <c r="G578" t="s">
        <v>2028</v>
      </c>
      <c r="H578" t="s">
        <v>2029</v>
      </c>
      <c r="I578" t="s">
        <v>41</v>
      </c>
      <c r="J578" t="s">
        <v>27</v>
      </c>
      <c r="K578" t="s">
        <v>5669</v>
      </c>
      <c r="L578" t="s">
        <v>96</v>
      </c>
      <c r="M578">
        <v>98226</v>
      </c>
      <c r="N578" t="s">
        <v>44</v>
      </c>
      <c r="O578" t="s">
        <v>3874</v>
      </c>
      <c r="P578" t="s">
        <v>71</v>
      </c>
      <c r="Q578" t="s">
        <v>161</v>
      </c>
      <c r="R578" t="s">
        <v>3875</v>
      </c>
      <c r="S578">
        <v>1099.5</v>
      </c>
      <c r="T578">
        <v>10</v>
      </c>
      <c r="U578">
        <v>0</v>
      </c>
      <c r="V578">
        <v>362.83500000000004</v>
      </c>
    </row>
    <row r="579" spans="1:22" x14ac:dyDescent="0.3">
      <c r="A579">
        <v>6145</v>
      </c>
      <c r="B579" t="s">
        <v>8710</v>
      </c>
      <c r="C579">
        <v>2014</v>
      </c>
      <c r="D579" s="23">
        <v>41818</v>
      </c>
      <c r="E579" s="23">
        <v>41822</v>
      </c>
      <c r="F579" t="s">
        <v>50</v>
      </c>
      <c r="G579" t="s">
        <v>1878</v>
      </c>
      <c r="H579" t="s">
        <v>1879</v>
      </c>
      <c r="I579" t="s">
        <v>26</v>
      </c>
      <c r="J579" t="s">
        <v>27</v>
      </c>
      <c r="K579" t="s">
        <v>2530</v>
      </c>
      <c r="L579" t="s">
        <v>138</v>
      </c>
      <c r="M579">
        <v>68104</v>
      </c>
      <c r="N579" t="s">
        <v>105</v>
      </c>
      <c r="O579" t="s">
        <v>4250</v>
      </c>
      <c r="P579" t="s">
        <v>46</v>
      </c>
      <c r="Q579" t="s">
        <v>90</v>
      </c>
      <c r="R579" t="s">
        <v>4251</v>
      </c>
      <c r="S579">
        <v>20.07</v>
      </c>
      <c r="T579">
        <v>3</v>
      </c>
      <c r="U579">
        <v>0</v>
      </c>
      <c r="V579">
        <v>9.2321999999999989</v>
      </c>
    </row>
    <row r="580" spans="1:22" x14ac:dyDescent="0.3">
      <c r="A580">
        <v>5293</v>
      </c>
      <c r="B580" t="s">
        <v>8122</v>
      </c>
      <c r="C580">
        <v>2014</v>
      </c>
      <c r="D580" s="23">
        <v>41811</v>
      </c>
      <c r="E580" s="23">
        <v>41814</v>
      </c>
      <c r="F580" t="s">
        <v>188</v>
      </c>
      <c r="G580" t="s">
        <v>2540</v>
      </c>
      <c r="H580" t="s">
        <v>2541</v>
      </c>
      <c r="I580" t="s">
        <v>26</v>
      </c>
      <c r="J580" t="s">
        <v>27</v>
      </c>
      <c r="K580" t="s">
        <v>1419</v>
      </c>
      <c r="L580" t="s">
        <v>54</v>
      </c>
      <c r="M580">
        <v>33180</v>
      </c>
      <c r="N580" t="s">
        <v>30</v>
      </c>
      <c r="O580" t="s">
        <v>5936</v>
      </c>
      <c r="P580" t="s">
        <v>46</v>
      </c>
      <c r="Q580" t="s">
        <v>59</v>
      </c>
      <c r="R580" t="s">
        <v>5937</v>
      </c>
      <c r="S580">
        <v>4.4640000000000004</v>
      </c>
      <c r="T580">
        <v>1</v>
      </c>
      <c r="U580">
        <v>0.2</v>
      </c>
      <c r="V580">
        <v>0.33479999999999999</v>
      </c>
    </row>
    <row r="581" spans="1:22" x14ac:dyDescent="0.3">
      <c r="A581">
        <v>9288</v>
      </c>
      <c r="B581" t="s">
        <v>10533</v>
      </c>
      <c r="C581">
        <v>2014</v>
      </c>
      <c r="D581" s="23">
        <v>41810</v>
      </c>
      <c r="E581" s="23">
        <v>41817</v>
      </c>
      <c r="F581" t="s">
        <v>50</v>
      </c>
      <c r="G581" t="s">
        <v>4100</v>
      </c>
      <c r="H581" t="s">
        <v>4101</v>
      </c>
      <c r="I581" t="s">
        <v>102</v>
      </c>
      <c r="J581" t="s">
        <v>27</v>
      </c>
      <c r="K581" t="s">
        <v>815</v>
      </c>
      <c r="L581" t="s">
        <v>104</v>
      </c>
      <c r="M581">
        <v>75081</v>
      </c>
      <c r="N581" t="s">
        <v>105</v>
      </c>
      <c r="O581" t="s">
        <v>2186</v>
      </c>
      <c r="P581" t="s">
        <v>32</v>
      </c>
      <c r="Q581" t="s">
        <v>56</v>
      </c>
      <c r="R581" t="s">
        <v>2187</v>
      </c>
      <c r="S581">
        <v>457.4849999999999</v>
      </c>
      <c r="T581">
        <v>3</v>
      </c>
      <c r="U581">
        <v>0.3</v>
      </c>
      <c r="V581">
        <v>-84.961500000000029</v>
      </c>
    </row>
    <row r="582" spans="1:22" x14ac:dyDescent="0.3">
      <c r="A582">
        <v>9287</v>
      </c>
      <c r="B582" t="s">
        <v>10533</v>
      </c>
      <c r="C582">
        <v>2014</v>
      </c>
      <c r="D582" s="23">
        <v>41810</v>
      </c>
      <c r="E582" s="23">
        <v>41817</v>
      </c>
      <c r="F582" t="s">
        <v>50</v>
      </c>
      <c r="G582" t="s">
        <v>4100</v>
      </c>
      <c r="H582" t="s">
        <v>4101</v>
      </c>
      <c r="I582" t="s">
        <v>102</v>
      </c>
      <c r="J582" t="s">
        <v>27</v>
      </c>
      <c r="K582" t="s">
        <v>815</v>
      </c>
      <c r="L582" t="s">
        <v>104</v>
      </c>
      <c r="M582">
        <v>75081</v>
      </c>
      <c r="N582" t="s">
        <v>105</v>
      </c>
      <c r="O582" t="s">
        <v>5934</v>
      </c>
      <c r="P582" t="s">
        <v>46</v>
      </c>
      <c r="Q582" t="s">
        <v>75</v>
      </c>
      <c r="R582" t="s">
        <v>5935</v>
      </c>
      <c r="S582">
        <v>6.8879999999999981</v>
      </c>
      <c r="T582">
        <v>3</v>
      </c>
      <c r="U582">
        <v>0.8</v>
      </c>
      <c r="V582">
        <v>-11.020800000000005</v>
      </c>
    </row>
    <row r="583" spans="1:22" x14ac:dyDescent="0.3">
      <c r="A583">
        <v>2708</v>
      </c>
      <c r="B583" t="s">
        <v>5851</v>
      </c>
      <c r="C583">
        <v>2014</v>
      </c>
      <c r="D583" s="23">
        <v>41807</v>
      </c>
      <c r="E583" s="23">
        <v>41812</v>
      </c>
      <c r="F583" t="s">
        <v>50</v>
      </c>
      <c r="G583" t="s">
        <v>3676</v>
      </c>
      <c r="H583" t="s">
        <v>3677</v>
      </c>
      <c r="I583" t="s">
        <v>102</v>
      </c>
      <c r="J583" t="s">
        <v>27</v>
      </c>
      <c r="K583" t="s">
        <v>667</v>
      </c>
      <c r="L583" t="s">
        <v>668</v>
      </c>
      <c r="M583">
        <v>88220</v>
      </c>
      <c r="N583" t="s">
        <v>44</v>
      </c>
      <c r="O583" t="s">
        <v>5854</v>
      </c>
      <c r="P583" t="s">
        <v>46</v>
      </c>
      <c r="Q583" t="s">
        <v>90</v>
      </c>
      <c r="R583" t="s">
        <v>5855</v>
      </c>
      <c r="S583">
        <v>192.16</v>
      </c>
      <c r="T583">
        <v>4</v>
      </c>
      <c r="U583">
        <v>0</v>
      </c>
      <c r="V583">
        <v>92.236799999999988</v>
      </c>
    </row>
    <row r="584" spans="1:22" x14ac:dyDescent="0.3">
      <c r="A584">
        <v>2707</v>
      </c>
      <c r="B584" t="s">
        <v>5851</v>
      </c>
      <c r="C584">
        <v>2014</v>
      </c>
      <c r="D584" s="23">
        <v>41807</v>
      </c>
      <c r="E584" s="23">
        <v>41812</v>
      </c>
      <c r="F584" t="s">
        <v>50</v>
      </c>
      <c r="G584" t="s">
        <v>3676</v>
      </c>
      <c r="H584" t="s">
        <v>3677</v>
      </c>
      <c r="I584" t="s">
        <v>102</v>
      </c>
      <c r="J584" t="s">
        <v>27</v>
      </c>
      <c r="K584" t="s">
        <v>667</v>
      </c>
      <c r="L584" t="s">
        <v>668</v>
      </c>
      <c r="M584">
        <v>88220</v>
      </c>
      <c r="N584" t="s">
        <v>44</v>
      </c>
      <c r="O584" t="s">
        <v>5852</v>
      </c>
      <c r="P584" t="s">
        <v>46</v>
      </c>
      <c r="Q584" t="s">
        <v>90</v>
      </c>
      <c r="R584" t="s">
        <v>5853</v>
      </c>
      <c r="S584">
        <v>19.440000000000001</v>
      </c>
      <c r="T584">
        <v>3</v>
      </c>
      <c r="U584">
        <v>0</v>
      </c>
      <c r="V584">
        <v>9.3312000000000008</v>
      </c>
    </row>
    <row r="585" spans="1:22" x14ac:dyDescent="0.3">
      <c r="A585">
        <v>2706</v>
      </c>
      <c r="B585" t="s">
        <v>5851</v>
      </c>
      <c r="C585">
        <v>2014</v>
      </c>
      <c r="D585" s="23">
        <v>41807</v>
      </c>
      <c r="E585" s="23">
        <v>41812</v>
      </c>
      <c r="F585" t="s">
        <v>50</v>
      </c>
      <c r="G585" t="s">
        <v>3676</v>
      </c>
      <c r="H585" t="s">
        <v>3677</v>
      </c>
      <c r="I585" t="s">
        <v>102</v>
      </c>
      <c r="J585" t="s">
        <v>27</v>
      </c>
      <c r="K585" t="s">
        <v>667</v>
      </c>
      <c r="L585" t="s">
        <v>668</v>
      </c>
      <c r="M585">
        <v>88220</v>
      </c>
      <c r="N585" t="s">
        <v>44</v>
      </c>
      <c r="O585" t="s">
        <v>4217</v>
      </c>
      <c r="P585" t="s">
        <v>46</v>
      </c>
      <c r="Q585" t="s">
        <v>578</v>
      </c>
      <c r="R585" t="s">
        <v>4218</v>
      </c>
      <c r="S585">
        <v>16.68</v>
      </c>
      <c r="T585">
        <v>2</v>
      </c>
      <c r="U585">
        <v>0</v>
      </c>
      <c r="V585">
        <v>4.3368000000000002</v>
      </c>
    </row>
    <row r="586" spans="1:22" x14ac:dyDescent="0.3">
      <c r="A586">
        <v>7283</v>
      </c>
      <c r="B586" t="s">
        <v>9394</v>
      </c>
      <c r="C586">
        <v>2014</v>
      </c>
      <c r="D586" s="23">
        <v>41813</v>
      </c>
      <c r="E586" s="23">
        <v>41820</v>
      </c>
      <c r="F586" t="s">
        <v>50</v>
      </c>
      <c r="G586" t="s">
        <v>2484</v>
      </c>
      <c r="H586" t="s">
        <v>2485</v>
      </c>
      <c r="I586" t="s">
        <v>26</v>
      </c>
      <c r="J586" t="s">
        <v>27</v>
      </c>
      <c r="K586" t="s">
        <v>303</v>
      </c>
      <c r="L586" t="s">
        <v>211</v>
      </c>
      <c r="M586">
        <v>60653</v>
      </c>
      <c r="N586" t="s">
        <v>105</v>
      </c>
      <c r="O586" t="s">
        <v>3429</v>
      </c>
      <c r="P586" t="s">
        <v>46</v>
      </c>
      <c r="Q586" t="s">
        <v>75</v>
      </c>
      <c r="R586" t="s">
        <v>3430</v>
      </c>
      <c r="S586">
        <v>3.0359999999999996</v>
      </c>
      <c r="T586">
        <v>3</v>
      </c>
      <c r="U586">
        <v>0.8</v>
      </c>
      <c r="V586">
        <v>-5.0094000000000012</v>
      </c>
    </row>
    <row r="587" spans="1:22" x14ac:dyDescent="0.3">
      <c r="A587">
        <v>2232</v>
      </c>
      <c r="B587" t="s">
        <v>5193</v>
      </c>
      <c r="C587">
        <v>2014</v>
      </c>
      <c r="D587" s="23">
        <v>41817</v>
      </c>
      <c r="E587" s="23">
        <v>41822</v>
      </c>
      <c r="F587" t="s">
        <v>50</v>
      </c>
      <c r="G587" t="s">
        <v>5194</v>
      </c>
      <c r="H587" t="s">
        <v>5195</v>
      </c>
      <c r="I587" t="s">
        <v>26</v>
      </c>
      <c r="J587" t="s">
        <v>27</v>
      </c>
      <c r="K587" t="s">
        <v>3289</v>
      </c>
      <c r="L587" t="s">
        <v>254</v>
      </c>
      <c r="M587">
        <v>46350</v>
      </c>
      <c r="N587" t="s">
        <v>105</v>
      </c>
      <c r="O587" t="s">
        <v>3109</v>
      </c>
      <c r="P587" t="s">
        <v>32</v>
      </c>
      <c r="Q587" t="s">
        <v>65</v>
      </c>
      <c r="R587" t="s">
        <v>3110</v>
      </c>
      <c r="S587">
        <v>526.45000000000005</v>
      </c>
      <c r="T587">
        <v>5</v>
      </c>
      <c r="U587">
        <v>0</v>
      </c>
      <c r="V587">
        <v>31.586999999999961</v>
      </c>
    </row>
    <row r="588" spans="1:22" x14ac:dyDescent="0.3">
      <c r="A588">
        <v>7801</v>
      </c>
      <c r="B588" t="s">
        <v>9676</v>
      </c>
      <c r="C588">
        <v>2014</v>
      </c>
      <c r="D588" s="23">
        <v>41792</v>
      </c>
      <c r="E588" s="23">
        <v>41797</v>
      </c>
      <c r="F588" t="s">
        <v>50</v>
      </c>
      <c r="G588" t="s">
        <v>8464</v>
      </c>
      <c r="H588" t="s">
        <v>8465</v>
      </c>
      <c r="I588" t="s">
        <v>26</v>
      </c>
      <c r="J588" t="s">
        <v>27</v>
      </c>
      <c r="K588" t="s">
        <v>146</v>
      </c>
      <c r="L588" t="s">
        <v>147</v>
      </c>
      <c r="M588">
        <v>19120</v>
      </c>
      <c r="N588" t="s">
        <v>148</v>
      </c>
      <c r="O588" t="s">
        <v>1096</v>
      </c>
      <c r="P588" t="s">
        <v>46</v>
      </c>
      <c r="Q588" t="s">
        <v>59</v>
      </c>
      <c r="R588" t="s">
        <v>1097</v>
      </c>
      <c r="S588">
        <v>324.74400000000003</v>
      </c>
      <c r="T588">
        <v>3</v>
      </c>
      <c r="U588">
        <v>0.2</v>
      </c>
      <c r="V588">
        <v>-77.126699999999971</v>
      </c>
    </row>
    <row r="589" spans="1:22" x14ac:dyDescent="0.3">
      <c r="A589">
        <v>98</v>
      </c>
      <c r="B589" t="s">
        <v>428</v>
      </c>
      <c r="C589">
        <v>2014</v>
      </c>
      <c r="D589" s="23">
        <v>41808</v>
      </c>
      <c r="E589" s="23">
        <v>41811</v>
      </c>
      <c r="F589" t="s">
        <v>188</v>
      </c>
      <c r="G589" t="s">
        <v>429</v>
      </c>
      <c r="H589" t="s">
        <v>430</v>
      </c>
      <c r="I589" t="s">
        <v>26</v>
      </c>
      <c r="J589" t="s">
        <v>27</v>
      </c>
      <c r="K589" t="s">
        <v>127</v>
      </c>
      <c r="L589" t="s">
        <v>43</v>
      </c>
      <c r="M589">
        <v>94122</v>
      </c>
      <c r="N589" t="s">
        <v>44</v>
      </c>
      <c r="O589" t="s">
        <v>431</v>
      </c>
      <c r="P589" t="s">
        <v>46</v>
      </c>
      <c r="Q589" t="s">
        <v>75</v>
      </c>
      <c r="R589" t="s">
        <v>432</v>
      </c>
      <c r="S589">
        <v>51.311999999999998</v>
      </c>
      <c r="T589">
        <v>3</v>
      </c>
      <c r="U589">
        <v>0.2</v>
      </c>
      <c r="V589">
        <v>17.959199999999999</v>
      </c>
    </row>
    <row r="590" spans="1:22" x14ac:dyDescent="0.3">
      <c r="A590">
        <v>5369</v>
      </c>
      <c r="B590" t="s">
        <v>8176</v>
      </c>
      <c r="C590">
        <v>2014</v>
      </c>
      <c r="D590" s="23">
        <v>41801</v>
      </c>
      <c r="E590" s="23">
        <v>41806</v>
      </c>
      <c r="F590" t="s">
        <v>50</v>
      </c>
      <c r="G590" t="s">
        <v>1870</v>
      </c>
      <c r="H590" t="s">
        <v>1871</v>
      </c>
      <c r="I590" t="s">
        <v>26</v>
      </c>
      <c r="J590" t="s">
        <v>27</v>
      </c>
      <c r="K590" t="s">
        <v>95</v>
      </c>
      <c r="L590" t="s">
        <v>96</v>
      </c>
      <c r="M590">
        <v>98103</v>
      </c>
      <c r="N590" t="s">
        <v>44</v>
      </c>
      <c r="O590" t="s">
        <v>953</v>
      </c>
      <c r="P590" t="s">
        <v>46</v>
      </c>
      <c r="Q590" t="s">
        <v>59</v>
      </c>
      <c r="R590" t="s">
        <v>1741</v>
      </c>
      <c r="S590">
        <v>15.58</v>
      </c>
      <c r="T590">
        <v>1</v>
      </c>
      <c r="U590">
        <v>0</v>
      </c>
      <c r="V590">
        <v>3.8949999999999996</v>
      </c>
    </row>
    <row r="591" spans="1:22" x14ac:dyDescent="0.3">
      <c r="A591">
        <v>5368</v>
      </c>
      <c r="B591" t="s">
        <v>8176</v>
      </c>
      <c r="C591">
        <v>2014</v>
      </c>
      <c r="D591" s="23">
        <v>41801</v>
      </c>
      <c r="E591" s="23">
        <v>41806</v>
      </c>
      <c r="F591" t="s">
        <v>50</v>
      </c>
      <c r="G591" t="s">
        <v>1870</v>
      </c>
      <c r="H591" t="s">
        <v>1871</v>
      </c>
      <c r="I591" t="s">
        <v>26</v>
      </c>
      <c r="J591" t="s">
        <v>27</v>
      </c>
      <c r="K591" t="s">
        <v>95</v>
      </c>
      <c r="L591" t="s">
        <v>96</v>
      </c>
      <c r="M591">
        <v>98103</v>
      </c>
      <c r="N591" t="s">
        <v>44</v>
      </c>
      <c r="O591" t="s">
        <v>1072</v>
      </c>
      <c r="P591" t="s">
        <v>46</v>
      </c>
      <c r="Q591" t="s">
        <v>47</v>
      </c>
      <c r="R591" t="s">
        <v>1073</v>
      </c>
      <c r="S591">
        <v>11.56</v>
      </c>
      <c r="T591">
        <v>4</v>
      </c>
      <c r="U591">
        <v>0</v>
      </c>
      <c r="V591">
        <v>5.4332000000000003</v>
      </c>
    </row>
    <row r="592" spans="1:22" x14ac:dyDescent="0.3">
      <c r="A592">
        <v>5367</v>
      </c>
      <c r="B592" t="s">
        <v>8176</v>
      </c>
      <c r="C592">
        <v>2014</v>
      </c>
      <c r="D592" s="23">
        <v>41801</v>
      </c>
      <c r="E592" s="23">
        <v>41806</v>
      </c>
      <c r="F592" t="s">
        <v>50</v>
      </c>
      <c r="G592" t="s">
        <v>1870</v>
      </c>
      <c r="H592" t="s">
        <v>1871</v>
      </c>
      <c r="I592" t="s">
        <v>26</v>
      </c>
      <c r="J592" t="s">
        <v>27</v>
      </c>
      <c r="K592" t="s">
        <v>95</v>
      </c>
      <c r="L592" t="s">
        <v>96</v>
      </c>
      <c r="M592">
        <v>98103</v>
      </c>
      <c r="N592" t="s">
        <v>44</v>
      </c>
      <c r="O592" t="s">
        <v>2669</v>
      </c>
      <c r="P592" t="s">
        <v>71</v>
      </c>
      <c r="Q592" t="s">
        <v>72</v>
      </c>
      <c r="R592" t="s">
        <v>2670</v>
      </c>
      <c r="S592">
        <v>88.77600000000001</v>
      </c>
      <c r="T592">
        <v>3</v>
      </c>
      <c r="U592">
        <v>0.2</v>
      </c>
      <c r="V592">
        <v>7.7679000000000009</v>
      </c>
    </row>
    <row r="593" spans="1:22" x14ac:dyDescent="0.3">
      <c r="A593">
        <v>2928</v>
      </c>
      <c r="B593" t="s">
        <v>6121</v>
      </c>
      <c r="C593">
        <v>2014</v>
      </c>
      <c r="D593" s="23">
        <v>41795</v>
      </c>
      <c r="E593" s="23">
        <v>41801</v>
      </c>
      <c r="F593" t="s">
        <v>50</v>
      </c>
      <c r="G593" t="s">
        <v>4911</v>
      </c>
      <c r="H593" t="s">
        <v>4912</v>
      </c>
      <c r="I593" t="s">
        <v>26</v>
      </c>
      <c r="J593" t="s">
        <v>27</v>
      </c>
      <c r="K593" t="s">
        <v>6122</v>
      </c>
      <c r="L593" t="s">
        <v>229</v>
      </c>
      <c r="M593">
        <v>55124</v>
      </c>
      <c r="N593" t="s">
        <v>105</v>
      </c>
      <c r="O593" t="s">
        <v>3233</v>
      </c>
      <c r="P593" t="s">
        <v>46</v>
      </c>
      <c r="Q593" t="s">
        <v>68</v>
      </c>
      <c r="R593" t="s">
        <v>3234</v>
      </c>
      <c r="S593">
        <v>8.64</v>
      </c>
      <c r="T593">
        <v>3</v>
      </c>
      <c r="U593">
        <v>0</v>
      </c>
      <c r="V593">
        <v>2.5055999999999998</v>
      </c>
    </row>
    <row r="594" spans="1:22" x14ac:dyDescent="0.3">
      <c r="A594">
        <v>1091</v>
      </c>
      <c r="B594" t="s">
        <v>3202</v>
      </c>
      <c r="C594">
        <v>2014</v>
      </c>
      <c r="D594" s="23">
        <v>41795</v>
      </c>
      <c r="E594" s="23">
        <v>41801</v>
      </c>
      <c r="F594" t="s">
        <v>50</v>
      </c>
      <c r="G594" t="s">
        <v>2908</v>
      </c>
      <c r="H594" t="s">
        <v>2909</v>
      </c>
      <c r="I594" t="s">
        <v>41</v>
      </c>
      <c r="J594" t="s">
        <v>27</v>
      </c>
      <c r="K594" t="s">
        <v>735</v>
      </c>
      <c r="L594" t="s">
        <v>88</v>
      </c>
      <c r="M594">
        <v>28110</v>
      </c>
      <c r="N594" t="s">
        <v>30</v>
      </c>
      <c r="O594" t="s">
        <v>3203</v>
      </c>
      <c r="P594" t="s">
        <v>71</v>
      </c>
      <c r="Q594" t="s">
        <v>72</v>
      </c>
      <c r="R594" t="s">
        <v>3204</v>
      </c>
      <c r="S594">
        <v>71.984000000000009</v>
      </c>
      <c r="T594">
        <v>2</v>
      </c>
      <c r="U594">
        <v>0.2</v>
      </c>
      <c r="V594">
        <v>25.194399999999995</v>
      </c>
    </row>
    <row r="595" spans="1:22" x14ac:dyDescent="0.3">
      <c r="A595">
        <v>1090</v>
      </c>
      <c r="B595" t="s">
        <v>3202</v>
      </c>
      <c r="C595">
        <v>2014</v>
      </c>
      <c r="D595" s="23">
        <v>41795</v>
      </c>
      <c r="E595" s="23">
        <v>41801</v>
      </c>
      <c r="F595" t="s">
        <v>50</v>
      </c>
      <c r="G595" t="s">
        <v>2908</v>
      </c>
      <c r="H595" t="s">
        <v>2909</v>
      </c>
      <c r="I595" t="s">
        <v>41</v>
      </c>
      <c r="J595" t="s">
        <v>27</v>
      </c>
      <c r="K595" t="s">
        <v>735</v>
      </c>
      <c r="L595" t="s">
        <v>88</v>
      </c>
      <c r="M595">
        <v>28110</v>
      </c>
      <c r="N595" t="s">
        <v>30</v>
      </c>
      <c r="O595" t="s">
        <v>1186</v>
      </c>
      <c r="P595" t="s">
        <v>32</v>
      </c>
      <c r="Q595" t="s">
        <v>65</v>
      </c>
      <c r="R595" t="s">
        <v>1187</v>
      </c>
      <c r="S595">
        <v>31.983999999999998</v>
      </c>
      <c r="T595">
        <v>2</v>
      </c>
      <c r="U595">
        <v>0.2</v>
      </c>
      <c r="V595">
        <v>1.9989999999999979</v>
      </c>
    </row>
    <row r="596" spans="1:22" x14ac:dyDescent="0.3">
      <c r="A596">
        <v>4769</v>
      </c>
      <c r="B596" t="s">
        <v>7757</v>
      </c>
      <c r="C596">
        <v>2014</v>
      </c>
      <c r="D596" s="23">
        <v>41793</v>
      </c>
      <c r="E596" s="23">
        <v>41794</v>
      </c>
      <c r="F596" t="s">
        <v>1290</v>
      </c>
      <c r="G596" t="s">
        <v>7758</v>
      </c>
      <c r="H596" t="s">
        <v>7759</v>
      </c>
      <c r="I596" t="s">
        <v>26</v>
      </c>
      <c r="J596" t="s">
        <v>27</v>
      </c>
      <c r="K596" t="s">
        <v>1521</v>
      </c>
      <c r="L596" t="s">
        <v>88</v>
      </c>
      <c r="M596">
        <v>28540</v>
      </c>
      <c r="N596" t="s">
        <v>30</v>
      </c>
      <c r="O596" t="s">
        <v>6976</v>
      </c>
      <c r="P596" t="s">
        <v>46</v>
      </c>
      <c r="Q596" t="s">
        <v>90</v>
      </c>
      <c r="R596" t="s">
        <v>6977</v>
      </c>
      <c r="S596">
        <v>25.344000000000001</v>
      </c>
      <c r="T596">
        <v>4</v>
      </c>
      <c r="U596">
        <v>0.2</v>
      </c>
      <c r="V596">
        <v>9.1871999999999989</v>
      </c>
    </row>
    <row r="597" spans="1:22" x14ac:dyDescent="0.3">
      <c r="A597">
        <v>3193</v>
      </c>
      <c r="B597" t="s">
        <v>6406</v>
      </c>
      <c r="C597">
        <v>2014</v>
      </c>
      <c r="D597" s="23">
        <v>41795</v>
      </c>
      <c r="E597" s="23">
        <v>41799</v>
      </c>
      <c r="F597" t="s">
        <v>50</v>
      </c>
      <c r="G597" t="s">
        <v>5466</v>
      </c>
      <c r="H597" t="s">
        <v>5467</v>
      </c>
      <c r="I597" t="s">
        <v>41</v>
      </c>
      <c r="J597" t="s">
        <v>27</v>
      </c>
      <c r="K597" t="s">
        <v>6407</v>
      </c>
      <c r="L597" t="s">
        <v>104</v>
      </c>
      <c r="M597">
        <v>77489</v>
      </c>
      <c r="N597" t="s">
        <v>105</v>
      </c>
      <c r="O597" t="s">
        <v>1022</v>
      </c>
      <c r="P597" t="s">
        <v>46</v>
      </c>
      <c r="Q597" t="s">
        <v>75</v>
      </c>
      <c r="R597" t="s">
        <v>1023</v>
      </c>
      <c r="S597">
        <v>6.3699999999999983</v>
      </c>
      <c r="T597">
        <v>7</v>
      </c>
      <c r="U597">
        <v>0.8</v>
      </c>
      <c r="V597">
        <v>-9.5550000000000015</v>
      </c>
    </row>
    <row r="598" spans="1:22" x14ac:dyDescent="0.3">
      <c r="A598">
        <v>4655</v>
      </c>
      <c r="B598" t="s">
        <v>7679</v>
      </c>
      <c r="C598">
        <v>2014</v>
      </c>
      <c r="D598" s="23">
        <v>41815</v>
      </c>
      <c r="E598" s="23">
        <v>41817</v>
      </c>
      <c r="F598" t="s">
        <v>23</v>
      </c>
      <c r="G598" t="s">
        <v>3450</v>
      </c>
      <c r="H598" t="s">
        <v>3451</v>
      </c>
      <c r="I598" t="s">
        <v>26</v>
      </c>
      <c r="J598" t="s">
        <v>27</v>
      </c>
      <c r="K598" t="s">
        <v>127</v>
      </c>
      <c r="L598" t="s">
        <v>43</v>
      </c>
      <c r="M598">
        <v>94110</v>
      </c>
      <c r="N598" t="s">
        <v>44</v>
      </c>
      <c r="O598" t="s">
        <v>6918</v>
      </c>
      <c r="P598" t="s">
        <v>46</v>
      </c>
      <c r="Q598" t="s">
        <v>269</v>
      </c>
      <c r="R598" t="s">
        <v>6919</v>
      </c>
      <c r="S598">
        <v>2.88</v>
      </c>
      <c r="T598">
        <v>1</v>
      </c>
      <c r="U598">
        <v>0</v>
      </c>
      <c r="V598">
        <v>1.3535999999999999</v>
      </c>
    </row>
    <row r="599" spans="1:22" x14ac:dyDescent="0.3">
      <c r="A599">
        <v>5386</v>
      </c>
      <c r="B599" t="s">
        <v>8190</v>
      </c>
      <c r="C599">
        <v>2014</v>
      </c>
      <c r="D599" s="23">
        <v>41817</v>
      </c>
      <c r="E599" s="23">
        <v>41824</v>
      </c>
      <c r="F599" t="s">
        <v>50</v>
      </c>
      <c r="G599" t="s">
        <v>3525</v>
      </c>
      <c r="H599" t="s">
        <v>3526</v>
      </c>
      <c r="I599" t="s">
        <v>26</v>
      </c>
      <c r="J599" t="s">
        <v>27</v>
      </c>
      <c r="K599" t="s">
        <v>146</v>
      </c>
      <c r="L599" t="s">
        <v>147</v>
      </c>
      <c r="M599">
        <v>19143</v>
      </c>
      <c r="N599" t="s">
        <v>148</v>
      </c>
      <c r="O599" t="s">
        <v>5866</v>
      </c>
      <c r="P599" t="s">
        <v>71</v>
      </c>
      <c r="Q599" t="s">
        <v>72</v>
      </c>
      <c r="R599" t="s">
        <v>5867</v>
      </c>
      <c r="S599">
        <v>545.91599999999994</v>
      </c>
      <c r="T599">
        <v>14</v>
      </c>
      <c r="U599">
        <v>0.4</v>
      </c>
      <c r="V599">
        <v>72.788800000000037</v>
      </c>
    </row>
    <row r="600" spans="1:22" x14ac:dyDescent="0.3">
      <c r="A600">
        <v>5385</v>
      </c>
      <c r="B600" t="s">
        <v>8190</v>
      </c>
      <c r="C600">
        <v>2014</v>
      </c>
      <c r="D600" s="23">
        <v>41817</v>
      </c>
      <c r="E600" s="23">
        <v>41824</v>
      </c>
      <c r="F600" t="s">
        <v>50</v>
      </c>
      <c r="G600" t="s">
        <v>3525</v>
      </c>
      <c r="H600" t="s">
        <v>3526</v>
      </c>
      <c r="I600" t="s">
        <v>26</v>
      </c>
      <c r="J600" t="s">
        <v>27</v>
      </c>
      <c r="K600" t="s">
        <v>146</v>
      </c>
      <c r="L600" t="s">
        <v>147</v>
      </c>
      <c r="M600">
        <v>19143</v>
      </c>
      <c r="N600" t="s">
        <v>148</v>
      </c>
      <c r="O600" t="s">
        <v>1046</v>
      </c>
      <c r="P600" t="s">
        <v>71</v>
      </c>
      <c r="Q600" t="s">
        <v>72</v>
      </c>
      <c r="R600" t="s">
        <v>1047</v>
      </c>
      <c r="S600">
        <v>358.2</v>
      </c>
      <c r="T600">
        <v>3</v>
      </c>
      <c r="U600">
        <v>0.4</v>
      </c>
      <c r="V600">
        <v>41.79000000000002</v>
      </c>
    </row>
    <row r="601" spans="1:22" x14ac:dyDescent="0.3">
      <c r="A601">
        <v>6304</v>
      </c>
      <c r="B601" t="s">
        <v>8821</v>
      </c>
      <c r="C601">
        <v>2014</v>
      </c>
      <c r="D601" s="23">
        <v>41809</v>
      </c>
      <c r="E601" s="23">
        <v>41811</v>
      </c>
      <c r="F601" t="s">
        <v>23</v>
      </c>
      <c r="G601" t="s">
        <v>638</v>
      </c>
      <c r="H601" t="s">
        <v>639</v>
      </c>
      <c r="I601" t="s">
        <v>102</v>
      </c>
      <c r="J601" t="s">
        <v>27</v>
      </c>
      <c r="K601" t="s">
        <v>5970</v>
      </c>
      <c r="L601" t="s">
        <v>104</v>
      </c>
      <c r="M601">
        <v>78415</v>
      </c>
      <c r="N601" t="s">
        <v>105</v>
      </c>
      <c r="O601" t="s">
        <v>4336</v>
      </c>
      <c r="P601" t="s">
        <v>46</v>
      </c>
      <c r="Q601" t="s">
        <v>90</v>
      </c>
      <c r="R601" t="s">
        <v>4337</v>
      </c>
      <c r="S601">
        <v>74.352000000000004</v>
      </c>
      <c r="T601">
        <v>3</v>
      </c>
      <c r="U601">
        <v>0.2</v>
      </c>
      <c r="V601">
        <v>23.234999999999992</v>
      </c>
    </row>
    <row r="602" spans="1:22" x14ac:dyDescent="0.3">
      <c r="A602">
        <v>4865</v>
      </c>
      <c r="B602" t="s">
        <v>7830</v>
      </c>
      <c r="C602">
        <v>2014</v>
      </c>
      <c r="D602" s="23">
        <v>41817</v>
      </c>
      <c r="E602" s="23">
        <v>41821</v>
      </c>
      <c r="F602" t="s">
        <v>50</v>
      </c>
      <c r="G602" t="s">
        <v>519</v>
      </c>
      <c r="H602" t="s">
        <v>520</v>
      </c>
      <c r="I602" t="s">
        <v>26</v>
      </c>
      <c r="J602" t="s">
        <v>27</v>
      </c>
      <c r="K602" t="s">
        <v>266</v>
      </c>
      <c r="L602" t="s">
        <v>267</v>
      </c>
      <c r="M602">
        <v>10024</v>
      </c>
      <c r="N602" t="s">
        <v>148</v>
      </c>
      <c r="O602" t="s">
        <v>2004</v>
      </c>
      <c r="P602" t="s">
        <v>71</v>
      </c>
      <c r="Q602" t="s">
        <v>72</v>
      </c>
      <c r="R602" t="s">
        <v>2005</v>
      </c>
      <c r="S602">
        <v>239.96999999999997</v>
      </c>
      <c r="T602">
        <v>3</v>
      </c>
      <c r="U602">
        <v>0</v>
      </c>
      <c r="V602">
        <v>67.191599999999994</v>
      </c>
    </row>
    <row r="603" spans="1:22" x14ac:dyDescent="0.3">
      <c r="A603">
        <v>7916</v>
      </c>
      <c r="B603" t="s">
        <v>9735</v>
      </c>
      <c r="C603">
        <v>2014</v>
      </c>
      <c r="D603" s="23">
        <v>41808</v>
      </c>
      <c r="E603" s="23">
        <v>41812</v>
      </c>
      <c r="F603" t="s">
        <v>50</v>
      </c>
      <c r="G603" t="s">
        <v>2146</v>
      </c>
      <c r="H603" t="s">
        <v>2147</v>
      </c>
      <c r="I603" t="s">
        <v>102</v>
      </c>
      <c r="J603" t="s">
        <v>27</v>
      </c>
      <c r="K603" t="s">
        <v>266</v>
      </c>
      <c r="L603" t="s">
        <v>267</v>
      </c>
      <c r="M603">
        <v>10024</v>
      </c>
      <c r="N603" t="s">
        <v>148</v>
      </c>
      <c r="O603" t="s">
        <v>8210</v>
      </c>
      <c r="P603" t="s">
        <v>71</v>
      </c>
      <c r="Q603" t="s">
        <v>161</v>
      </c>
      <c r="R603" t="s">
        <v>8211</v>
      </c>
      <c r="S603">
        <v>101.34</v>
      </c>
      <c r="T603">
        <v>3</v>
      </c>
      <c r="U603">
        <v>0</v>
      </c>
      <c r="V603">
        <v>8.1071999999999917</v>
      </c>
    </row>
    <row r="604" spans="1:22" x14ac:dyDescent="0.3">
      <c r="A604">
        <v>7915</v>
      </c>
      <c r="B604" t="s">
        <v>9735</v>
      </c>
      <c r="C604">
        <v>2014</v>
      </c>
      <c r="D604" s="23">
        <v>41808</v>
      </c>
      <c r="E604" s="23">
        <v>41812</v>
      </c>
      <c r="F604" t="s">
        <v>50</v>
      </c>
      <c r="G604" t="s">
        <v>2146</v>
      </c>
      <c r="H604" t="s">
        <v>2147</v>
      </c>
      <c r="I604" t="s">
        <v>102</v>
      </c>
      <c r="J604" t="s">
        <v>27</v>
      </c>
      <c r="K604" t="s">
        <v>266</v>
      </c>
      <c r="L604" t="s">
        <v>267</v>
      </c>
      <c r="M604">
        <v>10024</v>
      </c>
      <c r="N604" t="s">
        <v>148</v>
      </c>
      <c r="O604" t="s">
        <v>9736</v>
      </c>
      <c r="P604" t="s">
        <v>71</v>
      </c>
      <c r="Q604" t="s">
        <v>682</v>
      </c>
      <c r="R604" t="s">
        <v>9737</v>
      </c>
      <c r="S604">
        <v>3404.5</v>
      </c>
      <c r="T604">
        <v>5</v>
      </c>
      <c r="U604">
        <v>0</v>
      </c>
      <c r="V604">
        <v>1668.2049999999999</v>
      </c>
    </row>
    <row r="605" spans="1:22" x14ac:dyDescent="0.3">
      <c r="A605">
        <v>2766</v>
      </c>
      <c r="B605" t="s">
        <v>5933</v>
      </c>
      <c r="C605">
        <v>2014</v>
      </c>
      <c r="D605" s="23">
        <v>41813</v>
      </c>
      <c r="E605" s="23">
        <v>41819</v>
      </c>
      <c r="F605" t="s">
        <v>50</v>
      </c>
      <c r="G605" t="s">
        <v>4051</v>
      </c>
      <c r="H605" t="s">
        <v>4052</v>
      </c>
      <c r="I605" t="s">
        <v>102</v>
      </c>
      <c r="J605" t="s">
        <v>27</v>
      </c>
      <c r="K605" t="s">
        <v>146</v>
      </c>
      <c r="L605" t="s">
        <v>147</v>
      </c>
      <c r="M605">
        <v>19140</v>
      </c>
      <c r="N605" t="s">
        <v>148</v>
      </c>
      <c r="O605" t="s">
        <v>5936</v>
      </c>
      <c r="P605" t="s">
        <v>46</v>
      </c>
      <c r="Q605" t="s">
        <v>59</v>
      </c>
      <c r="R605" t="s">
        <v>5937</v>
      </c>
      <c r="S605">
        <v>8.9280000000000008</v>
      </c>
      <c r="T605">
        <v>2</v>
      </c>
      <c r="U605">
        <v>0.2</v>
      </c>
      <c r="V605">
        <v>0.66959999999999997</v>
      </c>
    </row>
    <row r="606" spans="1:22" x14ac:dyDescent="0.3">
      <c r="A606">
        <v>2765</v>
      </c>
      <c r="B606" t="s">
        <v>5933</v>
      </c>
      <c r="C606">
        <v>2014</v>
      </c>
      <c r="D606" s="23">
        <v>41813</v>
      </c>
      <c r="E606" s="23">
        <v>41819</v>
      </c>
      <c r="F606" t="s">
        <v>50</v>
      </c>
      <c r="G606" t="s">
        <v>4051</v>
      </c>
      <c r="H606" t="s">
        <v>4052</v>
      </c>
      <c r="I606" t="s">
        <v>102</v>
      </c>
      <c r="J606" t="s">
        <v>27</v>
      </c>
      <c r="K606" t="s">
        <v>146</v>
      </c>
      <c r="L606" t="s">
        <v>147</v>
      </c>
      <c r="M606">
        <v>19140</v>
      </c>
      <c r="N606" t="s">
        <v>148</v>
      </c>
      <c r="O606" t="s">
        <v>1386</v>
      </c>
      <c r="P606" t="s">
        <v>46</v>
      </c>
      <c r="Q606" t="s">
        <v>75</v>
      </c>
      <c r="R606" t="s">
        <v>1387</v>
      </c>
      <c r="S606">
        <v>31.155000000000005</v>
      </c>
      <c r="T606">
        <v>5</v>
      </c>
      <c r="U606">
        <v>0.7</v>
      </c>
      <c r="V606">
        <v>-23.8855</v>
      </c>
    </row>
    <row r="607" spans="1:22" x14ac:dyDescent="0.3">
      <c r="A607">
        <v>2764</v>
      </c>
      <c r="B607" t="s">
        <v>5933</v>
      </c>
      <c r="C607">
        <v>2014</v>
      </c>
      <c r="D607" s="23">
        <v>41813</v>
      </c>
      <c r="E607" s="23">
        <v>41819</v>
      </c>
      <c r="F607" t="s">
        <v>50</v>
      </c>
      <c r="G607" t="s">
        <v>4051</v>
      </c>
      <c r="H607" t="s">
        <v>4052</v>
      </c>
      <c r="I607" t="s">
        <v>102</v>
      </c>
      <c r="J607" t="s">
        <v>27</v>
      </c>
      <c r="K607" t="s">
        <v>146</v>
      </c>
      <c r="L607" t="s">
        <v>147</v>
      </c>
      <c r="M607">
        <v>19140</v>
      </c>
      <c r="N607" t="s">
        <v>148</v>
      </c>
      <c r="O607" t="s">
        <v>5934</v>
      </c>
      <c r="P607" t="s">
        <v>46</v>
      </c>
      <c r="Q607" t="s">
        <v>75</v>
      </c>
      <c r="R607" t="s">
        <v>5935</v>
      </c>
      <c r="S607">
        <v>10.332000000000003</v>
      </c>
      <c r="T607">
        <v>3</v>
      </c>
      <c r="U607">
        <v>0.7</v>
      </c>
      <c r="V607">
        <v>-7.5767999999999986</v>
      </c>
    </row>
    <row r="608" spans="1:22" x14ac:dyDescent="0.3">
      <c r="A608">
        <v>5219</v>
      </c>
      <c r="B608" t="s">
        <v>8067</v>
      </c>
      <c r="C608">
        <v>2014</v>
      </c>
      <c r="D608" s="23">
        <v>41801</v>
      </c>
      <c r="E608" s="23">
        <v>41805</v>
      </c>
      <c r="F608" t="s">
        <v>50</v>
      </c>
      <c r="G608" t="s">
        <v>208</v>
      </c>
      <c r="H608" t="s">
        <v>209</v>
      </c>
      <c r="I608" t="s">
        <v>41</v>
      </c>
      <c r="J608" t="s">
        <v>27</v>
      </c>
      <c r="K608" t="s">
        <v>266</v>
      </c>
      <c r="L608" t="s">
        <v>267</v>
      </c>
      <c r="M608">
        <v>10011</v>
      </c>
      <c r="N608" t="s">
        <v>148</v>
      </c>
      <c r="O608" t="s">
        <v>287</v>
      </c>
      <c r="P608" t="s">
        <v>46</v>
      </c>
      <c r="Q608" t="s">
        <v>68</v>
      </c>
      <c r="R608" t="s">
        <v>288</v>
      </c>
      <c r="S608">
        <v>8.4</v>
      </c>
      <c r="T608">
        <v>5</v>
      </c>
      <c r="U608">
        <v>0</v>
      </c>
      <c r="V608">
        <v>4.2</v>
      </c>
    </row>
    <row r="609" spans="1:22" x14ac:dyDescent="0.3">
      <c r="A609">
        <v>5478</v>
      </c>
      <c r="B609" t="s">
        <v>8272</v>
      </c>
      <c r="C609">
        <v>2014</v>
      </c>
      <c r="D609" s="23">
        <v>41806</v>
      </c>
      <c r="E609" s="23">
        <v>41809</v>
      </c>
      <c r="F609" t="s">
        <v>188</v>
      </c>
      <c r="G609" t="s">
        <v>5928</v>
      </c>
      <c r="H609" t="s">
        <v>5929</v>
      </c>
      <c r="I609" t="s">
        <v>102</v>
      </c>
      <c r="J609" t="s">
        <v>27</v>
      </c>
      <c r="K609" t="s">
        <v>6366</v>
      </c>
      <c r="L609" t="s">
        <v>229</v>
      </c>
      <c r="M609">
        <v>55369</v>
      </c>
      <c r="N609" t="s">
        <v>105</v>
      </c>
      <c r="O609" t="s">
        <v>7517</v>
      </c>
      <c r="P609" t="s">
        <v>46</v>
      </c>
      <c r="Q609" t="s">
        <v>90</v>
      </c>
      <c r="R609" t="s">
        <v>7518</v>
      </c>
      <c r="S609">
        <v>17.940000000000001</v>
      </c>
      <c r="T609">
        <v>3</v>
      </c>
      <c r="U609">
        <v>0</v>
      </c>
      <c r="V609">
        <v>8.7906000000000013</v>
      </c>
    </row>
    <row r="610" spans="1:22" x14ac:dyDescent="0.3">
      <c r="A610">
        <v>5477</v>
      </c>
      <c r="B610" t="s">
        <v>8272</v>
      </c>
      <c r="C610">
        <v>2014</v>
      </c>
      <c r="D610" s="23">
        <v>41806</v>
      </c>
      <c r="E610" s="23">
        <v>41809</v>
      </c>
      <c r="F610" t="s">
        <v>188</v>
      </c>
      <c r="G610" t="s">
        <v>5928</v>
      </c>
      <c r="H610" t="s">
        <v>5929</v>
      </c>
      <c r="I610" t="s">
        <v>102</v>
      </c>
      <c r="J610" t="s">
        <v>27</v>
      </c>
      <c r="K610" t="s">
        <v>6366</v>
      </c>
      <c r="L610" t="s">
        <v>229</v>
      </c>
      <c r="M610">
        <v>55369</v>
      </c>
      <c r="N610" t="s">
        <v>105</v>
      </c>
      <c r="O610" t="s">
        <v>4105</v>
      </c>
      <c r="P610" t="s">
        <v>46</v>
      </c>
      <c r="Q610" t="s">
        <v>59</v>
      </c>
      <c r="R610" t="s">
        <v>4106</v>
      </c>
      <c r="S610">
        <v>84.55</v>
      </c>
      <c r="T610">
        <v>5</v>
      </c>
      <c r="U610">
        <v>0</v>
      </c>
      <c r="V610">
        <v>22.828499999999998</v>
      </c>
    </row>
    <row r="611" spans="1:22" x14ac:dyDescent="0.3">
      <c r="A611">
        <v>5476</v>
      </c>
      <c r="B611" t="s">
        <v>8272</v>
      </c>
      <c r="C611">
        <v>2014</v>
      </c>
      <c r="D611" s="23">
        <v>41806</v>
      </c>
      <c r="E611" s="23">
        <v>41809</v>
      </c>
      <c r="F611" t="s">
        <v>188</v>
      </c>
      <c r="G611" t="s">
        <v>5928</v>
      </c>
      <c r="H611" t="s">
        <v>5929</v>
      </c>
      <c r="I611" t="s">
        <v>102</v>
      </c>
      <c r="J611" t="s">
        <v>27</v>
      </c>
      <c r="K611" t="s">
        <v>6366</v>
      </c>
      <c r="L611" t="s">
        <v>229</v>
      </c>
      <c r="M611">
        <v>55369</v>
      </c>
      <c r="N611" t="s">
        <v>105</v>
      </c>
      <c r="O611" t="s">
        <v>2253</v>
      </c>
      <c r="P611" t="s">
        <v>46</v>
      </c>
      <c r="Q611" t="s">
        <v>47</v>
      </c>
      <c r="R611" t="s">
        <v>2254</v>
      </c>
      <c r="S611">
        <v>44.400000000000006</v>
      </c>
      <c r="T611">
        <v>3</v>
      </c>
      <c r="U611">
        <v>0</v>
      </c>
      <c r="V611">
        <v>22.200000000000003</v>
      </c>
    </row>
    <row r="612" spans="1:22" x14ac:dyDescent="0.3">
      <c r="A612">
        <v>346</v>
      </c>
      <c r="B612" t="s">
        <v>1238</v>
      </c>
      <c r="C612">
        <v>2014</v>
      </c>
      <c r="D612" s="23">
        <v>41806</v>
      </c>
      <c r="E612" s="23">
        <v>41810</v>
      </c>
      <c r="F612" t="s">
        <v>50</v>
      </c>
      <c r="G612" t="s">
        <v>1239</v>
      </c>
      <c r="H612" t="s">
        <v>1240</v>
      </c>
      <c r="I612" t="s">
        <v>26</v>
      </c>
      <c r="J612" t="s">
        <v>27</v>
      </c>
      <c r="K612" t="s">
        <v>127</v>
      </c>
      <c r="L612" t="s">
        <v>43</v>
      </c>
      <c r="M612">
        <v>94122</v>
      </c>
      <c r="N612" t="s">
        <v>44</v>
      </c>
      <c r="O612" t="s">
        <v>558</v>
      </c>
      <c r="P612" t="s">
        <v>71</v>
      </c>
      <c r="Q612" t="s">
        <v>72</v>
      </c>
      <c r="R612" t="s">
        <v>559</v>
      </c>
      <c r="S612">
        <v>47.975999999999999</v>
      </c>
      <c r="T612">
        <v>3</v>
      </c>
      <c r="U612">
        <v>0.2</v>
      </c>
      <c r="V612">
        <v>4.7976000000000028</v>
      </c>
    </row>
    <row r="613" spans="1:22" x14ac:dyDescent="0.3">
      <c r="A613">
        <v>9829</v>
      </c>
      <c r="B613" t="s">
        <v>10851</v>
      </c>
      <c r="C613">
        <v>2014</v>
      </c>
      <c r="D613" s="23">
        <v>41810</v>
      </c>
      <c r="E613" s="23">
        <v>41817</v>
      </c>
      <c r="F613" t="s">
        <v>50</v>
      </c>
      <c r="G613" t="s">
        <v>400</v>
      </c>
      <c r="H613" t="s">
        <v>401</v>
      </c>
      <c r="I613" t="s">
        <v>41</v>
      </c>
      <c r="J613" t="s">
        <v>27</v>
      </c>
      <c r="K613" t="s">
        <v>266</v>
      </c>
      <c r="L613" t="s">
        <v>267</v>
      </c>
      <c r="M613">
        <v>10035</v>
      </c>
      <c r="N613" t="s">
        <v>148</v>
      </c>
      <c r="O613" t="s">
        <v>2106</v>
      </c>
      <c r="P613" t="s">
        <v>46</v>
      </c>
      <c r="Q613" t="s">
        <v>75</v>
      </c>
      <c r="R613" t="s">
        <v>2107</v>
      </c>
      <c r="S613">
        <v>11.568000000000001</v>
      </c>
      <c r="T613">
        <v>3</v>
      </c>
      <c r="U613">
        <v>0.2</v>
      </c>
      <c r="V613">
        <v>3.7595999999999998</v>
      </c>
    </row>
    <row r="614" spans="1:22" x14ac:dyDescent="0.3">
      <c r="A614">
        <v>9828</v>
      </c>
      <c r="B614" t="s">
        <v>10851</v>
      </c>
      <c r="C614">
        <v>2014</v>
      </c>
      <c r="D614" s="23">
        <v>41810</v>
      </c>
      <c r="E614" s="23">
        <v>41817</v>
      </c>
      <c r="F614" t="s">
        <v>50</v>
      </c>
      <c r="G614" t="s">
        <v>400</v>
      </c>
      <c r="H614" t="s">
        <v>401</v>
      </c>
      <c r="I614" t="s">
        <v>41</v>
      </c>
      <c r="J614" t="s">
        <v>27</v>
      </c>
      <c r="K614" t="s">
        <v>266</v>
      </c>
      <c r="L614" t="s">
        <v>267</v>
      </c>
      <c r="M614">
        <v>10035</v>
      </c>
      <c r="N614" t="s">
        <v>148</v>
      </c>
      <c r="O614" t="s">
        <v>2164</v>
      </c>
      <c r="P614" t="s">
        <v>46</v>
      </c>
      <c r="Q614" t="s">
        <v>59</v>
      </c>
      <c r="R614" t="s">
        <v>2165</v>
      </c>
      <c r="S614">
        <v>129.30000000000001</v>
      </c>
      <c r="T614">
        <v>2</v>
      </c>
      <c r="U614">
        <v>0</v>
      </c>
      <c r="V614">
        <v>6.4649999999999892</v>
      </c>
    </row>
    <row r="615" spans="1:22" x14ac:dyDescent="0.3">
      <c r="A615">
        <v>3842</v>
      </c>
      <c r="B615" t="s">
        <v>6981</v>
      </c>
      <c r="C615">
        <v>2011</v>
      </c>
      <c r="D615" s="23">
        <v>40702</v>
      </c>
      <c r="E615" s="23">
        <v>40706</v>
      </c>
      <c r="F615" t="s">
        <v>50</v>
      </c>
      <c r="G615" t="s">
        <v>6982</v>
      </c>
      <c r="H615" t="s">
        <v>6983</v>
      </c>
      <c r="I615" t="s">
        <v>41</v>
      </c>
      <c r="J615" t="s">
        <v>27</v>
      </c>
      <c r="K615" t="s">
        <v>515</v>
      </c>
      <c r="L615" t="s">
        <v>335</v>
      </c>
      <c r="M615">
        <v>37620</v>
      </c>
      <c r="N615" t="s">
        <v>30</v>
      </c>
      <c r="O615" t="s">
        <v>1839</v>
      </c>
      <c r="P615" t="s">
        <v>32</v>
      </c>
      <c r="Q615" t="s">
        <v>36</v>
      </c>
      <c r="R615" t="s">
        <v>1840</v>
      </c>
      <c r="S615">
        <v>170.35200000000003</v>
      </c>
      <c r="T615">
        <v>3</v>
      </c>
      <c r="U615">
        <v>0.2</v>
      </c>
      <c r="V615">
        <v>10.647000000000006</v>
      </c>
    </row>
    <row r="616" spans="1:22" x14ac:dyDescent="0.3">
      <c r="A616">
        <v>8147</v>
      </c>
      <c r="B616" t="s">
        <v>9855</v>
      </c>
      <c r="C616">
        <v>2011</v>
      </c>
      <c r="D616" s="23">
        <v>40714</v>
      </c>
      <c r="E616" s="23">
        <v>40721</v>
      </c>
      <c r="F616" t="s">
        <v>50</v>
      </c>
      <c r="G616" t="s">
        <v>3998</v>
      </c>
      <c r="H616" t="s">
        <v>3999</v>
      </c>
      <c r="I616" t="s">
        <v>26</v>
      </c>
      <c r="J616" t="s">
        <v>27</v>
      </c>
      <c r="K616" t="s">
        <v>7527</v>
      </c>
      <c r="L616" t="s">
        <v>649</v>
      </c>
      <c r="M616">
        <v>73505</v>
      </c>
      <c r="N616" t="s">
        <v>105</v>
      </c>
      <c r="O616" t="s">
        <v>5170</v>
      </c>
      <c r="P616" t="s">
        <v>46</v>
      </c>
      <c r="Q616" t="s">
        <v>68</v>
      </c>
      <c r="R616" t="s">
        <v>5171</v>
      </c>
      <c r="S616">
        <v>3.52</v>
      </c>
      <c r="T616">
        <v>2</v>
      </c>
      <c r="U616">
        <v>0</v>
      </c>
      <c r="V616">
        <v>1.6896</v>
      </c>
    </row>
    <row r="617" spans="1:22" x14ac:dyDescent="0.3">
      <c r="A617">
        <v>8146</v>
      </c>
      <c r="B617" t="s">
        <v>9855</v>
      </c>
      <c r="C617">
        <v>2011</v>
      </c>
      <c r="D617" s="23">
        <v>40714</v>
      </c>
      <c r="E617" s="23">
        <v>40721</v>
      </c>
      <c r="F617" t="s">
        <v>50</v>
      </c>
      <c r="G617" t="s">
        <v>3998</v>
      </c>
      <c r="H617" t="s">
        <v>3999</v>
      </c>
      <c r="I617" t="s">
        <v>26</v>
      </c>
      <c r="J617" t="s">
        <v>27</v>
      </c>
      <c r="K617" t="s">
        <v>7527</v>
      </c>
      <c r="L617" t="s">
        <v>649</v>
      </c>
      <c r="M617">
        <v>73505</v>
      </c>
      <c r="N617" t="s">
        <v>105</v>
      </c>
      <c r="O617" t="s">
        <v>4613</v>
      </c>
      <c r="P617" t="s">
        <v>46</v>
      </c>
      <c r="Q617" t="s">
        <v>78</v>
      </c>
      <c r="R617" t="s">
        <v>4614</v>
      </c>
      <c r="S617">
        <v>471.90000000000003</v>
      </c>
      <c r="T617">
        <v>6</v>
      </c>
      <c r="U617">
        <v>0</v>
      </c>
      <c r="V617">
        <v>155.72699999999998</v>
      </c>
    </row>
    <row r="618" spans="1:22" x14ac:dyDescent="0.3">
      <c r="A618">
        <v>690</v>
      </c>
      <c r="B618" t="s">
        <v>2234</v>
      </c>
      <c r="C618">
        <v>2011</v>
      </c>
      <c r="D618" s="23">
        <v>40715</v>
      </c>
      <c r="E618" s="23">
        <v>40717</v>
      </c>
      <c r="F618" t="s">
        <v>23</v>
      </c>
      <c r="G618" t="s">
        <v>2235</v>
      </c>
      <c r="H618" t="s">
        <v>2236</v>
      </c>
      <c r="I618" t="s">
        <v>26</v>
      </c>
      <c r="J618" t="s">
        <v>27</v>
      </c>
      <c r="K618" t="s">
        <v>2237</v>
      </c>
      <c r="L618" t="s">
        <v>319</v>
      </c>
      <c r="M618">
        <v>22980</v>
      </c>
      <c r="N618" t="s">
        <v>30</v>
      </c>
      <c r="O618" t="s">
        <v>2238</v>
      </c>
      <c r="P618" t="s">
        <v>32</v>
      </c>
      <c r="Q618" t="s">
        <v>65</v>
      </c>
      <c r="R618" t="s">
        <v>2239</v>
      </c>
      <c r="S618">
        <v>104.01</v>
      </c>
      <c r="T618">
        <v>1</v>
      </c>
      <c r="U618">
        <v>0</v>
      </c>
      <c r="V618">
        <v>14.561400000000006</v>
      </c>
    </row>
    <row r="619" spans="1:22" x14ac:dyDescent="0.3">
      <c r="A619">
        <v>691</v>
      </c>
      <c r="B619" t="s">
        <v>2234</v>
      </c>
      <c r="C619">
        <v>2011</v>
      </c>
      <c r="D619" s="23">
        <v>40715</v>
      </c>
      <c r="E619" s="23">
        <v>40717</v>
      </c>
      <c r="F619" t="s">
        <v>23</v>
      </c>
      <c r="G619" t="s">
        <v>2235</v>
      </c>
      <c r="H619" t="s">
        <v>2236</v>
      </c>
      <c r="I619" t="s">
        <v>26</v>
      </c>
      <c r="J619" t="s">
        <v>27</v>
      </c>
      <c r="K619" t="s">
        <v>2237</v>
      </c>
      <c r="L619" t="s">
        <v>319</v>
      </c>
      <c r="M619">
        <v>22980</v>
      </c>
      <c r="N619" t="s">
        <v>30</v>
      </c>
      <c r="O619" t="s">
        <v>82</v>
      </c>
      <c r="P619" t="s">
        <v>71</v>
      </c>
      <c r="Q619" t="s">
        <v>72</v>
      </c>
      <c r="R619" t="s">
        <v>83</v>
      </c>
      <c r="S619">
        <v>284.82</v>
      </c>
      <c r="T619">
        <v>1</v>
      </c>
      <c r="U619">
        <v>0</v>
      </c>
      <c r="V619">
        <v>74.053200000000004</v>
      </c>
    </row>
    <row r="620" spans="1:22" x14ac:dyDescent="0.3">
      <c r="A620">
        <v>692</v>
      </c>
      <c r="B620" t="s">
        <v>2234</v>
      </c>
      <c r="C620">
        <v>2011</v>
      </c>
      <c r="D620" s="23">
        <v>40715</v>
      </c>
      <c r="E620" s="23">
        <v>40717</v>
      </c>
      <c r="F620" t="s">
        <v>23</v>
      </c>
      <c r="G620" t="s">
        <v>2235</v>
      </c>
      <c r="H620" t="s">
        <v>2236</v>
      </c>
      <c r="I620" t="s">
        <v>26</v>
      </c>
      <c r="J620" t="s">
        <v>27</v>
      </c>
      <c r="K620" t="s">
        <v>2237</v>
      </c>
      <c r="L620" t="s">
        <v>319</v>
      </c>
      <c r="M620">
        <v>22980</v>
      </c>
      <c r="N620" t="s">
        <v>30</v>
      </c>
      <c r="O620" t="s">
        <v>2240</v>
      </c>
      <c r="P620" t="s">
        <v>46</v>
      </c>
      <c r="Q620" t="s">
        <v>59</v>
      </c>
      <c r="R620" t="s">
        <v>2241</v>
      </c>
      <c r="S620">
        <v>36.839999999999996</v>
      </c>
      <c r="T620">
        <v>3</v>
      </c>
      <c r="U620">
        <v>0</v>
      </c>
      <c r="V620">
        <v>10.315199999999999</v>
      </c>
    </row>
    <row r="621" spans="1:22" x14ac:dyDescent="0.3">
      <c r="A621">
        <v>5154</v>
      </c>
      <c r="B621" t="s">
        <v>8032</v>
      </c>
      <c r="C621">
        <v>2011</v>
      </c>
      <c r="D621" s="23">
        <v>40724</v>
      </c>
      <c r="E621" s="23">
        <v>40730</v>
      </c>
      <c r="F621" t="s">
        <v>50</v>
      </c>
      <c r="G621" t="s">
        <v>7758</v>
      </c>
      <c r="H621" t="s">
        <v>7759</v>
      </c>
      <c r="I621" t="s">
        <v>26</v>
      </c>
      <c r="J621" t="s">
        <v>27</v>
      </c>
      <c r="K621" t="s">
        <v>266</v>
      </c>
      <c r="L621" t="s">
        <v>267</v>
      </c>
      <c r="M621">
        <v>10011</v>
      </c>
      <c r="N621" t="s">
        <v>148</v>
      </c>
      <c r="O621" t="s">
        <v>881</v>
      </c>
      <c r="P621" t="s">
        <v>46</v>
      </c>
      <c r="Q621" t="s">
        <v>68</v>
      </c>
      <c r="R621" t="s">
        <v>882</v>
      </c>
      <c r="S621">
        <v>6.6000000000000005</v>
      </c>
      <c r="T621">
        <v>3</v>
      </c>
      <c r="U621">
        <v>0</v>
      </c>
      <c r="V621">
        <v>2.9040000000000008</v>
      </c>
    </row>
    <row r="622" spans="1:22" x14ac:dyDescent="0.3">
      <c r="A622">
        <v>5153</v>
      </c>
      <c r="B622" t="s">
        <v>8032</v>
      </c>
      <c r="C622">
        <v>2011</v>
      </c>
      <c r="D622" s="23">
        <v>40724</v>
      </c>
      <c r="E622" s="23">
        <v>40730</v>
      </c>
      <c r="F622" t="s">
        <v>50</v>
      </c>
      <c r="G622" t="s">
        <v>7758</v>
      </c>
      <c r="H622" t="s">
        <v>7759</v>
      </c>
      <c r="I622" t="s">
        <v>26</v>
      </c>
      <c r="J622" t="s">
        <v>27</v>
      </c>
      <c r="K622" t="s">
        <v>266</v>
      </c>
      <c r="L622" t="s">
        <v>267</v>
      </c>
      <c r="M622">
        <v>10011</v>
      </c>
      <c r="N622" t="s">
        <v>148</v>
      </c>
      <c r="O622" t="s">
        <v>1832</v>
      </c>
      <c r="P622" t="s">
        <v>46</v>
      </c>
      <c r="Q622" t="s">
        <v>75</v>
      </c>
      <c r="R622" t="s">
        <v>1833</v>
      </c>
      <c r="S622">
        <v>2.6880000000000002</v>
      </c>
      <c r="T622">
        <v>1</v>
      </c>
      <c r="U622">
        <v>0.2</v>
      </c>
      <c r="V622">
        <v>0.83999999999999975</v>
      </c>
    </row>
    <row r="623" spans="1:22" x14ac:dyDescent="0.3">
      <c r="A623">
        <v>4065</v>
      </c>
      <c r="B623" t="s">
        <v>7184</v>
      </c>
      <c r="C623">
        <v>2011</v>
      </c>
      <c r="D623" s="23">
        <v>40717</v>
      </c>
      <c r="E623" s="23">
        <v>40720</v>
      </c>
      <c r="F623" t="s">
        <v>188</v>
      </c>
      <c r="G623" t="s">
        <v>5978</v>
      </c>
      <c r="H623" t="s">
        <v>5979</v>
      </c>
      <c r="I623" t="s">
        <v>26</v>
      </c>
      <c r="J623" t="s">
        <v>27</v>
      </c>
      <c r="K623" t="s">
        <v>87</v>
      </c>
      <c r="L623" t="s">
        <v>88</v>
      </c>
      <c r="M623">
        <v>28027</v>
      </c>
      <c r="N623" t="s">
        <v>30</v>
      </c>
      <c r="O623" t="s">
        <v>6813</v>
      </c>
      <c r="P623" t="s">
        <v>46</v>
      </c>
      <c r="Q623" t="s">
        <v>578</v>
      </c>
      <c r="R623" t="s">
        <v>6814</v>
      </c>
      <c r="S623">
        <v>3.1040000000000001</v>
      </c>
      <c r="T623">
        <v>1</v>
      </c>
      <c r="U623">
        <v>0.2</v>
      </c>
      <c r="V623">
        <v>0.34919999999999951</v>
      </c>
    </row>
    <row r="624" spans="1:22" x14ac:dyDescent="0.3">
      <c r="A624">
        <v>4064</v>
      </c>
      <c r="B624" t="s">
        <v>7184</v>
      </c>
      <c r="C624">
        <v>2011</v>
      </c>
      <c r="D624" s="23">
        <v>40717</v>
      </c>
      <c r="E624" s="23">
        <v>40720</v>
      </c>
      <c r="F624" t="s">
        <v>188</v>
      </c>
      <c r="G624" t="s">
        <v>5978</v>
      </c>
      <c r="H624" t="s">
        <v>5979</v>
      </c>
      <c r="I624" t="s">
        <v>26</v>
      </c>
      <c r="J624" t="s">
        <v>27</v>
      </c>
      <c r="K624" t="s">
        <v>87</v>
      </c>
      <c r="L624" t="s">
        <v>88</v>
      </c>
      <c r="M624">
        <v>28027</v>
      </c>
      <c r="N624" t="s">
        <v>30</v>
      </c>
      <c r="O624" t="s">
        <v>7185</v>
      </c>
      <c r="P624" t="s">
        <v>46</v>
      </c>
      <c r="Q624" t="s">
        <v>68</v>
      </c>
      <c r="R624" t="s">
        <v>4224</v>
      </c>
      <c r="S624">
        <v>20.015999999999998</v>
      </c>
      <c r="T624">
        <v>9</v>
      </c>
      <c r="U624">
        <v>0.2</v>
      </c>
      <c r="V624">
        <v>1.7514000000000003</v>
      </c>
    </row>
    <row r="625" spans="1:22" x14ac:dyDescent="0.3">
      <c r="A625">
        <v>394</v>
      </c>
      <c r="B625" t="s">
        <v>1382</v>
      </c>
      <c r="C625">
        <v>2011</v>
      </c>
      <c r="D625" s="23">
        <v>40701</v>
      </c>
      <c r="E625" s="23">
        <v>40704</v>
      </c>
      <c r="F625" t="s">
        <v>23</v>
      </c>
      <c r="G625" t="s">
        <v>1383</v>
      </c>
      <c r="H625" t="s">
        <v>1384</v>
      </c>
      <c r="I625" t="s">
        <v>41</v>
      </c>
      <c r="J625" t="s">
        <v>27</v>
      </c>
      <c r="K625" t="s">
        <v>1385</v>
      </c>
      <c r="L625" t="s">
        <v>211</v>
      </c>
      <c r="M625">
        <v>61604</v>
      </c>
      <c r="N625" t="s">
        <v>105</v>
      </c>
      <c r="O625" t="s">
        <v>1386</v>
      </c>
      <c r="P625" t="s">
        <v>46</v>
      </c>
      <c r="Q625" t="s">
        <v>75</v>
      </c>
      <c r="R625" t="s">
        <v>1387</v>
      </c>
      <c r="S625">
        <v>12.461999999999996</v>
      </c>
      <c r="T625">
        <v>3</v>
      </c>
      <c r="U625">
        <v>0.8</v>
      </c>
      <c r="V625">
        <v>-20.5623</v>
      </c>
    </row>
    <row r="626" spans="1:22" x14ac:dyDescent="0.3">
      <c r="A626">
        <v>918</v>
      </c>
      <c r="B626" t="s">
        <v>2802</v>
      </c>
      <c r="C626">
        <v>2011</v>
      </c>
      <c r="D626" s="23">
        <v>40709</v>
      </c>
      <c r="E626" s="23">
        <v>40715</v>
      </c>
      <c r="F626" t="s">
        <v>50</v>
      </c>
      <c r="G626" t="s">
        <v>1079</v>
      </c>
      <c r="H626" t="s">
        <v>1080</v>
      </c>
      <c r="I626" t="s">
        <v>41</v>
      </c>
      <c r="J626" t="s">
        <v>27</v>
      </c>
      <c r="K626" t="s">
        <v>678</v>
      </c>
      <c r="L626" t="s">
        <v>104</v>
      </c>
      <c r="M626">
        <v>78207</v>
      </c>
      <c r="N626" t="s">
        <v>105</v>
      </c>
      <c r="O626" t="s">
        <v>1102</v>
      </c>
      <c r="P626" t="s">
        <v>46</v>
      </c>
      <c r="Q626" t="s">
        <v>75</v>
      </c>
      <c r="R626" t="s">
        <v>1103</v>
      </c>
      <c r="S626">
        <v>8.5679999999999978</v>
      </c>
      <c r="T626">
        <v>3</v>
      </c>
      <c r="U626">
        <v>0.8</v>
      </c>
      <c r="V626">
        <v>-14.5656</v>
      </c>
    </row>
    <row r="627" spans="1:22" x14ac:dyDescent="0.3">
      <c r="A627">
        <v>917</v>
      </c>
      <c r="B627" t="s">
        <v>2802</v>
      </c>
      <c r="C627">
        <v>2011</v>
      </c>
      <c r="D627" s="23">
        <v>40709</v>
      </c>
      <c r="E627" s="23">
        <v>40715</v>
      </c>
      <c r="F627" t="s">
        <v>50</v>
      </c>
      <c r="G627" t="s">
        <v>1079</v>
      </c>
      <c r="H627" t="s">
        <v>1080</v>
      </c>
      <c r="I627" t="s">
        <v>41</v>
      </c>
      <c r="J627" t="s">
        <v>27</v>
      </c>
      <c r="K627" t="s">
        <v>678</v>
      </c>
      <c r="L627" t="s">
        <v>104</v>
      </c>
      <c r="M627">
        <v>78207</v>
      </c>
      <c r="N627" t="s">
        <v>105</v>
      </c>
      <c r="O627" t="s">
        <v>1793</v>
      </c>
      <c r="P627" t="s">
        <v>32</v>
      </c>
      <c r="Q627" t="s">
        <v>36</v>
      </c>
      <c r="R627" t="s">
        <v>1794</v>
      </c>
      <c r="S627">
        <v>797.94399999999996</v>
      </c>
      <c r="T627">
        <v>4</v>
      </c>
      <c r="U627">
        <v>0.3</v>
      </c>
      <c r="V627">
        <v>-56.995999999999981</v>
      </c>
    </row>
    <row r="628" spans="1:22" x14ac:dyDescent="0.3">
      <c r="A628">
        <v>916</v>
      </c>
      <c r="B628" t="s">
        <v>2802</v>
      </c>
      <c r="C628">
        <v>2011</v>
      </c>
      <c r="D628" s="23">
        <v>40709</v>
      </c>
      <c r="E628" s="23">
        <v>40715</v>
      </c>
      <c r="F628" t="s">
        <v>50</v>
      </c>
      <c r="G628" t="s">
        <v>1079</v>
      </c>
      <c r="H628" t="s">
        <v>1080</v>
      </c>
      <c r="I628" t="s">
        <v>41</v>
      </c>
      <c r="J628" t="s">
        <v>27</v>
      </c>
      <c r="K628" t="s">
        <v>678</v>
      </c>
      <c r="L628" t="s">
        <v>104</v>
      </c>
      <c r="M628">
        <v>78207</v>
      </c>
      <c r="N628" t="s">
        <v>105</v>
      </c>
      <c r="O628" t="s">
        <v>2803</v>
      </c>
      <c r="P628" t="s">
        <v>32</v>
      </c>
      <c r="Q628" t="s">
        <v>56</v>
      </c>
      <c r="R628" t="s">
        <v>2804</v>
      </c>
      <c r="S628">
        <v>99.918000000000006</v>
      </c>
      <c r="T628">
        <v>2</v>
      </c>
      <c r="U628">
        <v>0.3</v>
      </c>
      <c r="V628">
        <v>-18.556200000000018</v>
      </c>
    </row>
    <row r="629" spans="1:22" x14ac:dyDescent="0.3">
      <c r="A629">
        <v>2750</v>
      </c>
      <c r="B629" t="s">
        <v>5912</v>
      </c>
      <c r="C629">
        <v>2011</v>
      </c>
      <c r="D629" s="23">
        <v>40702</v>
      </c>
      <c r="E629" s="23">
        <v>40708</v>
      </c>
      <c r="F629" t="s">
        <v>50</v>
      </c>
      <c r="G629" t="s">
        <v>1952</v>
      </c>
      <c r="H629" t="s">
        <v>1953</v>
      </c>
      <c r="I629" t="s">
        <v>26</v>
      </c>
      <c r="J629" t="s">
        <v>27</v>
      </c>
      <c r="K629" t="s">
        <v>95</v>
      </c>
      <c r="L629" t="s">
        <v>96</v>
      </c>
      <c r="M629">
        <v>98115</v>
      </c>
      <c r="N629" t="s">
        <v>44</v>
      </c>
      <c r="O629" t="s">
        <v>5913</v>
      </c>
      <c r="P629" t="s">
        <v>32</v>
      </c>
      <c r="Q629" t="s">
        <v>36</v>
      </c>
      <c r="R629" t="s">
        <v>5914</v>
      </c>
      <c r="S629">
        <v>585.55200000000002</v>
      </c>
      <c r="T629">
        <v>3</v>
      </c>
      <c r="U629">
        <v>0.2</v>
      </c>
      <c r="V629">
        <v>73.19399999999996</v>
      </c>
    </row>
    <row r="630" spans="1:22" x14ac:dyDescent="0.3">
      <c r="A630">
        <v>9151</v>
      </c>
      <c r="B630" t="s">
        <v>10457</v>
      </c>
      <c r="C630">
        <v>2011</v>
      </c>
      <c r="D630" s="23">
        <v>40695</v>
      </c>
      <c r="E630" s="23">
        <v>40700</v>
      </c>
      <c r="F630" t="s">
        <v>50</v>
      </c>
      <c r="G630" t="s">
        <v>3601</v>
      </c>
      <c r="H630" t="s">
        <v>3602</v>
      </c>
      <c r="I630" t="s">
        <v>41</v>
      </c>
      <c r="J630" t="s">
        <v>27</v>
      </c>
      <c r="K630" t="s">
        <v>880</v>
      </c>
      <c r="L630" t="s">
        <v>238</v>
      </c>
      <c r="M630">
        <v>48234</v>
      </c>
      <c r="N630" t="s">
        <v>105</v>
      </c>
      <c r="O630" t="s">
        <v>3650</v>
      </c>
      <c r="P630" t="s">
        <v>46</v>
      </c>
      <c r="Q630" t="s">
        <v>78</v>
      </c>
      <c r="R630" t="s">
        <v>3651</v>
      </c>
      <c r="S630">
        <v>65.52000000000001</v>
      </c>
      <c r="T630">
        <v>5</v>
      </c>
      <c r="U630">
        <v>0.1</v>
      </c>
      <c r="V630">
        <v>12.376000000000001</v>
      </c>
    </row>
    <row r="631" spans="1:22" x14ac:dyDescent="0.3">
      <c r="A631">
        <v>9150</v>
      </c>
      <c r="B631" t="s">
        <v>10457</v>
      </c>
      <c r="C631">
        <v>2011</v>
      </c>
      <c r="D631" s="23">
        <v>40695</v>
      </c>
      <c r="E631" s="23">
        <v>40700</v>
      </c>
      <c r="F631" t="s">
        <v>50</v>
      </c>
      <c r="G631" t="s">
        <v>3601</v>
      </c>
      <c r="H631" t="s">
        <v>3602</v>
      </c>
      <c r="I631" t="s">
        <v>41</v>
      </c>
      <c r="J631" t="s">
        <v>27</v>
      </c>
      <c r="K631" t="s">
        <v>880</v>
      </c>
      <c r="L631" t="s">
        <v>238</v>
      </c>
      <c r="M631">
        <v>48234</v>
      </c>
      <c r="N631" t="s">
        <v>105</v>
      </c>
      <c r="O631" t="s">
        <v>3931</v>
      </c>
      <c r="P631" t="s">
        <v>46</v>
      </c>
      <c r="Q631" t="s">
        <v>75</v>
      </c>
      <c r="R631" t="s">
        <v>3932</v>
      </c>
      <c r="S631">
        <v>138.56</v>
      </c>
      <c r="T631">
        <v>4</v>
      </c>
      <c r="U631">
        <v>0</v>
      </c>
      <c r="V631">
        <v>66.508799999999994</v>
      </c>
    </row>
    <row r="632" spans="1:22" x14ac:dyDescent="0.3">
      <c r="A632">
        <v>2679</v>
      </c>
      <c r="B632" t="s">
        <v>5809</v>
      </c>
      <c r="C632">
        <v>2011</v>
      </c>
      <c r="D632" s="23">
        <v>40715</v>
      </c>
      <c r="E632" s="23">
        <v>40715</v>
      </c>
      <c r="F632" t="s">
        <v>1290</v>
      </c>
      <c r="G632" t="s">
        <v>5810</v>
      </c>
      <c r="H632" t="s">
        <v>5811</v>
      </c>
      <c r="I632" t="s">
        <v>26</v>
      </c>
      <c r="J632" t="s">
        <v>27</v>
      </c>
      <c r="K632" t="s">
        <v>3595</v>
      </c>
      <c r="L632" t="s">
        <v>457</v>
      </c>
      <c r="M632">
        <v>81001</v>
      </c>
      <c r="N632" t="s">
        <v>44</v>
      </c>
      <c r="O632" t="s">
        <v>2872</v>
      </c>
      <c r="P632" t="s">
        <v>46</v>
      </c>
      <c r="Q632" t="s">
        <v>75</v>
      </c>
      <c r="R632" t="s">
        <v>2873</v>
      </c>
      <c r="S632">
        <v>25.164000000000001</v>
      </c>
      <c r="T632">
        <v>2</v>
      </c>
      <c r="U632">
        <v>0.7</v>
      </c>
      <c r="V632">
        <v>-16.775999999999996</v>
      </c>
    </row>
    <row r="633" spans="1:22" x14ac:dyDescent="0.3">
      <c r="A633">
        <v>2678</v>
      </c>
      <c r="B633" t="s">
        <v>5809</v>
      </c>
      <c r="C633">
        <v>2011</v>
      </c>
      <c r="D633" s="23">
        <v>40715</v>
      </c>
      <c r="E633" s="23">
        <v>40715</v>
      </c>
      <c r="F633" t="s">
        <v>1290</v>
      </c>
      <c r="G633" t="s">
        <v>5810</v>
      </c>
      <c r="H633" t="s">
        <v>5811</v>
      </c>
      <c r="I633" t="s">
        <v>26</v>
      </c>
      <c r="J633" t="s">
        <v>27</v>
      </c>
      <c r="K633" t="s">
        <v>3595</v>
      </c>
      <c r="L633" t="s">
        <v>457</v>
      </c>
      <c r="M633">
        <v>81001</v>
      </c>
      <c r="N633" t="s">
        <v>44</v>
      </c>
      <c r="O633" t="s">
        <v>4315</v>
      </c>
      <c r="P633" t="s">
        <v>46</v>
      </c>
      <c r="Q633" t="s">
        <v>75</v>
      </c>
      <c r="R633" t="s">
        <v>4316</v>
      </c>
      <c r="S633">
        <v>11.088000000000003</v>
      </c>
      <c r="T633">
        <v>7</v>
      </c>
      <c r="U633">
        <v>0.7</v>
      </c>
      <c r="V633">
        <v>-8.1311999999999998</v>
      </c>
    </row>
    <row r="634" spans="1:22" x14ac:dyDescent="0.3">
      <c r="A634">
        <v>6302</v>
      </c>
      <c r="B634" t="s">
        <v>8819</v>
      </c>
      <c r="C634">
        <v>2011</v>
      </c>
      <c r="D634" s="23">
        <v>40700</v>
      </c>
      <c r="E634" s="23">
        <v>40706</v>
      </c>
      <c r="F634" t="s">
        <v>50</v>
      </c>
      <c r="G634" t="s">
        <v>5759</v>
      </c>
      <c r="H634" t="s">
        <v>5760</v>
      </c>
      <c r="I634" t="s">
        <v>26</v>
      </c>
      <c r="J634" t="s">
        <v>27</v>
      </c>
      <c r="K634" t="s">
        <v>303</v>
      </c>
      <c r="L634" t="s">
        <v>211</v>
      </c>
      <c r="M634">
        <v>60623</v>
      </c>
      <c r="N634" t="s">
        <v>105</v>
      </c>
      <c r="O634" t="s">
        <v>2956</v>
      </c>
      <c r="P634" t="s">
        <v>46</v>
      </c>
      <c r="Q634" t="s">
        <v>173</v>
      </c>
      <c r="R634" t="s">
        <v>2957</v>
      </c>
      <c r="S634">
        <v>13.984000000000002</v>
      </c>
      <c r="T634">
        <v>2</v>
      </c>
      <c r="U634">
        <v>0.2</v>
      </c>
      <c r="V634">
        <v>4.7195999999999998</v>
      </c>
    </row>
    <row r="635" spans="1:22" x14ac:dyDescent="0.3">
      <c r="A635">
        <v>6301</v>
      </c>
      <c r="B635" t="s">
        <v>8819</v>
      </c>
      <c r="C635">
        <v>2011</v>
      </c>
      <c r="D635" s="23">
        <v>40700</v>
      </c>
      <c r="E635" s="23">
        <v>40706</v>
      </c>
      <c r="F635" t="s">
        <v>50</v>
      </c>
      <c r="G635" t="s">
        <v>5759</v>
      </c>
      <c r="H635" t="s">
        <v>5760</v>
      </c>
      <c r="I635" t="s">
        <v>26</v>
      </c>
      <c r="J635" t="s">
        <v>27</v>
      </c>
      <c r="K635" t="s">
        <v>303</v>
      </c>
      <c r="L635" t="s">
        <v>211</v>
      </c>
      <c r="M635">
        <v>60623</v>
      </c>
      <c r="N635" t="s">
        <v>105</v>
      </c>
      <c r="O635" t="s">
        <v>462</v>
      </c>
      <c r="P635" t="s">
        <v>46</v>
      </c>
      <c r="Q635" t="s">
        <v>75</v>
      </c>
      <c r="R635" t="s">
        <v>463</v>
      </c>
      <c r="S635">
        <v>24.587999999999994</v>
      </c>
      <c r="T635">
        <v>3</v>
      </c>
      <c r="U635">
        <v>0.8</v>
      </c>
      <c r="V635">
        <v>-38.11140000000001</v>
      </c>
    </row>
    <row r="636" spans="1:22" x14ac:dyDescent="0.3">
      <c r="A636">
        <v>2202</v>
      </c>
      <c r="B636" t="s">
        <v>5140</v>
      </c>
      <c r="C636">
        <v>2011</v>
      </c>
      <c r="D636" s="23">
        <v>40695</v>
      </c>
      <c r="E636" s="23">
        <v>40700</v>
      </c>
      <c r="F636" t="s">
        <v>50</v>
      </c>
      <c r="G636" t="s">
        <v>2474</v>
      </c>
      <c r="H636" t="s">
        <v>2475</v>
      </c>
      <c r="I636" t="s">
        <v>26</v>
      </c>
      <c r="J636" t="s">
        <v>27</v>
      </c>
      <c r="K636" t="s">
        <v>5141</v>
      </c>
      <c r="L636" t="s">
        <v>1707</v>
      </c>
      <c r="M636">
        <v>72209</v>
      </c>
      <c r="N636" t="s">
        <v>30</v>
      </c>
      <c r="O636" t="s">
        <v>861</v>
      </c>
      <c r="P636" t="s">
        <v>71</v>
      </c>
      <c r="Q636" t="s">
        <v>72</v>
      </c>
      <c r="R636" t="s">
        <v>862</v>
      </c>
      <c r="S636">
        <v>881.93</v>
      </c>
      <c r="T636">
        <v>7</v>
      </c>
      <c r="U636">
        <v>0</v>
      </c>
      <c r="V636">
        <v>229.30180000000001</v>
      </c>
    </row>
    <row r="637" spans="1:22" x14ac:dyDescent="0.3">
      <c r="A637">
        <v>2201</v>
      </c>
      <c r="B637" t="s">
        <v>5140</v>
      </c>
      <c r="C637">
        <v>2011</v>
      </c>
      <c r="D637" s="23">
        <v>40695</v>
      </c>
      <c r="E637" s="23">
        <v>40700</v>
      </c>
      <c r="F637" t="s">
        <v>50</v>
      </c>
      <c r="G637" t="s">
        <v>2474</v>
      </c>
      <c r="H637" t="s">
        <v>2475</v>
      </c>
      <c r="I637" t="s">
        <v>26</v>
      </c>
      <c r="J637" t="s">
        <v>27</v>
      </c>
      <c r="K637" t="s">
        <v>5141</v>
      </c>
      <c r="L637" t="s">
        <v>1707</v>
      </c>
      <c r="M637">
        <v>72209</v>
      </c>
      <c r="N637" t="s">
        <v>30</v>
      </c>
      <c r="O637" t="s">
        <v>1362</v>
      </c>
      <c r="P637" t="s">
        <v>32</v>
      </c>
      <c r="Q637" t="s">
        <v>65</v>
      </c>
      <c r="R637" t="s">
        <v>1363</v>
      </c>
      <c r="S637">
        <v>22.200000000000003</v>
      </c>
      <c r="T637">
        <v>6</v>
      </c>
      <c r="U637">
        <v>0</v>
      </c>
      <c r="V637">
        <v>9.1020000000000021</v>
      </c>
    </row>
    <row r="638" spans="1:22" x14ac:dyDescent="0.3">
      <c r="A638">
        <v>9737</v>
      </c>
      <c r="B638" t="s">
        <v>10809</v>
      </c>
      <c r="C638">
        <v>2012</v>
      </c>
      <c r="D638" s="23">
        <v>41089</v>
      </c>
      <c r="E638" s="23">
        <v>41093</v>
      </c>
      <c r="F638" t="s">
        <v>50</v>
      </c>
      <c r="G638" t="s">
        <v>7338</v>
      </c>
      <c r="H638" t="s">
        <v>7339</v>
      </c>
      <c r="I638" t="s">
        <v>102</v>
      </c>
      <c r="J638" t="s">
        <v>27</v>
      </c>
      <c r="K638" t="s">
        <v>2530</v>
      </c>
      <c r="L638" t="s">
        <v>138</v>
      </c>
      <c r="M638">
        <v>68104</v>
      </c>
      <c r="N638" t="s">
        <v>105</v>
      </c>
      <c r="O638" t="s">
        <v>2032</v>
      </c>
      <c r="P638" t="s">
        <v>71</v>
      </c>
      <c r="Q638" t="s">
        <v>72</v>
      </c>
      <c r="R638" t="s">
        <v>2033</v>
      </c>
      <c r="S638">
        <v>269.98</v>
      </c>
      <c r="T638">
        <v>2</v>
      </c>
      <c r="U638">
        <v>0</v>
      </c>
      <c r="V638">
        <v>72.894599999999997</v>
      </c>
    </row>
    <row r="639" spans="1:22" x14ac:dyDescent="0.3">
      <c r="A639">
        <v>5815</v>
      </c>
      <c r="B639" t="s">
        <v>8506</v>
      </c>
      <c r="C639">
        <v>2012</v>
      </c>
      <c r="D639" s="23">
        <v>41075</v>
      </c>
      <c r="E639" s="23">
        <v>41077</v>
      </c>
      <c r="F639" t="s">
        <v>188</v>
      </c>
      <c r="G639" t="s">
        <v>4716</v>
      </c>
      <c r="H639" t="s">
        <v>4717</v>
      </c>
      <c r="I639" t="s">
        <v>26</v>
      </c>
      <c r="J639" t="s">
        <v>27</v>
      </c>
      <c r="K639" t="s">
        <v>900</v>
      </c>
      <c r="L639" t="s">
        <v>54</v>
      </c>
      <c r="M639">
        <v>33614</v>
      </c>
      <c r="N639" t="s">
        <v>30</v>
      </c>
      <c r="O639" t="s">
        <v>4834</v>
      </c>
      <c r="P639" t="s">
        <v>71</v>
      </c>
      <c r="Q639" t="s">
        <v>161</v>
      </c>
      <c r="R639" t="s">
        <v>4835</v>
      </c>
      <c r="S639">
        <v>11.672000000000001</v>
      </c>
      <c r="T639">
        <v>1</v>
      </c>
      <c r="U639">
        <v>0.2</v>
      </c>
      <c r="V639">
        <v>-0.7295000000000007</v>
      </c>
    </row>
    <row r="640" spans="1:22" x14ac:dyDescent="0.3">
      <c r="A640">
        <v>3039</v>
      </c>
      <c r="B640" t="s">
        <v>6237</v>
      </c>
      <c r="C640">
        <v>2012</v>
      </c>
      <c r="D640" s="23">
        <v>41071</v>
      </c>
      <c r="E640" s="23">
        <v>41076</v>
      </c>
      <c r="F640" t="s">
        <v>50</v>
      </c>
      <c r="G640" t="s">
        <v>1786</v>
      </c>
      <c r="H640" t="s">
        <v>1787</v>
      </c>
      <c r="I640" t="s">
        <v>26</v>
      </c>
      <c r="J640" t="s">
        <v>27</v>
      </c>
      <c r="K640" t="s">
        <v>735</v>
      </c>
      <c r="L640" t="s">
        <v>736</v>
      </c>
      <c r="M640">
        <v>71203</v>
      </c>
      <c r="N640" t="s">
        <v>30</v>
      </c>
      <c r="O640" t="s">
        <v>6240</v>
      </c>
      <c r="P640" t="s">
        <v>32</v>
      </c>
      <c r="Q640" t="s">
        <v>65</v>
      </c>
      <c r="R640" t="s">
        <v>6241</v>
      </c>
      <c r="S640">
        <v>29.16</v>
      </c>
      <c r="T640">
        <v>2</v>
      </c>
      <c r="U640">
        <v>0</v>
      </c>
      <c r="V640">
        <v>10.789200000000001</v>
      </c>
    </row>
    <row r="641" spans="1:22" x14ac:dyDescent="0.3">
      <c r="A641">
        <v>3038</v>
      </c>
      <c r="B641" t="s">
        <v>6237</v>
      </c>
      <c r="C641">
        <v>2012</v>
      </c>
      <c r="D641" s="23">
        <v>41071</v>
      </c>
      <c r="E641" s="23">
        <v>41076</v>
      </c>
      <c r="F641" t="s">
        <v>50</v>
      </c>
      <c r="G641" t="s">
        <v>1786</v>
      </c>
      <c r="H641" t="s">
        <v>1787</v>
      </c>
      <c r="I641" t="s">
        <v>26</v>
      </c>
      <c r="J641" t="s">
        <v>27</v>
      </c>
      <c r="K641" t="s">
        <v>735</v>
      </c>
      <c r="L641" t="s">
        <v>736</v>
      </c>
      <c r="M641">
        <v>71203</v>
      </c>
      <c r="N641" t="s">
        <v>30</v>
      </c>
      <c r="O641" t="s">
        <v>1929</v>
      </c>
      <c r="P641" t="s">
        <v>46</v>
      </c>
      <c r="Q641" t="s">
        <v>90</v>
      </c>
      <c r="R641" t="s">
        <v>1930</v>
      </c>
      <c r="S641">
        <v>32.400000000000006</v>
      </c>
      <c r="T641">
        <v>5</v>
      </c>
      <c r="U641">
        <v>0</v>
      </c>
      <c r="V641">
        <v>15.552000000000001</v>
      </c>
    </row>
    <row r="642" spans="1:22" x14ac:dyDescent="0.3">
      <c r="A642">
        <v>3037</v>
      </c>
      <c r="B642" t="s">
        <v>6237</v>
      </c>
      <c r="C642">
        <v>2012</v>
      </c>
      <c r="D642" s="23">
        <v>41071</v>
      </c>
      <c r="E642" s="23">
        <v>41076</v>
      </c>
      <c r="F642" t="s">
        <v>50</v>
      </c>
      <c r="G642" t="s">
        <v>1786</v>
      </c>
      <c r="H642" t="s">
        <v>1787</v>
      </c>
      <c r="I642" t="s">
        <v>26</v>
      </c>
      <c r="J642" t="s">
        <v>27</v>
      </c>
      <c r="K642" t="s">
        <v>735</v>
      </c>
      <c r="L642" t="s">
        <v>736</v>
      </c>
      <c r="M642">
        <v>71203</v>
      </c>
      <c r="N642" t="s">
        <v>30</v>
      </c>
      <c r="O642" t="s">
        <v>6238</v>
      </c>
      <c r="P642" t="s">
        <v>46</v>
      </c>
      <c r="Q642" t="s">
        <v>68</v>
      </c>
      <c r="R642" t="s">
        <v>6239</v>
      </c>
      <c r="S642">
        <v>56.3</v>
      </c>
      <c r="T642">
        <v>2</v>
      </c>
      <c r="U642">
        <v>0</v>
      </c>
      <c r="V642">
        <v>15.764000000000003</v>
      </c>
    </row>
    <row r="643" spans="1:22" x14ac:dyDescent="0.3">
      <c r="A643">
        <v>3036</v>
      </c>
      <c r="B643" t="s">
        <v>6237</v>
      </c>
      <c r="C643">
        <v>2012</v>
      </c>
      <c r="D643" s="23">
        <v>41071</v>
      </c>
      <c r="E643" s="23">
        <v>41076</v>
      </c>
      <c r="F643" t="s">
        <v>50</v>
      </c>
      <c r="G643" t="s">
        <v>1786</v>
      </c>
      <c r="H643" t="s">
        <v>1787</v>
      </c>
      <c r="I643" t="s">
        <v>26</v>
      </c>
      <c r="J643" t="s">
        <v>27</v>
      </c>
      <c r="K643" t="s">
        <v>735</v>
      </c>
      <c r="L643" t="s">
        <v>736</v>
      </c>
      <c r="M643">
        <v>71203</v>
      </c>
      <c r="N643" t="s">
        <v>30</v>
      </c>
      <c r="O643" t="s">
        <v>6227</v>
      </c>
      <c r="P643" t="s">
        <v>46</v>
      </c>
      <c r="Q643" t="s">
        <v>75</v>
      </c>
      <c r="R643" t="s">
        <v>6228</v>
      </c>
      <c r="S643">
        <v>36.26</v>
      </c>
      <c r="T643">
        <v>7</v>
      </c>
      <c r="U643">
        <v>0</v>
      </c>
      <c r="V643">
        <v>16.679599999999997</v>
      </c>
    </row>
    <row r="644" spans="1:22" x14ac:dyDescent="0.3">
      <c r="A644">
        <v>3035</v>
      </c>
      <c r="B644" t="s">
        <v>6237</v>
      </c>
      <c r="C644">
        <v>2012</v>
      </c>
      <c r="D644" s="23">
        <v>41071</v>
      </c>
      <c r="E644" s="23">
        <v>41076</v>
      </c>
      <c r="F644" t="s">
        <v>50</v>
      </c>
      <c r="G644" t="s">
        <v>1786</v>
      </c>
      <c r="H644" t="s">
        <v>1787</v>
      </c>
      <c r="I644" t="s">
        <v>26</v>
      </c>
      <c r="J644" t="s">
        <v>27</v>
      </c>
      <c r="K644" t="s">
        <v>735</v>
      </c>
      <c r="L644" t="s">
        <v>736</v>
      </c>
      <c r="M644">
        <v>71203</v>
      </c>
      <c r="N644" t="s">
        <v>30</v>
      </c>
      <c r="O644" t="s">
        <v>4156</v>
      </c>
      <c r="P644" t="s">
        <v>71</v>
      </c>
      <c r="Q644" t="s">
        <v>161</v>
      </c>
      <c r="R644" t="s">
        <v>4157</v>
      </c>
      <c r="S644">
        <v>53.699999999999996</v>
      </c>
      <c r="T644">
        <v>6</v>
      </c>
      <c r="U644">
        <v>0</v>
      </c>
      <c r="V644">
        <v>10.202999999999994</v>
      </c>
    </row>
    <row r="645" spans="1:22" x14ac:dyDescent="0.3">
      <c r="A645">
        <v>9097</v>
      </c>
      <c r="B645" t="s">
        <v>10425</v>
      </c>
      <c r="C645">
        <v>2012</v>
      </c>
      <c r="D645" s="23">
        <v>41061</v>
      </c>
      <c r="E645" s="23">
        <v>41065</v>
      </c>
      <c r="F645" t="s">
        <v>50</v>
      </c>
      <c r="G645" t="s">
        <v>1887</v>
      </c>
      <c r="H645" t="s">
        <v>1888</v>
      </c>
      <c r="I645" t="s">
        <v>26</v>
      </c>
      <c r="J645" t="s">
        <v>27</v>
      </c>
      <c r="K645" t="s">
        <v>880</v>
      </c>
      <c r="L645" t="s">
        <v>238</v>
      </c>
      <c r="M645">
        <v>48227</v>
      </c>
      <c r="N645" t="s">
        <v>105</v>
      </c>
      <c r="O645" t="s">
        <v>8008</v>
      </c>
      <c r="P645" t="s">
        <v>46</v>
      </c>
      <c r="Q645" t="s">
        <v>47</v>
      </c>
      <c r="R645" t="s">
        <v>8009</v>
      </c>
      <c r="S645">
        <v>28.91</v>
      </c>
      <c r="T645">
        <v>7</v>
      </c>
      <c r="U645">
        <v>0</v>
      </c>
      <c r="V645">
        <v>13.2986</v>
      </c>
    </row>
    <row r="646" spans="1:22" x14ac:dyDescent="0.3">
      <c r="A646">
        <v>9096</v>
      </c>
      <c r="B646" t="s">
        <v>10425</v>
      </c>
      <c r="C646">
        <v>2012</v>
      </c>
      <c r="D646" s="23">
        <v>41061</v>
      </c>
      <c r="E646" s="23">
        <v>41065</v>
      </c>
      <c r="F646" t="s">
        <v>50</v>
      </c>
      <c r="G646" t="s">
        <v>1887</v>
      </c>
      <c r="H646" t="s">
        <v>1888</v>
      </c>
      <c r="I646" t="s">
        <v>26</v>
      </c>
      <c r="J646" t="s">
        <v>27</v>
      </c>
      <c r="K646" t="s">
        <v>880</v>
      </c>
      <c r="L646" t="s">
        <v>238</v>
      </c>
      <c r="M646">
        <v>48227</v>
      </c>
      <c r="N646" t="s">
        <v>105</v>
      </c>
      <c r="O646" t="s">
        <v>4021</v>
      </c>
      <c r="P646" t="s">
        <v>71</v>
      </c>
      <c r="Q646" t="s">
        <v>72</v>
      </c>
      <c r="R646" t="s">
        <v>4022</v>
      </c>
      <c r="S646">
        <v>41.9</v>
      </c>
      <c r="T646">
        <v>2</v>
      </c>
      <c r="U646">
        <v>0</v>
      </c>
      <c r="V646">
        <v>11.731999999999999</v>
      </c>
    </row>
    <row r="647" spans="1:22" x14ac:dyDescent="0.3">
      <c r="A647">
        <v>9095</v>
      </c>
      <c r="B647" t="s">
        <v>10425</v>
      </c>
      <c r="C647">
        <v>2012</v>
      </c>
      <c r="D647" s="23">
        <v>41061</v>
      </c>
      <c r="E647" s="23">
        <v>41065</v>
      </c>
      <c r="F647" t="s">
        <v>50</v>
      </c>
      <c r="G647" t="s">
        <v>1887</v>
      </c>
      <c r="H647" t="s">
        <v>1888</v>
      </c>
      <c r="I647" t="s">
        <v>26</v>
      </c>
      <c r="J647" t="s">
        <v>27</v>
      </c>
      <c r="K647" t="s">
        <v>880</v>
      </c>
      <c r="L647" t="s">
        <v>238</v>
      </c>
      <c r="M647">
        <v>48227</v>
      </c>
      <c r="N647" t="s">
        <v>105</v>
      </c>
      <c r="O647" t="s">
        <v>4299</v>
      </c>
      <c r="P647" t="s">
        <v>46</v>
      </c>
      <c r="Q647" t="s">
        <v>75</v>
      </c>
      <c r="R647" t="s">
        <v>4300</v>
      </c>
      <c r="S647">
        <v>403.68</v>
      </c>
      <c r="T647">
        <v>6</v>
      </c>
      <c r="U647">
        <v>0</v>
      </c>
      <c r="V647">
        <v>181.65599999999998</v>
      </c>
    </row>
    <row r="648" spans="1:22" x14ac:dyDescent="0.3">
      <c r="A648">
        <v>9094</v>
      </c>
      <c r="B648" t="s">
        <v>10425</v>
      </c>
      <c r="C648">
        <v>2012</v>
      </c>
      <c r="D648" s="23">
        <v>41061</v>
      </c>
      <c r="E648" s="23">
        <v>41065</v>
      </c>
      <c r="F648" t="s">
        <v>50</v>
      </c>
      <c r="G648" t="s">
        <v>1887</v>
      </c>
      <c r="H648" t="s">
        <v>1888</v>
      </c>
      <c r="I648" t="s">
        <v>26</v>
      </c>
      <c r="J648" t="s">
        <v>27</v>
      </c>
      <c r="K648" t="s">
        <v>880</v>
      </c>
      <c r="L648" t="s">
        <v>238</v>
      </c>
      <c r="M648">
        <v>48227</v>
      </c>
      <c r="N648" t="s">
        <v>105</v>
      </c>
      <c r="O648" t="s">
        <v>6382</v>
      </c>
      <c r="P648" t="s">
        <v>71</v>
      </c>
      <c r="Q648" t="s">
        <v>72</v>
      </c>
      <c r="R648" t="s">
        <v>6383</v>
      </c>
      <c r="S648">
        <v>299.98</v>
      </c>
      <c r="T648">
        <v>2</v>
      </c>
      <c r="U648">
        <v>0</v>
      </c>
      <c r="V648">
        <v>83.994400000000013</v>
      </c>
    </row>
    <row r="649" spans="1:22" x14ac:dyDescent="0.3">
      <c r="A649">
        <v>8012</v>
      </c>
      <c r="B649" t="s">
        <v>9782</v>
      </c>
      <c r="C649">
        <v>2012</v>
      </c>
      <c r="D649" s="23">
        <v>41080</v>
      </c>
      <c r="E649" s="23">
        <v>41083</v>
      </c>
      <c r="F649" t="s">
        <v>188</v>
      </c>
      <c r="G649" t="s">
        <v>5224</v>
      </c>
      <c r="H649" t="s">
        <v>5225</v>
      </c>
      <c r="I649" t="s">
        <v>26</v>
      </c>
      <c r="J649" t="s">
        <v>27</v>
      </c>
      <c r="K649" t="s">
        <v>456</v>
      </c>
      <c r="L649" t="s">
        <v>457</v>
      </c>
      <c r="M649">
        <v>80013</v>
      </c>
      <c r="N649" t="s">
        <v>44</v>
      </c>
      <c r="O649" t="s">
        <v>9183</v>
      </c>
      <c r="P649" t="s">
        <v>71</v>
      </c>
      <c r="Q649" t="s">
        <v>72</v>
      </c>
      <c r="R649" t="s">
        <v>9184</v>
      </c>
      <c r="S649">
        <v>125.944</v>
      </c>
      <c r="T649">
        <v>7</v>
      </c>
      <c r="U649">
        <v>0.2</v>
      </c>
      <c r="V649">
        <v>15.742999999999984</v>
      </c>
    </row>
    <row r="650" spans="1:22" x14ac:dyDescent="0.3">
      <c r="A650">
        <v>4794</v>
      </c>
      <c r="B650" t="s">
        <v>7778</v>
      </c>
      <c r="C650">
        <v>2012</v>
      </c>
      <c r="D650" s="23">
        <v>41089</v>
      </c>
      <c r="E650" s="23">
        <v>41094</v>
      </c>
      <c r="F650" t="s">
        <v>50</v>
      </c>
      <c r="G650" t="s">
        <v>4324</v>
      </c>
      <c r="H650" t="s">
        <v>4325</v>
      </c>
      <c r="I650" t="s">
        <v>26</v>
      </c>
      <c r="J650" t="s">
        <v>27</v>
      </c>
      <c r="K650" t="s">
        <v>266</v>
      </c>
      <c r="L650" t="s">
        <v>267</v>
      </c>
      <c r="M650">
        <v>10011</v>
      </c>
      <c r="N650" t="s">
        <v>148</v>
      </c>
      <c r="O650" t="s">
        <v>3537</v>
      </c>
      <c r="P650" t="s">
        <v>46</v>
      </c>
      <c r="Q650" t="s">
        <v>90</v>
      </c>
      <c r="R650" t="s">
        <v>3538</v>
      </c>
      <c r="S650">
        <v>24.96</v>
      </c>
      <c r="T650">
        <v>4</v>
      </c>
      <c r="U650">
        <v>0</v>
      </c>
      <c r="V650">
        <v>11.231999999999999</v>
      </c>
    </row>
    <row r="651" spans="1:22" x14ac:dyDescent="0.3">
      <c r="A651">
        <v>3362</v>
      </c>
      <c r="B651" t="s">
        <v>6566</v>
      </c>
      <c r="C651">
        <v>2012</v>
      </c>
      <c r="D651" s="23">
        <v>41064</v>
      </c>
      <c r="E651" s="23">
        <v>41068</v>
      </c>
      <c r="F651" t="s">
        <v>23</v>
      </c>
      <c r="G651" t="s">
        <v>3606</v>
      </c>
      <c r="H651" t="s">
        <v>3607</v>
      </c>
      <c r="I651" t="s">
        <v>102</v>
      </c>
      <c r="J651" t="s">
        <v>27</v>
      </c>
      <c r="K651" t="s">
        <v>266</v>
      </c>
      <c r="L651" t="s">
        <v>267</v>
      </c>
      <c r="M651">
        <v>10024</v>
      </c>
      <c r="N651" t="s">
        <v>148</v>
      </c>
      <c r="O651" t="s">
        <v>6567</v>
      </c>
      <c r="P651" t="s">
        <v>32</v>
      </c>
      <c r="Q651" t="s">
        <v>65</v>
      </c>
      <c r="R651" t="s">
        <v>6568</v>
      </c>
      <c r="S651">
        <v>35.28</v>
      </c>
      <c r="T651">
        <v>3</v>
      </c>
      <c r="U651">
        <v>0</v>
      </c>
      <c r="V651">
        <v>11.995199999999997</v>
      </c>
    </row>
    <row r="652" spans="1:22" x14ac:dyDescent="0.3">
      <c r="A652">
        <v>3361</v>
      </c>
      <c r="B652" t="s">
        <v>6566</v>
      </c>
      <c r="C652">
        <v>2012</v>
      </c>
      <c r="D652" s="23">
        <v>41064</v>
      </c>
      <c r="E652" s="23">
        <v>41068</v>
      </c>
      <c r="F652" t="s">
        <v>23</v>
      </c>
      <c r="G652" t="s">
        <v>3606</v>
      </c>
      <c r="H652" t="s">
        <v>3607</v>
      </c>
      <c r="I652" t="s">
        <v>102</v>
      </c>
      <c r="J652" t="s">
        <v>27</v>
      </c>
      <c r="K652" t="s">
        <v>266</v>
      </c>
      <c r="L652" t="s">
        <v>267</v>
      </c>
      <c r="M652">
        <v>10024</v>
      </c>
      <c r="N652" t="s">
        <v>148</v>
      </c>
      <c r="O652" t="s">
        <v>948</v>
      </c>
      <c r="P652" t="s">
        <v>46</v>
      </c>
      <c r="Q652" t="s">
        <v>90</v>
      </c>
      <c r="R652" t="s">
        <v>949</v>
      </c>
      <c r="S652">
        <v>30.44</v>
      </c>
      <c r="T652">
        <v>4</v>
      </c>
      <c r="U652">
        <v>0</v>
      </c>
      <c r="V652">
        <v>14.306799999999999</v>
      </c>
    </row>
    <row r="653" spans="1:22" x14ac:dyDescent="0.3">
      <c r="A653">
        <v>3970</v>
      </c>
      <c r="B653" t="s">
        <v>7102</v>
      </c>
      <c r="C653">
        <v>2012</v>
      </c>
      <c r="D653" s="23">
        <v>41061</v>
      </c>
      <c r="E653" s="23">
        <v>41065</v>
      </c>
      <c r="F653" t="s">
        <v>50</v>
      </c>
      <c r="G653" t="s">
        <v>6982</v>
      </c>
      <c r="H653" t="s">
        <v>6983</v>
      </c>
      <c r="I653" t="s">
        <v>41</v>
      </c>
      <c r="J653" t="s">
        <v>27</v>
      </c>
      <c r="K653" t="s">
        <v>678</v>
      </c>
      <c r="L653" t="s">
        <v>104</v>
      </c>
      <c r="M653">
        <v>78207</v>
      </c>
      <c r="N653" t="s">
        <v>105</v>
      </c>
      <c r="O653" t="s">
        <v>7103</v>
      </c>
      <c r="P653" t="s">
        <v>46</v>
      </c>
      <c r="Q653" t="s">
        <v>90</v>
      </c>
      <c r="R653" t="s">
        <v>7104</v>
      </c>
      <c r="S653">
        <v>42.24</v>
      </c>
      <c r="T653">
        <v>10</v>
      </c>
      <c r="U653">
        <v>0.2</v>
      </c>
      <c r="V653">
        <v>13.199999999999998</v>
      </c>
    </row>
    <row r="654" spans="1:22" x14ac:dyDescent="0.3">
      <c r="A654">
        <v>3969</v>
      </c>
      <c r="B654" t="s">
        <v>7102</v>
      </c>
      <c r="C654">
        <v>2012</v>
      </c>
      <c r="D654" s="23">
        <v>41061</v>
      </c>
      <c r="E654" s="23">
        <v>41065</v>
      </c>
      <c r="F654" t="s">
        <v>50</v>
      </c>
      <c r="G654" t="s">
        <v>6982</v>
      </c>
      <c r="H654" t="s">
        <v>6983</v>
      </c>
      <c r="I654" t="s">
        <v>41</v>
      </c>
      <c r="J654" t="s">
        <v>27</v>
      </c>
      <c r="K654" t="s">
        <v>678</v>
      </c>
      <c r="L654" t="s">
        <v>104</v>
      </c>
      <c r="M654">
        <v>78207</v>
      </c>
      <c r="N654" t="s">
        <v>105</v>
      </c>
      <c r="O654" t="s">
        <v>748</v>
      </c>
      <c r="P654" t="s">
        <v>46</v>
      </c>
      <c r="Q654" t="s">
        <v>75</v>
      </c>
      <c r="R654" t="s">
        <v>749</v>
      </c>
      <c r="S654">
        <v>5.7279999999999989</v>
      </c>
      <c r="T654">
        <v>8</v>
      </c>
      <c r="U654">
        <v>0.8</v>
      </c>
      <c r="V654">
        <v>-9.1648000000000032</v>
      </c>
    </row>
    <row r="655" spans="1:22" x14ac:dyDescent="0.3">
      <c r="A655">
        <v>8751</v>
      </c>
      <c r="B655" t="s">
        <v>10218</v>
      </c>
      <c r="C655">
        <v>2012</v>
      </c>
      <c r="D655" s="23">
        <v>41076</v>
      </c>
      <c r="E655" s="23">
        <v>41079</v>
      </c>
      <c r="F655" t="s">
        <v>188</v>
      </c>
      <c r="G655" t="s">
        <v>564</v>
      </c>
      <c r="H655" t="s">
        <v>565</v>
      </c>
      <c r="I655" t="s">
        <v>26</v>
      </c>
      <c r="J655" t="s">
        <v>27</v>
      </c>
      <c r="K655" t="s">
        <v>266</v>
      </c>
      <c r="L655" t="s">
        <v>267</v>
      </c>
      <c r="M655">
        <v>10009</v>
      </c>
      <c r="N655" t="s">
        <v>148</v>
      </c>
      <c r="O655" t="s">
        <v>4321</v>
      </c>
      <c r="P655" t="s">
        <v>71</v>
      </c>
      <c r="Q655" t="s">
        <v>72</v>
      </c>
      <c r="R655" t="s">
        <v>4322</v>
      </c>
      <c r="S655">
        <v>133.97999999999999</v>
      </c>
      <c r="T655">
        <v>2</v>
      </c>
      <c r="U655">
        <v>0</v>
      </c>
      <c r="V655">
        <v>33.495000000000005</v>
      </c>
    </row>
    <row r="656" spans="1:22" x14ac:dyDescent="0.3">
      <c r="A656">
        <v>8750</v>
      </c>
      <c r="B656" t="s">
        <v>10218</v>
      </c>
      <c r="C656">
        <v>2012</v>
      </c>
      <c r="D656" s="23">
        <v>41076</v>
      </c>
      <c r="E656" s="23">
        <v>41079</v>
      </c>
      <c r="F656" t="s">
        <v>188</v>
      </c>
      <c r="G656" t="s">
        <v>564</v>
      </c>
      <c r="H656" t="s">
        <v>565</v>
      </c>
      <c r="I656" t="s">
        <v>26</v>
      </c>
      <c r="J656" t="s">
        <v>27</v>
      </c>
      <c r="K656" t="s">
        <v>266</v>
      </c>
      <c r="L656" t="s">
        <v>267</v>
      </c>
      <c r="M656">
        <v>10009</v>
      </c>
      <c r="N656" t="s">
        <v>148</v>
      </c>
      <c r="O656" t="s">
        <v>1742</v>
      </c>
      <c r="P656" t="s">
        <v>46</v>
      </c>
      <c r="Q656" t="s">
        <v>75</v>
      </c>
      <c r="R656" t="s">
        <v>1743</v>
      </c>
      <c r="S656">
        <v>3050.3760000000002</v>
      </c>
      <c r="T656">
        <v>3</v>
      </c>
      <c r="U656">
        <v>0.2</v>
      </c>
      <c r="V656">
        <v>1143.8910000000001</v>
      </c>
    </row>
    <row r="657" spans="1:22" x14ac:dyDescent="0.3">
      <c r="A657">
        <v>5428</v>
      </c>
      <c r="B657" t="s">
        <v>8227</v>
      </c>
      <c r="C657">
        <v>2013</v>
      </c>
      <c r="D657" s="23">
        <v>41440</v>
      </c>
      <c r="E657" s="23">
        <v>41440</v>
      </c>
      <c r="F657" t="s">
        <v>1290</v>
      </c>
      <c r="G657" t="s">
        <v>8228</v>
      </c>
      <c r="H657" t="s">
        <v>8229</v>
      </c>
      <c r="I657" t="s">
        <v>102</v>
      </c>
      <c r="J657" t="s">
        <v>27</v>
      </c>
      <c r="K657" t="s">
        <v>42</v>
      </c>
      <c r="L657" t="s">
        <v>43</v>
      </c>
      <c r="M657">
        <v>90036</v>
      </c>
      <c r="N657" t="s">
        <v>44</v>
      </c>
      <c r="O657" t="s">
        <v>7052</v>
      </c>
      <c r="P657" t="s">
        <v>32</v>
      </c>
      <c r="Q657" t="s">
        <v>33</v>
      </c>
      <c r="R657" t="s">
        <v>7053</v>
      </c>
      <c r="S657">
        <v>599.16499999999996</v>
      </c>
      <c r="T657">
        <v>5</v>
      </c>
      <c r="U657">
        <v>0.15</v>
      </c>
      <c r="V657">
        <v>35.245000000000005</v>
      </c>
    </row>
    <row r="658" spans="1:22" x14ac:dyDescent="0.3">
      <c r="A658">
        <v>7213</v>
      </c>
      <c r="B658" t="s">
        <v>9349</v>
      </c>
      <c r="C658">
        <v>2013</v>
      </c>
      <c r="D658" s="23">
        <v>41428</v>
      </c>
      <c r="E658" s="23">
        <v>41432</v>
      </c>
      <c r="F658" t="s">
        <v>50</v>
      </c>
      <c r="G658" t="s">
        <v>4764</v>
      </c>
      <c r="H658" t="s">
        <v>4765</v>
      </c>
      <c r="I658" t="s">
        <v>41</v>
      </c>
      <c r="J658" t="s">
        <v>27</v>
      </c>
      <c r="K658" t="s">
        <v>95</v>
      </c>
      <c r="L658" t="s">
        <v>96</v>
      </c>
      <c r="M658">
        <v>98115</v>
      </c>
      <c r="N658" t="s">
        <v>44</v>
      </c>
      <c r="O658" t="s">
        <v>2357</v>
      </c>
      <c r="P658" t="s">
        <v>46</v>
      </c>
      <c r="Q658" t="s">
        <v>75</v>
      </c>
      <c r="R658" t="s">
        <v>2358</v>
      </c>
      <c r="S658">
        <v>11.231999999999999</v>
      </c>
      <c r="T658">
        <v>3</v>
      </c>
      <c r="U658">
        <v>0.2</v>
      </c>
      <c r="V658">
        <v>3.9312000000000005</v>
      </c>
    </row>
    <row r="659" spans="1:22" x14ac:dyDescent="0.3">
      <c r="A659">
        <v>7212</v>
      </c>
      <c r="B659" t="s">
        <v>9349</v>
      </c>
      <c r="C659">
        <v>2013</v>
      </c>
      <c r="D659" s="23">
        <v>41428</v>
      </c>
      <c r="E659" s="23">
        <v>41432</v>
      </c>
      <c r="F659" t="s">
        <v>50</v>
      </c>
      <c r="G659" t="s">
        <v>4764</v>
      </c>
      <c r="H659" t="s">
        <v>4765</v>
      </c>
      <c r="I659" t="s">
        <v>41</v>
      </c>
      <c r="J659" t="s">
        <v>27</v>
      </c>
      <c r="K659" t="s">
        <v>95</v>
      </c>
      <c r="L659" t="s">
        <v>96</v>
      </c>
      <c r="M659">
        <v>98115</v>
      </c>
      <c r="N659" t="s">
        <v>44</v>
      </c>
      <c r="O659" t="s">
        <v>294</v>
      </c>
      <c r="P659" t="s">
        <v>46</v>
      </c>
      <c r="Q659" t="s">
        <v>75</v>
      </c>
      <c r="R659" t="s">
        <v>295</v>
      </c>
      <c r="S659">
        <v>51.648000000000003</v>
      </c>
      <c r="T659">
        <v>12</v>
      </c>
      <c r="U659">
        <v>0.2</v>
      </c>
      <c r="V659">
        <v>18.7224</v>
      </c>
    </row>
    <row r="660" spans="1:22" x14ac:dyDescent="0.3">
      <c r="A660">
        <v>7211</v>
      </c>
      <c r="B660" t="s">
        <v>9349</v>
      </c>
      <c r="C660">
        <v>2013</v>
      </c>
      <c r="D660" s="23">
        <v>41428</v>
      </c>
      <c r="E660" s="23">
        <v>41432</v>
      </c>
      <c r="F660" t="s">
        <v>50</v>
      </c>
      <c r="G660" t="s">
        <v>4764</v>
      </c>
      <c r="H660" t="s">
        <v>4765</v>
      </c>
      <c r="I660" t="s">
        <v>41</v>
      </c>
      <c r="J660" t="s">
        <v>27</v>
      </c>
      <c r="K660" t="s">
        <v>95</v>
      </c>
      <c r="L660" t="s">
        <v>96</v>
      </c>
      <c r="M660">
        <v>98115</v>
      </c>
      <c r="N660" t="s">
        <v>44</v>
      </c>
      <c r="O660" t="s">
        <v>7059</v>
      </c>
      <c r="P660" t="s">
        <v>46</v>
      </c>
      <c r="Q660" t="s">
        <v>90</v>
      </c>
      <c r="R660" t="s">
        <v>7060</v>
      </c>
      <c r="S660">
        <v>30.18</v>
      </c>
      <c r="T660">
        <v>3</v>
      </c>
      <c r="U660">
        <v>0</v>
      </c>
      <c r="V660">
        <v>13.8828</v>
      </c>
    </row>
    <row r="661" spans="1:22" x14ac:dyDescent="0.3">
      <c r="A661">
        <v>2851</v>
      </c>
      <c r="B661" t="s">
        <v>6034</v>
      </c>
      <c r="C661">
        <v>2013</v>
      </c>
      <c r="D661" s="23">
        <v>41428</v>
      </c>
      <c r="E661" s="23">
        <v>41431</v>
      </c>
      <c r="F661" t="s">
        <v>188</v>
      </c>
      <c r="G661" t="s">
        <v>2861</v>
      </c>
      <c r="H661" t="s">
        <v>2862</v>
      </c>
      <c r="I661" t="s">
        <v>41</v>
      </c>
      <c r="J661" t="s">
        <v>27</v>
      </c>
      <c r="K661" t="s">
        <v>146</v>
      </c>
      <c r="L661" t="s">
        <v>147</v>
      </c>
      <c r="M661">
        <v>19120</v>
      </c>
      <c r="N661" t="s">
        <v>148</v>
      </c>
      <c r="O661" t="s">
        <v>1774</v>
      </c>
      <c r="P661" t="s">
        <v>46</v>
      </c>
      <c r="Q661" t="s">
        <v>59</v>
      </c>
      <c r="R661" t="s">
        <v>1775</v>
      </c>
      <c r="S661">
        <v>64.784000000000006</v>
      </c>
      <c r="T661">
        <v>1</v>
      </c>
      <c r="U661">
        <v>0.2</v>
      </c>
      <c r="V661">
        <v>-12.956800000000005</v>
      </c>
    </row>
    <row r="662" spans="1:22" x14ac:dyDescent="0.3">
      <c r="A662">
        <v>1135</v>
      </c>
      <c r="B662" t="s">
        <v>3279</v>
      </c>
      <c r="C662">
        <v>2013</v>
      </c>
      <c r="D662" s="23">
        <v>41431</v>
      </c>
      <c r="E662" s="23">
        <v>41435</v>
      </c>
      <c r="F662" t="s">
        <v>50</v>
      </c>
      <c r="G662" t="s">
        <v>1610</v>
      </c>
      <c r="H662" t="s">
        <v>1611</v>
      </c>
      <c r="I662" t="s">
        <v>102</v>
      </c>
      <c r="J662" t="s">
        <v>27</v>
      </c>
      <c r="K662" t="s">
        <v>146</v>
      </c>
      <c r="L662" t="s">
        <v>147</v>
      </c>
      <c r="M662">
        <v>19134</v>
      </c>
      <c r="N662" t="s">
        <v>148</v>
      </c>
      <c r="O662" t="s">
        <v>3280</v>
      </c>
      <c r="P662" t="s">
        <v>46</v>
      </c>
      <c r="Q662" t="s">
        <v>47</v>
      </c>
      <c r="R662" t="s">
        <v>3281</v>
      </c>
      <c r="S662">
        <v>7.5600000000000005</v>
      </c>
      <c r="T662">
        <v>3</v>
      </c>
      <c r="U662">
        <v>0.2</v>
      </c>
      <c r="V662">
        <v>2.6459999999999995</v>
      </c>
    </row>
    <row r="663" spans="1:22" x14ac:dyDescent="0.3">
      <c r="A663">
        <v>1134</v>
      </c>
      <c r="B663" t="s">
        <v>3279</v>
      </c>
      <c r="C663">
        <v>2013</v>
      </c>
      <c r="D663" s="23">
        <v>41431</v>
      </c>
      <c r="E663" s="23">
        <v>41435</v>
      </c>
      <c r="F663" t="s">
        <v>50</v>
      </c>
      <c r="G663" t="s">
        <v>1610</v>
      </c>
      <c r="H663" t="s">
        <v>1611</v>
      </c>
      <c r="I663" t="s">
        <v>102</v>
      </c>
      <c r="J663" t="s">
        <v>27</v>
      </c>
      <c r="K663" t="s">
        <v>146</v>
      </c>
      <c r="L663" t="s">
        <v>147</v>
      </c>
      <c r="M663">
        <v>19134</v>
      </c>
      <c r="N663" t="s">
        <v>148</v>
      </c>
      <c r="O663" t="s">
        <v>217</v>
      </c>
      <c r="P663" t="s">
        <v>46</v>
      </c>
      <c r="Q663" t="s">
        <v>59</v>
      </c>
      <c r="R663" t="s">
        <v>218</v>
      </c>
      <c r="S663">
        <v>124.608</v>
      </c>
      <c r="T663">
        <v>4</v>
      </c>
      <c r="U663">
        <v>0.2</v>
      </c>
      <c r="V663">
        <v>-23.364000000000019</v>
      </c>
    </row>
    <row r="664" spans="1:22" x14ac:dyDescent="0.3">
      <c r="A664">
        <v>1927</v>
      </c>
      <c r="B664" t="s">
        <v>4780</v>
      </c>
      <c r="C664">
        <v>2013</v>
      </c>
      <c r="D664" s="23">
        <v>41435</v>
      </c>
      <c r="E664" s="23">
        <v>41441</v>
      </c>
      <c r="F664" t="s">
        <v>50</v>
      </c>
      <c r="G664" t="s">
        <v>3467</v>
      </c>
      <c r="H664" t="s">
        <v>3468</v>
      </c>
      <c r="I664" t="s">
        <v>26</v>
      </c>
      <c r="J664" t="s">
        <v>27</v>
      </c>
      <c r="K664" t="s">
        <v>42</v>
      </c>
      <c r="L664" t="s">
        <v>43</v>
      </c>
      <c r="M664">
        <v>90045</v>
      </c>
      <c r="N664" t="s">
        <v>44</v>
      </c>
      <c r="O664" t="s">
        <v>4781</v>
      </c>
      <c r="P664" t="s">
        <v>71</v>
      </c>
      <c r="Q664" t="s">
        <v>72</v>
      </c>
      <c r="R664" t="s">
        <v>4782</v>
      </c>
      <c r="S664">
        <v>177.48000000000002</v>
      </c>
      <c r="T664">
        <v>3</v>
      </c>
      <c r="U664">
        <v>0.2</v>
      </c>
      <c r="V664">
        <v>19.966499999999982</v>
      </c>
    </row>
    <row r="665" spans="1:22" x14ac:dyDescent="0.3">
      <c r="A665">
        <v>3944</v>
      </c>
      <c r="B665" t="s">
        <v>7078</v>
      </c>
      <c r="C665">
        <v>2013</v>
      </c>
      <c r="D665" s="23">
        <v>41449</v>
      </c>
      <c r="E665" s="23">
        <v>41456</v>
      </c>
      <c r="F665" t="s">
        <v>50</v>
      </c>
      <c r="G665" t="s">
        <v>7079</v>
      </c>
      <c r="H665" t="s">
        <v>7080</v>
      </c>
      <c r="I665" t="s">
        <v>26</v>
      </c>
      <c r="J665" t="s">
        <v>27</v>
      </c>
      <c r="K665" t="s">
        <v>3452</v>
      </c>
      <c r="L665" t="s">
        <v>267</v>
      </c>
      <c r="M665">
        <v>14215</v>
      </c>
      <c r="N665" t="s">
        <v>148</v>
      </c>
      <c r="O665" t="s">
        <v>5894</v>
      </c>
      <c r="P665" t="s">
        <v>46</v>
      </c>
      <c r="Q665" t="s">
        <v>578</v>
      </c>
      <c r="R665" t="s">
        <v>5895</v>
      </c>
      <c r="S665">
        <v>835.17000000000007</v>
      </c>
      <c r="T665">
        <v>7</v>
      </c>
      <c r="U665">
        <v>0</v>
      </c>
      <c r="V665">
        <v>16.703400000000016</v>
      </c>
    </row>
    <row r="666" spans="1:22" x14ac:dyDescent="0.3">
      <c r="A666">
        <v>2148</v>
      </c>
      <c r="B666" t="s">
        <v>5070</v>
      </c>
      <c r="C666">
        <v>2013</v>
      </c>
      <c r="D666" s="23">
        <v>41451</v>
      </c>
      <c r="E666" s="23">
        <v>41455</v>
      </c>
      <c r="F666" t="s">
        <v>50</v>
      </c>
      <c r="G666" t="s">
        <v>3136</v>
      </c>
      <c r="H666" t="s">
        <v>3137</v>
      </c>
      <c r="I666" t="s">
        <v>41</v>
      </c>
      <c r="J666" t="s">
        <v>27</v>
      </c>
      <c r="K666" t="s">
        <v>5071</v>
      </c>
      <c r="L666" t="s">
        <v>147</v>
      </c>
      <c r="M666">
        <v>17403</v>
      </c>
      <c r="N666" t="s">
        <v>148</v>
      </c>
      <c r="O666" t="s">
        <v>239</v>
      </c>
      <c r="P666" t="s">
        <v>46</v>
      </c>
      <c r="Q666" t="s">
        <v>59</v>
      </c>
      <c r="R666" t="s">
        <v>240</v>
      </c>
      <c r="S666">
        <v>254.35200000000003</v>
      </c>
      <c r="T666">
        <v>6</v>
      </c>
      <c r="U666">
        <v>0.2</v>
      </c>
      <c r="V666">
        <v>-50.870400000000018</v>
      </c>
    </row>
    <row r="667" spans="1:22" x14ac:dyDescent="0.3">
      <c r="A667">
        <v>2147</v>
      </c>
      <c r="B667" t="s">
        <v>5070</v>
      </c>
      <c r="C667">
        <v>2013</v>
      </c>
      <c r="D667" s="23">
        <v>41451</v>
      </c>
      <c r="E667" s="23">
        <v>41455</v>
      </c>
      <c r="F667" t="s">
        <v>50</v>
      </c>
      <c r="G667" t="s">
        <v>3136</v>
      </c>
      <c r="H667" t="s">
        <v>3137</v>
      </c>
      <c r="I667" t="s">
        <v>41</v>
      </c>
      <c r="J667" t="s">
        <v>27</v>
      </c>
      <c r="K667" t="s">
        <v>5071</v>
      </c>
      <c r="L667" t="s">
        <v>147</v>
      </c>
      <c r="M667">
        <v>17403</v>
      </c>
      <c r="N667" t="s">
        <v>148</v>
      </c>
      <c r="O667" t="s">
        <v>575</v>
      </c>
      <c r="P667" t="s">
        <v>46</v>
      </c>
      <c r="Q667" t="s">
        <v>75</v>
      </c>
      <c r="R667" t="s">
        <v>576</v>
      </c>
      <c r="S667">
        <v>38.088000000000001</v>
      </c>
      <c r="T667">
        <v>4</v>
      </c>
      <c r="U667">
        <v>0.7</v>
      </c>
      <c r="V667">
        <v>-27.93119999999999</v>
      </c>
    </row>
    <row r="668" spans="1:22" x14ac:dyDescent="0.3">
      <c r="A668">
        <v>2146</v>
      </c>
      <c r="B668" t="s">
        <v>5070</v>
      </c>
      <c r="C668">
        <v>2013</v>
      </c>
      <c r="D668" s="23">
        <v>41451</v>
      </c>
      <c r="E668" s="23">
        <v>41455</v>
      </c>
      <c r="F668" t="s">
        <v>50</v>
      </c>
      <c r="G668" t="s">
        <v>3136</v>
      </c>
      <c r="H668" t="s">
        <v>3137</v>
      </c>
      <c r="I668" t="s">
        <v>41</v>
      </c>
      <c r="J668" t="s">
        <v>27</v>
      </c>
      <c r="K668" t="s">
        <v>5071</v>
      </c>
      <c r="L668" t="s">
        <v>147</v>
      </c>
      <c r="M668">
        <v>17403</v>
      </c>
      <c r="N668" t="s">
        <v>148</v>
      </c>
      <c r="O668" t="s">
        <v>942</v>
      </c>
      <c r="P668" t="s">
        <v>32</v>
      </c>
      <c r="Q668" t="s">
        <v>36</v>
      </c>
      <c r="R668" t="s">
        <v>943</v>
      </c>
      <c r="S668">
        <v>422.05799999999994</v>
      </c>
      <c r="T668">
        <v>3</v>
      </c>
      <c r="U668">
        <v>0.3</v>
      </c>
      <c r="V668">
        <v>-18.088200000000001</v>
      </c>
    </row>
    <row r="669" spans="1:22" x14ac:dyDescent="0.3">
      <c r="A669">
        <v>7019</v>
      </c>
      <c r="B669" t="s">
        <v>9243</v>
      </c>
      <c r="C669">
        <v>2013</v>
      </c>
      <c r="D669" s="23">
        <v>41449</v>
      </c>
      <c r="E669" s="23">
        <v>41453</v>
      </c>
      <c r="F669" t="s">
        <v>23</v>
      </c>
      <c r="G669" t="s">
        <v>2698</v>
      </c>
      <c r="H669" t="s">
        <v>2699</v>
      </c>
      <c r="I669" t="s">
        <v>26</v>
      </c>
      <c r="J669" t="s">
        <v>27</v>
      </c>
      <c r="K669" t="s">
        <v>266</v>
      </c>
      <c r="L669" t="s">
        <v>267</v>
      </c>
      <c r="M669">
        <v>10035</v>
      </c>
      <c r="N669" t="s">
        <v>148</v>
      </c>
      <c r="O669" t="s">
        <v>7382</v>
      </c>
      <c r="P669" t="s">
        <v>46</v>
      </c>
      <c r="Q669" t="s">
        <v>47</v>
      </c>
      <c r="R669" t="s">
        <v>7383</v>
      </c>
      <c r="S669">
        <v>25.83</v>
      </c>
      <c r="T669">
        <v>7</v>
      </c>
      <c r="U669">
        <v>0</v>
      </c>
      <c r="V669">
        <v>12.1401</v>
      </c>
    </row>
    <row r="670" spans="1:22" x14ac:dyDescent="0.3">
      <c r="A670">
        <v>9121</v>
      </c>
      <c r="B670" t="s">
        <v>10433</v>
      </c>
      <c r="C670">
        <v>2013</v>
      </c>
      <c r="D670" s="23">
        <v>41432</v>
      </c>
      <c r="E670" s="23">
        <v>41438</v>
      </c>
      <c r="F670" t="s">
        <v>50</v>
      </c>
      <c r="G670" t="s">
        <v>1508</v>
      </c>
      <c r="H670" t="s">
        <v>1509</v>
      </c>
      <c r="I670" t="s">
        <v>102</v>
      </c>
      <c r="J670" t="s">
        <v>27</v>
      </c>
      <c r="K670" t="s">
        <v>42</v>
      </c>
      <c r="L670" t="s">
        <v>43</v>
      </c>
      <c r="M670">
        <v>90036</v>
      </c>
      <c r="N670" t="s">
        <v>44</v>
      </c>
      <c r="O670" t="s">
        <v>10434</v>
      </c>
      <c r="P670" t="s">
        <v>46</v>
      </c>
      <c r="Q670" t="s">
        <v>90</v>
      </c>
      <c r="R670" t="s">
        <v>10435</v>
      </c>
      <c r="S670">
        <v>99.9</v>
      </c>
      <c r="T670">
        <v>5</v>
      </c>
      <c r="U670">
        <v>0</v>
      </c>
      <c r="V670">
        <v>46.952999999999996</v>
      </c>
    </row>
    <row r="671" spans="1:22" x14ac:dyDescent="0.3">
      <c r="A671">
        <v>9120</v>
      </c>
      <c r="B671" t="s">
        <v>10433</v>
      </c>
      <c r="C671">
        <v>2013</v>
      </c>
      <c r="D671" s="23">
        <v>41432</v>
      </c>
      <c r="E671" s="23">
        <v>41438</v>
      </c>
      <c r="F671" t="s">
        <v>50</v>
      </c>
      <c r="G671" t="s">
        <v>1508</v>
      </c>
      <c r="H671" t="s">
        <v>1509</v>
      </c>
      <c r="I671" t="s">
        <v>102</v>
      </c>
      <c r="J671" t="s">
        <v>27</v>
      </c>
      <c r="K671" t="s">
        <v>42</v>
      </c>
      <c r="L671" t="s">
        <v>43</v>
      </c>
      <c r="M671">
        <v>90036</v>
      </c>
      <c r="N671" t="s">
        <v>44</v>
      </c>
      <c r="O671" t="s">
        <v>3200</v>
      </c>
      <c r="P671" t="s">
        <v>46</v>
      </c>
      <c r="Q671" t="s">
        <v>47</v>
      </c>
      <c r="R671" t="s">
        <v>3201</v>
      </c>
      <c r="S671">
        <v>22.05</v>
      </c>
      <c r="T671">
        <v>7</v>
      </c>
      <c r="U671">
        <v>0</v>
      </c>
      <c r="V671">
        <v>10.584</v>
      </c>
    </row>
    <row r="672" spans="1:22" x14ac:dyDescent="0.3">
      <c r="A672">
        <v>1694</v>
      </c>
      <c r="B672" t="s">
        <v>4378</v>
      </c>
      <c r="C672">
        <v>2013</v>
      </c>
      <c r="D672" s="23">
        <v>41452</v>
      </c>
      <c r="E672" s="23">
        <v>41455</v>
      </c>
      <c r="F672" t="s">
        <v>23</v>
      </c>
      <c r="G672" t="s">
        <v>3676</v>
      </c>
      <c r="H672" t="s">
        <v>3677</v>
      </c>
      <c r="I672" t="s">
        <v>102</v>
      </c>
      <c r="J672" t="s">
        <v>27</v>
      </c>
      <c r="K672" t="s">
        <v>4346</v>
      </c>
      <c r="L672" t="s">
        <v>104</v>
      </c>
      <c r="M672">
        <v>75023</v>
      </c>
      <c r="N672" t="s">
        <v>105</v>
      </c>
      <c r="O672" t="s">
        <v>4379</v>
      </c>
      <c r="P672" t="s">
        <v>71</v>
      </c>
      <c r="Q672" t="s">
        <v>161</v>
      </c>
      <c r="R672" t="s">
        <v>4380</v>
      </c>
      <c r="S672">
        <v>13.616</v>
      </c>
      <c r="T672">
        <v>2</v>
      </c>
      <c r="U672">
        <v>0.2</v>
      </c>
      <c r="V672">
        <v>3.5742000000000012</v>
      </c>
    </row>
    <row r="673" spans="1:22" x14ac:dyDescent="0.3">
      <c r="A673">
        <v>6849</v>
      </c>
      <c r="B673" t="s">
        <v>9137</v>
      </c>
      <c r="C673">
        <v>2013</v>
      </c>
      <c r="D673" s="23">
        <v>41444</v>
      </c>
      <c r="E673" s="23">
        <v>41447</v>
      </c>
      <c r="F673" t="s">
        <v>188</v>
      </c>
      <c r="G673" t="s">
        <v>5183</v>
      </c>
      <c r="H673" t="s">
        <v>5184</v>
      </c>
      <c r="I673" t="s">
        <v>26</v>
      </c>
      <c r="J673" t="s">
        <v>27</v>
      </c>
      <c r="K673" t="s">
        <v>8091</v>
      </c>
      <c r="L673" t="s">
        <v>211</v>
      </c>
      <c r="M673">
        <v>60423</v>
      </c>
      <c r="N673" t="s">
        <v>105</v>
      </c>
      <c r="O673" t="s">
        <v>7640</v>
      </c>
      <c r="P673" t="s">
        <v>46</v>
      </c>
      <c r="Q673" t="s">
        <v>90</v>
      </c>
      <c r="R673" t="s">
        <v>7641</v>
      </c>
      <c r="S673">
        <v>76.864000000000004</v>
      </c>
      <c r="T673">
        <v>2</v>
      </c>
      <c r="U673">
        <v>0.2</v>
      </c>
      <c r="V673">
        <v>26.902399999999993</v>
      </c>
    </row>
    <row r="674" spans="1:22" x14ac:dyDescent="0.3">
      <c r="A674">
        <v>5538</v>
      </c>
      <c r="B674" t="s">
        <v>8311</v>
      </c>
      <c r="C674">
        <v>2013</v>
      </c>
      <c r="D674" s="23">
        <v>41432</v>
      </c>
      <c r="E674" s="23">
        <v>41433</v>
      </c>
      <c r="F674" t="s">
        <v>188</v>
      </c>
      <c r="G674" t="s">
        <v>2035</v>
      </c>
      <c r="H674" t="s">
        <v>2036</v>
      </c>
      <c r="I674" t="s">
        <v>26</v>
      </c>
      <c r="J674" t="s">
        <v>27</v>
      </c>
      <c r="K674" t="s">
        <v>5141</v>
      </c>
      <c r="L674" t="s">
        <v>1707</v>
      </c>
      <c r="M674">
        <v>72209</v>
      </c>
      <c r="N674" t="s">
        <v>30</v>
      </c>
      <c r="O674" t="s">
        <v>6284</v>
      </c>
      <c r="P674" t="s">
        <v>46</v>
      </c>
      <c r="Q674" t="s">
        <v>90</v>
      </c>
      <c r="R674" t="s">
        <v>6285</v>
      </c>
      <c r="S674">
        <v>12.96</v>
      </c>
      <c r="T674">
        <v>2</v>
      </c>
      <c r="U674">
        <v>0</v>
      </c>
      <c r="V674">
        <v>6.2208000000000006</v>
      </c>
    </row>
    <row r="675" spans="1:22" x14ac:dyDescent="0.3">
      <c r="A675">
        <v>5537</v>
      </c>
      <c r="B675" t="s">
        <v>8311</v>
      </c>
      <c r="C675">
        <v>2013</v>
      </c>
      <c r="D675" s="23">
        <v>41432</v>
      </c>
      <c r="E675" s="23">
        <v>41433</v>
      </c>
      <c r="F675" t="s">
        <v>188</v>
      </c>
      <c r="G675" t="s">
        <v>2035</v>
      </c>
      <c r="H675" t="s">
        <v>2036</v>
      </c>
      <c r="I675" t="s">
        <v>26</v>
      </c>
      <c r="J675" t="s">
        <v>27</v>
      </c>
      <c r="K675" t="s">
        <v>5141</v>
      </c>
      <c r="L675" t="s">
        <v>1707</v>
      </c>
      <c r="M675">
        <v>72209</v>
      </c>
      <c r="N675" t="s">
        <v>30</v>
      </c>
      <c r="O675" t="s">
        <v>4233</v>
      </c>
      <c r="P675" t="s">
        <v>46</v>
      </c>
      <c r="Q675" t="s">
        <v>75</v>
      </c>
      <c r="R675" t="s">
        <v>4234</v>
      </c>
      <c r="S675">
        <v>11.67</v>
      </c>
      <c r="T675">
        <v>3</v>
      </c>
      <c r="U675">
        <v>0</v>
      </c>
      <c r="V675">
        <v>5.6015999999999995</v>
      </c>
    </row>
    <row r="676" spans="1:22" x14ac:dyDescent="0.3">
      <c r="A676">
        <v>5536</v>
      </c>
      <c r="B676" t="s">
        <v>8311</v>
      </c>
      <c r="C676">
        <v>2013</v>
      </c>
      <c r="D676" s="23">
        <v>41432</v>
      </c>
      <c r="E676" s="23">
        <v>41433</v>
      </c>
      <c r="F676" t="s">
        <v>188</v>
      </c>
      <c r="G676" t="s">
        <v>2035</v>
      </c>
      <c r="H676" t="s">
        <v>2036</v>
      </c>
      <c r="I676" t="s">
        <v>26</v>
      </c>
      <c r="J676" t="s">
        <v>27</v>
      </c>
      <c r="K676" t="s">
        <v>5141</v>
      </c>
      <c r="L676" t="s">
        <v>1707</v>
      </c>
      <c r="M676">
        <v>72209</v>
      </c>
      <c r="N676" t="s">
        <v>30</v>
      </c>
      <c r="O676" t="s">
        <v>431</v>
      </c>
      <c r="P676" t="s">
        <v>46</v>
      </c>
      <c r="Q676" t="s">
        <v>75</v>
      </c>
      <c r="R676" t="s">
        <v>432</v>
      </c>
      <c r="S676">
        <v>64.14</v>
      </c>
      <c r="T676">
        <v>3</v>
      </c>
      <c r="U676">
        <v>0</v>
      </c>
      <c r="V676">
        <v>30.787199999999999</v>
      </c>
    </row>
    <row r="677" spans="1:22" x14ac:dyDescent="0.3">
      <c r="A677">
        <v>5535</v>
      </c>
      <c r="B677" t="s">
        <v>8311</v>
      </c>
      <c r="C677">
        <v>2013</v>
      </c>
      <c r="D677" s="23">
        <v>41432</v>
      </c>
      <c r="E677" s="23">
        <v>41433</v>
      </c>
      <c r="F677" t="s">
        <v>188</v>
      </c>
      <c r="G677" t="s">
        <v>2035</v>
      </c>
      <c r="H677" t="s">
        <v>2036</v>
      </c>
      <c r="I677" t="s">
        <v>26</v>
      </c>
      <c r="J677" t="s">
        <v>27</v>
      </c>
      <c r="K677" t="s">
        <v>5141</v>
      </c>
      <c r="L677" t="s">
        <v>1707</v>
      </c>
      <c r="M677">
        <v>72209</v>
      </c>
      <c r="N677" t="s">
        <v>30</v>
      </c>
      <c r="O677" t="s">
        <v>1450</v>
      </c>
      <c r="P677" t="s">
        <v>46</v>
      </c>
      <c r="Q677" t="s">
        <v>90</v>
      </c>
      <c r="R677" t="s">
        <v>1451</v>
      </c>
      <c r="S677">
        <v>59.94</v>
      </c>
      <c r="T677">
        <v>3</v>
      </c>
      <c r="U677">
        <v>0</v>
      </c>
      <c r="V677">
        <v>28.171799999999998</v>
      </c>
    </row>
    <row r="678" spans="1:22" x14ac:dyDescent="0.3">
      <c r="A678">
        <v>5534</v>
      </c>
      <c r="B678" t="s">
        <v>8311</v>
      </c>
      <c r="C678">
        <v>2013</v>
      </c>
      <c r="D678" s="23">
        <v>41432</v>
      </c>
      <c r="E678" s="23">
        <v>41433</v>
      </c>
      <c r="F678" t="s">
        <v>188</v>
      </c>
      <c r="G678" t="s">
        <v>2035</v>
      </c>
      <c r="H678" t="s">
        <v>2036</v>
      </c>
      <c r="I678" t="s">
        <v>26</v>
      </c>
      <c r="J678" t="s">
        <v>27</v>
      </c>
      <c r="K678" t="s">
        <v>5141</v>
      </c>
      <c r="L678" t="s">
        <v>1707</v>
      </c>
      <c r="M678">
        <v>72209</v>
      </c>
      <c r="N678" t="s">
        <v>30</v>
      </c>
      <c r="O678" t="s">
        <v>2425</v>
      </c>
      <c r="P678" t="s">
        <v>71</v>
      </c>
      <c r="Q678" t="s">
        <v>161</v>
      </c>
      <c r="R678" t="s">
        <v>2426</v>
      </c>
      <c r="S678">
        <v>323.37</v>
      </c>
      <c r="T678">
        <v>3</v>
      </c>
      <c r="U678">
        <v>0</v>
      </c>
      <c r="V678">
        <v>129.34800000000001</v>
      </c>
    </row>
    <row r="679" spans="1:22" x14ac:dyDescent="0.3">
      <c r="A679">
        <v>5533</v>
      </c>
      <c r="B679" t="s">
        <v>8311</v>
      </c>
      <c r="C679">
        <v>2013</v>
      </c>
      <c r="D679" s="23">
        <v>41432</v>
      </c>
      <c r="E679" s="23">
        <v>41433</v>
      </c>
      <c r="F679" t="s">
        <v>188</v>
      </c>
      <c r="G679" t="s">
        <v>2035</v>
      </c>
      <c r="H679" t="s">
        <v>2036</v>
      </c>
      <c r="I679" t="s">
        <v>26</v>
      </c>
      <c r="J679" t="s">
        <v>27</v>
      </c>
      <c r="K679" t="s">
        <v>5141</v>
      </c>
      <c r="L679" t="s">
        <v>1707</v>
      </c>
      <c r="M679">
        <v>72209</v>
      </c>
      <c r="N679" t="s">
        <v>30</v>
      </c>
      <c r="O679" t="s">
        <v>4156</v>
      </c>
      <c r="P679" t="s">
        <v>71</v>
      </c>
      <c r="Q679" t="s">
        <v>161</v>
      </c>
      <c r="R679" t="s">
        <v>4157</v>
      </c>
      <c r="S679">
        <v>26.849999999999998</v>
      </c>
      <c r="T679">
        <v>3</v>
      </c>
      <c r="U679">
        <v>0</v>
      </c>
      <c r="V679">
        <v>5.101499999999997</v>
      </c>
    </row>
    <row r="680" spans="1:22" x14ac:dyDescent="0.3">
      <c r="A680">
        <v>5532</v>
      </c>
      <c r="B680" t="s">
        <v>8311</v>
      </c>
      <c r="C680">
        <v>2013</v>
      </c>
      <c r="D680" s="23">
        <v>41432</v>
      </c>
      <c r="E680" s="23">
        <v>41433</v>
      </c>
      <c r="F680" t="s">
        <v>188</v>
      </c>
      <c r="G680" t="s">
        <v>2035</v>
      </c>
      <c r="H680" t="s">
        <v>2036</v>
      </c>
      <c r="I680" t="s">
        <v>26</v>
      </c>
      <c r="J680" t="s">
        <v>27</v>
      </c>
      <c r="K680" t="s">
        <v>5141</v>
      </c>
      <c r="L680" t="s">
        <v>1707</v>
      </c>
      <c r="M680">
        <v>72209</v>
      </c>
      <c r="N680" t="s">
        <v>30</v>
      </c>
      <c r="O680" t="s">
        <v>3995</v>
      </c>
      <c r="P680" t="s">
        <v>71</v>
      </c>
      <c r="Q680" t="s">
        <v>161</v>
      </c>
      <c r="R680" t="s">
        <v>3996</v>
      </c>
      <c r="S680">
        <v>179.94</v>
      </c>
      <c r="T680">
        <v>6</v>
      </c>
      <c r="U680">
        <v>0</v>
      </c>
      <c r="V680">
        <v>75.57480000000001</v>
      </c>
    </row>
    <row r="681" spans="1:22" x14ac:dyDescent="0.3">
      <c r="A681">
        <v>4103</v>
      </c>
      <c r="B681" t="s">
        <v>7210</v>
      </c>
      <c r="C681">
        <v>2014</v>
      </c>
      <c r="D681" s="23">
        <v>41810</v>
      </c>
      <c r="E681" s="23">
        <v>41814</v>
      </c>
      <c r="F681" t="s">
        <v>50</v>
      </c>
      <c r="G681" t="s">
        <v>1974</v>
      </c>
      <c r="H681" t="s">
        <v>1975</v>
      </c>
      <c r="I681" t="s">
        <v>26</v>
      </c>
      <c r="J681" t="s">
        <v>27</v>
      </c>
      <c r="K681" t="s">
        <v>184</v>
      </c>
      <c r="L681" t="s">
        <v>104</v>
      </c>
      <c r="M681">
        <v>77095</v>
      </c>
      <c r="N681" t="s">
        <v>105</v>
      </c>
      <c r="O681" t="s">
        <v>5120</v>
      </c>
      <c r="P681" t="s">
        <v>46</v>
      </c>
      <c r="Q681" t="s">
        <v>90</v>
      </c>
      <c r="R681" t="s">
        <v>5121</v>
      </c>
      <c r="S681">
        <v>146.17600000000002</v>
      </c>
      <c r="T681">
        <v>8</v>
      </c>
      <c r="U681">
        <v>0.2</v>
      </c>
      <c r="V681">
        <v>47.50719999999999</v>
      </c>
    </row>
    <row r="682" spans="1:22" x14ac:dyDescent="0.3">
      <c r="A682">
        <v>4102</v>
      </c>
      <c r="B682" t="s">
        <v>7210</v>
      </c>
      <c r="C682">
        <v>2014</v>
      </c>
      <c r="D682" s="23">
        <v>41810</v>
      </c>
      <c r="E682" s="23">
        <v>41814</v>
      </c>
      <c r="F682" t="s">
        <v>50</v>
      </c>
      <c r="G682" t="s">
        <v>1974</v>
      </c>
      <c r="H682" t="s">
        <v>1975</v>
      </c>
      <c r="I682" t="s">
        <v>26</v>
      </c>
      <c r="J682" t="s">
        <v>27</v>
      </c>
      <c r="K682" t="s">
        <v>184</v>
      </c>
      <c r="L682" t="s">
        <v>104</v>
      </c>
      <c r="M682">
        <v>77095</v>
      </c>
      <c r="N682" t="s">
        <v>105</v>
      </c>
      <c r="O682" t="s">
        <v>4422</v>
      </c>
      <c r="P682" t="s">
        <v>46</v>
      </c>
      <c r="Q682" t="s">
        <v>78</v>
      </c>
      <c r="R682" t="s">
        <v>4423</v>
      </c>
      <c r="S682">
        <v>0.44399999999999995</v>
      </c>
      <c r="T682">
        <v>1</v>
      </c>
      <c r="U682">
        <v>0.8</v>
      </c>
      <c r="V682">
        <v>-1.1100000000000003</v>
      </c>
    </row>
    <row r="683" spans="1:22" x14ac:dyDescent="0.3">
      <c r="A683">
        <v>4101</v>
      </c>
      <c r="B683" t="s">
        <v>7210</v>
      </c>
      <c r="C683">
        <v>2014</v>
      </c>
      <c r="D683" s="23">
        <v>41810</v>
      </c>
      <c r="E683" s="23">
        <v>41814</v>
      </c>
      <c r="F683" t="s">
        <v>50</v>
      </c>
      <c r="G683" t="s">
        <v>1974</v>
      </c>
      <c r="H683" t="s">
        <v>1975</v>
      </c>
      <c r="I683" t="s">
        <v>26</v>
      </c>
      <c r="J683" t="s">
        <v>27</v>
      </c>
      <c r="K683" t="s">
        <v>184</v>
      </c>
      <c r="L683" t="s">
        <v>104</v>
      </c>
      <c r="M683">
        <v>77095</v>
      </c>
      <c r="N683" t="s">
        <v>105</v>
      </c>
      <c r="O683" t="s">
        <v>7211</v>
      </c>
      <c r="P683" t="s">
        <v>46</v>
      </c>
      <c r="Q683" t="s">
        <v>78</v>
      </c>
      <c r="R683" t="s">
        <v>7212</v>
      </c>
      <c r="S683">
        <v>2.2639999999999993</v>
      </c>
      <c r="T683">
        <v>1</v>
      </c>
      <c r="U683">
        <v>0.8</v>
      </c>
      <c r="V683">
        <v>-5.2072000000000012</v>
      </c>
    </row>
    <row r="684" spans="1:22" x14ac:dyDescent="0.3">
      <c r="A684">
        <v>7506</v>
      </c>
      <c r="B684" t="s">
        <v>9513</v>
      </c>
      <c r="C684">
        <v>2014</v>
      </c>
      <c r="D684" s="23">
        <v>41799</v>
      </c>
      <c r="E684" s="23">
        <v>41804</v>
      </c>
      <c r="F684" t="s">
        <v>50</v>
      </c>
      <c r="G684" t="s">
        <v>5008</v>
      </c>
      <c r="H684" t="s">
        <v>5009</v>
      </c>
      <c r="I684" t="s">
        <v>26</v>
      </c>
      <c r="J684" t="s">
        <v>27</v>
      </c>
      <c r="K684" t="s">
        <v>4289</v>
      </c>
      <c r="L684" t="s">
        <v>211</v>
      </c>
      <c r="M684">
        <v>60076</v>
      </c>
      <c r="N684" t="s">
        <v>105</v>
      </c>
      <c r="O684" t="s">
        <v>1335</v>
      </c>
      <c r="P684" t="s">
        <v>46</v>
      </c>
      <c r="Q684" t="s">
        <v>75</v>
      </c>
      <c r="R684" t="s">
        <v>1336</v>
      </c>
      <c r="S684">
        <v>12.175999999999998</v>
      </c>
      <c r="T684">
        <v>4</v>
      </c>
      <c r="U684">
        <v>0.8</v>
      </c>
      <c r="V684">
        <v>-18.872800000000009</v>
      </c>
    </row>
    <row r="685" spans="1:22" x14ac:dyDescent="0.3">
      <c r="A685">
        <v>670</v>
      </c>
      <c r="B685" t="s">
        <v>2183</v>
      </c>
      <c r="C685">
        <v>2014</v>
      </c>
      <c r="D685" s="23">
        <v>41800</v>
      </c>
      <c r="E685" s="23">
        <v>41804</v>
      </c>
      <c r="F685" t="s">
        <v>50</v>
      </c>
      <c r="G685" t="s">
        <v>2067</v>
      </c>
      <c r="H685" t="s">
        <v>2068</v>
      </c>
      <c r="I685" t="s">
        <v>102</v>
      </c>
      <c r="J685" t="s">
        <v>27</v>
      </c>
      <c r="K685" t="s">
        <v>303</v>
      </c>
      <c r="L685" t="s">
        <v>211</v>
      </c>
      <c r="M685">
        <v>60653</v>
      </c>
      <c r="N685" t="s">
        <v>105</v>
      </c>
      <c r="O685" t="s">
        <v>2184</v>
      </c>
      <c r="P685" t="s">
        <v>32</v>
      </c>
      <c r="Q685" t="s">
        <v>65</v>
      </c>
      <c r="R685" t="s">
        <v>2185</v>
      </c>
      <c r="S685">
        <v>23.976000000000003</v>
      </c>
      <c r="T685">
        <v>3</v>
      </c>
      <c r="U685">
        <v>0.6</v>
      </c>
      <c r="V685">
        <v>-14.385599999999997</v>
      </c>
    </row>
    <row r="686" spans="1:22" x14ac:dyDescent="0.3">
      <c r="A686">
        <v>671</v>
      </c>
      <c r="B686" t="s">
        <v>2183</v>
      </c>
      <c r="C686">
        <v>2014</v>
      </c>
      <c r="D686" s="23">
        <v>41800</v>
      </c>
      <c r="E686" s="23">
        <v>41804</v>
      </c>
      <c r="F686" t="s">
        <v>50</v>
      </c>
      <c r="G686" t="s">
        <v>2067</v>
      </c>
      <c r="H686" t="s">
        <v>2068</v>
      </c>
      <c r="I686" t="s">
        <v>102</v>
      </c>
      <c r="J686" t="s">
        <v>27</v>
      </c>
      <c r="K686" t="s">
        <v>303</v>
      </c>
      <c r="L686" t="s">
        <v>211</v>
      </c>
      <c r="M686">
        <v>60653</v>
      </c>
      <c r="N686" t="s">
        <v>105</v>
      </c>
      <c r="O686" t="s">
        <v>2186</v>
      </c>
      <c r="P686" t="s">
        <v>32</v>
      </c>
      <c r="Q686" t="s">
        <v>56</v>
      </c>
      <c r="R686" t="s">
        <v>2187</v>
      </c>
      <c r="S686">
        <v>108.925</v>
      </c>
      <c r="T686">
        <v>1</v>
      </c>
      <c r="U686">
        <v>0.5</v>
      </c>
      <c r="V686">
        <v>-71.890500000000017</v>
      </c>
    </row>
    <row r="687" spans="1:22" x14ac:dyDescent="0.3">
      <c r="A687">
        <v>672</v>
      </c>
      <c r="B687" t="s">
        <v>2183</v>
      </c>
      <c r="C687">
        <v>2014</v>
      </c>
      <c r="D687" s="23">
        <v>41800</v>
      </c>
      <c r="E687" s="23">
        <v>41804</v>
      </c>
      <c r="F687" t="s">
        <v>50</v>
      </c>
      <c r="G687" t="s">
        <v>2067</v>
      </c>
      <c r="H687" t="s">
        <v>2068</v>
      </c>
      <c r="I687" t="s">
        <v>102</v>
      </c>
      <c r="J687" t="s">
        <v>27</v>
      </c>
      <c r="K687" t="s">
        <v>303</v>
      </c>
      <c r="L687" t="s">
        <v>211</v>
      </c>
      <c r="M687">
        <v>60653</v>
      </c>
      <c r="N687" t="s">
        <v>105</v>
      </c>
      <c r="O687" t="s">
        <v>560</v>
      </c>
      <c r="P687" t="s">
        <v>46</v>
      </c>
      <c r="Q687" t="s">
        <v>90</v>
      </c>
      <c r="R687" t="s">
        <v>2188</v>
      </c>
      <c r="S687">
        <v>36.351999999999997</v>
      </c>
      <c r="T687">
        <v>8</v>
      </c>
      <c r="U687">
        <v>0.2</v>
      </c>
      <c r="V687">
        <v>11.359999999999998</v>
      </c>
    </row>
    <row r="688" spans="1:22" x14ac:dyDescent="0.3">
      <c r="A688">
        <v>9647</v>
      </c>
      <c r="B688" t="s">
        <v>10752</v>
      </c>
      <c r="C688">
        <v>2014</v>
      </c>
      <c r="D688" s="23">
        <v>41799</v>
      </c>
      <c r="E688" s="23">
        <v>41804</v>
      </c>
      <c r="F688" t="s">
        <v>50</v>
      </c>
      <c r="G688" t="s">
        <v>3161</v>
      </c>
      <c r="H688" t="s">
        <v>3162</v>
      </c>
      <c r="I688" t="s">
        <v>26</v>
      </c>
      <c r="J688" t="s">
        <v>27</v>
      </c>
      <c r="K688" t="s">
        <v>3942</v>
      </c>
      <c r="L688" t="s">
        <v>310</v>
      </c>
      <c r="M688">
        <v>85301</v>
      </c>
      <c r="N688" t="s">
        <v>44</v>
      </c>
      <c r="O688" t="s">
        <v>1063</v>
      </c>
      <c r="P688" t="s">
        <v>46</v>
      </c>
      <c r="Q688" t="s">
        <v>75</v>
      </c>
      <c r="R688" t="s">
        <v>1064</v>
      </c>
      <c r="S688">
        <v>72.588000000000008</v>
      </c>
      <c r="T688">
        <v>2</v>
      </c>
      <c r="U688">
        <v>0.7</v>
      </c>
      <c r="V688">
        <v>-48.391999999999982</v>
      </c>
    </row>
    <row r="689" spans="1:22" x14ac:dyDescent="0.3">
      <c r="A689">
        <v>9646</v>
      </c>
      <c r="B689" t="s">
        <v>10752</v>
      </c>
      <c r="C689">
        <v>2014</v>
      </c>
      <c r="D689" s="23">
        <v>41799</v>
      </c>
      <c r="E689" s="23">
        <v>41804</v>
      </c>
      <c r="F689" t="s">
        <v>50</v>
      </c>
      <c r="G689" t="s">
        <v>3161</v>
      </c>
      <c r="H689" t="s">
        <v>3162</v>
      </c>
      <c r="I689" t="s">
        <v>26</v>
      </c>
      <c r="J689" t="s">
        <v>27</v>
      </c>
      <c r="K689" t="s">
        <v>3942</v>
      </c>
      <c r="L689" t="s">
        <v>310</v>
      </c>
      <c r="M689">
        <v>85301</v>
      </c>
      <c r="N689" t="s">
        <v>44</v>
      </c>
      <c r="O689" t="s">
        <v>885</v>
      </c>
      <c r="P689" t="s">
        <v>46</v>
      </c>
      <c r="Q689" t="s">
        <v>59</v>
      </c>
      <c r="R689" t="s">
        <v>886</v>
      </c>
      <c r="S689">
        <v>35.167999999999999</v>
      </c>
      <c r="T689">
        <v>2</v>
      </c>
      <c r="U689">
        <v>0.2</v>
      </c>
      <c r="V689">
        <v>-8.3524000000000012</v>
      </c>
    </row>
    <row r="690" spans="1:22" x14ac:dyDescent="0.3">
      <c r="A690">
        <v>9645</v>
      </c>
      <c r="B690" t="s">
        <v>10752</v>
      </c>
      <c r="C690">
        <v>2014</v>
      </c>
      <c r="D690" s="23">
        <v>41799</v>
      </c>
      <c r="E690" s="23">
        <v>41804</v>
      </c>
      <c r="F690" t="s">
        <v>50</v>
      </c>
      <c r="G690" t="s">
        <v>3161</v>
      </c>
      <c r="H690" t="s">
        <v>3162</v>
      </c>
      <c r="I690" t="s">
        <v>26</v>
      </c>
      <c r="J690" t="s">
        <v>27</v>
      </c>
      <c r="K690" t="s">
        <v>3942</v>
      </c>
      <c r="L690" t="s">
        <v>310</v>
      </c>
      <c r="M690">
        <v>85301</v>
      </c>
      <c r="N690" t="s">
        <v>44</v>
      </c>
      <c r="O690" t="s">
        <v>4383</v>
      </c>
      <c r="P690" t="s">
        <v>71</v>
      </c>
      <c r="Q690" t="s">
        <v>161</v>
      </c>
      <c r="R690" t="s">
        <v>4384</v>
      </c>
      <c r="S690">
        <v>89.544000000000011</v>
      </c>
      <c r="T690">
        <v>7</v>
      </c>
      <c r="U690">
        <v>0.2</v>
      </c>
      <c r="V690">
        <v>12.312299999999993</v>
      </c>
    </row>
    <row r="691" spans="1:22" x14ac:dyDescent="0.3">
      <c r="A691">
        <v>7816</v>
      </c>
      <c r="B691" t="s">
        <v>9681</v>
      </c>
      <c r="C691">
        <v>2014</v>
      </c>
      <c r="D691" s="23">
        <v>41799</v>
      </c>
      <c r="E691" s="23">
        <v>41801</v>
      </c>
      <c r="F691" t="s">
        <v>188</v>
      </c>
      <c r="G691" t="s">
        <v>604</v>
      </c>
      <c r="H691" t="s">
        <v>605</v>
      </c>
      <c r="I691" t="s">
        <v>102</v>
      </c>
      <c r="J691" t="s">
        <v>27</v>
      </c>
      <c r="K691" t="s">
        <v>42</v>
      </c>
      <c r="L691" t="s">
        <v>43</v>
      </c>
      <c r="M691">
        <v>90049</v>
      </c>
      <c r="N691" t="s">
        <v>44</v>
      </c>
      <c r="O691" t="s">
        <v>3310</v>
      </c>
      <c r="P691" t="s">
        <v>71</v>
      </c>
      <c r="Q691" t="s">
        <v>72</v>
      </c>
      <c r="R691" t="s">
        <v>3311</v>
      </c>
      <c r="S691">
        <v>17.52</v>
      </c>
      <c r="T691">
        <v>2</v>
      </c>
      <c r="U691">
        <v>0.2</v>
      </c>
      <c r="V691">
        <v>-3.5040000000000022</v>
      </c>
    </row>
    <row r="692" spans="1:22" x14ac:dyDescent="0.3">
      <c r="A692">
        <v>7815</v>
      </c>
      <c r="B692" t="s">
        <v>9681</v>
      </c>
      <c r="C692">
        <v>2014</v>
      </c>
      <c r="D692" s="23">
        <v>41799</v>
      </c>
      <c r="E692" s="23">
        <v>41801</v>
      </c>
      <c r="F692" t="s">
        <v>188</v>
      </c>
      <c r="G692" t="s">
        <v>604</v>
      </c>
      <c r="H692" t="s">
        <v>605</v>
      </c>
      <c r="I692" t="s">
        <v>102</v>
      </c>
      <c r="J692" t="s">
        <v>27</v>
      </c>
      <c r="K692" t="s">
        <v>42</v>
      </c>
      <c r="L692" t="s">
        <v>43</v>
      </c>
      <c r="M692">
        <v>90049</v>
      </c>
      <c r="N692" t="s">
        <v>44</v>
      </c>
      <c r="O692" t="s">
        <v>166</v>
      </c>
      <c r="P692" t="s">
        <v>32</v>
      </c>
      <c r="Q692" t="s">
        <v>33</v>
      </c>
      <c r="R692" t="s">
        <v>167</v>
      </c>
      <c r="S692">
        <v>1497.6659999999999</v>
      </c>
      <c r="T692">
        <v>2</v>
      </c>
      <c r="U692">
        <v>0.15</v>
      </c>
      <c r="V692">
        <v>140.95680000000004</v>
      </c>
    </row>
    <row r="693" spans="1:22" x14ac:dyDescent="0.3">
      <c r="A693">
        <v>2288</v>
      </c>
      <c r="B693" t="s">
        <v>5295</v>
      </c>
      <c r="C693">
        <v>2014</v>
      </c>
      <c r="D693" s="23">
        <v>41792</v>
      </c>
      <c r="E693" s="23">
        <v>41796</v>
      </c>
      <c r="F693" t="s">
        <v>23</v>
      </c>
      <c r="G693" t="s">
        <v>1025</v>
      </c>
      <c r="H693" t="s">
        <v>1026</v>
      </c>
      <c r="I693" t="s">
        <v>41</v>
      </c>
      <c r="J693" t="s">
        <v>27</v>
      </c>
      <c r="K693" t="s">
        <v>2835</v>
      </c>
      <c r="L693" t="s">
        <v>498</v>
      </c>
      <c r="M693">
        <v>43615</v>
      </c>
      <c r="N693" t="s">
        <v>148</v>
      </c>
      <c r="O693" t="s">
        <v>5296</v>
      </c>
      <c r="P693" t="s">
        <v>46</v>
      </c>
      <c r="Q693" t="s">
        <v>78</v>
      </c>
      <c r="R693" t="s">
        <v>5297</v>
      </c>
      <c r="S693">
        <v>17.480000000000004</v>
      </c>
      <c r="T693">
        <v>5</v>
      </c>
      <c r="U693">
        <v>0.2</v>
      </c>
      <c r="V693">
        <v>1.3109999999999999</v>
      </c>
    </row>
    <row r="694" spans="1:22" x14ac:dyDescent="0.3">
      <c r="A694">
        <v>2313</v>
      </c>
      <c r="B694" t="s">
        <v>5319</v>
      </c>
      <c r="C694">
        <v>2014</v>
      </c>
      <c r="D694" s="23">
        <v>41802</v>
      </c>
      <c r="E694" s="23">
        <v>41803</v>
      </c>
      <c r="F694" t="s">
        <v>188</v>
      </c>
      <c r="G694" t="s">
        <v>5320</v>
      </c>
      <c r="H694" t="s">
        <v>5321</v>
      </c>
      <c r="I694" t="s">
        <v>102</v>
      </c>
      <c r="J694" t="s">
        <v>27</v>
      </c>
      <c r="K694" t="s">
        <v>1385</v>
      </c>
      <c r="L694" t="s">
        <v>310</v>
      </c>
      <c r="M694">
        <v>85345</v>
      </c>
      <c r="N694" t="s">
        <v>44</v>
      </c>
      <c r="O694" t="s">
        <v>1689</v>
      </c>
      <c r="P694" t="s">
        <v>46</v>
      </c>
      <c r="Q694" t="s">
        <v>59</v>
      </c>
      <c r="R694" t="s">
        <v>1690</v>
      </c>
      <c r="S694">
        <v>215.59200000000001</v>
      </c>
      <c r="T694">
        <v>3</v>
      </c>
      <c r="U694">
        <v>0.2</v>
      </c>
      <c r="V694">
        <v>-48.508200000000009</v>
      </c>
    </row>
    <row r="695" spans="1:22" x14ac:dyDescent="0.3">
      <c r="A695">
        <v>2312</v>
      </c>
      <c r="B695" t="s">
        <v>5319</v>
      </c>
      <c r="C695">
        <v>2014</v>
      </c>
      <c r="D695" s="23">
        <v>41802</v>
      </c>
      <c r="E695" s="23">
        <v>41803</v>
      </c>
      <c r="F695" t="s">
        <v>188</v>
      </c>
      <c r="G695" t="s">
        <v>5320</v>
      </c>
      <c r="H695" t="s">
        <v>5321</v>
      </c>
      <c r="I695" t="s">
        <v>102</v>
      </c>
      <c r="J695" t="s">
        <v>27</v>
      </c>
      <c r="K695" t="s">
        <v>1385</v>
      </c>
      <c r="L695" t="s">
        <v>310</v>
      </c>
      <c r="M695">
        <v>85345</v>
      </c>
      <c r="N695" t="s">
        <v>44</v>
      </c>
      <c r="O695" t="s">
        <v>4132</v>
      </c>
      <c r="P695" t="s">
        <v>46</v>
      </c>
      <c r="Q695" t="s">
        <v>68</v>
      </c>
      <c r="R695" t="s">
        <v>4133</v>
      </c>
      <c r="S695">
        <v>15.872</v>
      </c>
      <c r="T695">
        <v>1</v>
      </c>
      <c r="U695">
        <v>0.2</v>
      </c>
      <c r="V695">
        <v>1.9839999999999982</v>
      </c>
    </row>
    <row r="696" spans="1:22" x14ac:dyDescent="0.3">
      <c r="A696">
        <v>2311</v>
      </c>
      <c r="B696" t="s">
        <v>5319</v>
      </c>
      <c r="C696">
        <v>2014</v>
      </c>
      <c r="D696" s="23">
        <v>41802</v>
      </c>
      <c r="E696" s="23">
        <v>41803</v>
      </c>
      <c r="F696" t="s">
        <v>188</v>
      </c>
      <c r="G696" t="s">
        <v>5320</v>
      </c>
      <c r="H696" t="s">
        <v>5321</v>
      </c>
      <c r="I696" t="s">
        <v>102</v>
      </c>
      <c r="J696" t="s">
        <v>27</v>
      </c>
      <c r="K696" t="s">
        <v>1385</v>
      </c>
      <c r="L696" t="s">
        <v>310</v>
      </c>
      <c r="M696">
        <v>85345</v>
      </c>
      <c r="N696" t="s">
        <v>44</v>
      </c>
      <c r="O696" t="s">
        <v>2589</v>
      </c>
      <c r="P696" t="s">
        <v>46</v>
      </c>
      <c r="Q696" t="s">
        <v>68</v>
      </c>
      <c r="R696" t="s">
        <v>2590</v>
      </c>
      <c r="S696">
        <v>88.04</v>
      </c>
      <c r="T696">
        <v>5</v>
      </c>
      <c r="U696">
        <v>0.2</v>
      </c>
      <c r="V696">
        <v>6.602999999999998</v>
      </c>
    </row>
    <row r="697" spans="1:22" x14ac:dyDescent="0.3">
      <c r="A697">
        <v>2310</v>
      </c>
      <c r="B697" t="s">
        <v>5319</v>
      </c>
      <c r="C697">
        <v>2014</v>
      </c>
      <c r="D697" s="23">
        <v>41802</v>
      </c>
      <c r="E697" s="23">
        <v>41803</v>
      </c>
      <c r="F697" t="s">
        <v>188</v>
      </c>
      <c r="G697" t="s">
        <v>5320</v>
      </c>
      <c r="H697" t="s">
        <v>5321</v>
      </c>
      <c r="I697" t="s">
        <v>102</v>
      </c>
      <c r="J697" t="s">
        <v>27</v>
      </c>
      <c r="K697" t="s">
        <v>1385</v>
      </c>
      <c r="L697" t="s">
        <v>310</v>
      </c>
      <c r="M697">
        <v>85345</v>
      </c>
      <c r="N697" t="s">
        <v>44</v>
      </c>
      <c r="O697" t="s">
        <v>368</v>
      </c>
      <c r="P697" t="s">
        <v>46</v>
      </c>
      <c r="Q697" t="s">
        <v>59</v>
      </c>
      <c r="R697" t="s">
        <v>369</v>
      </c>
      <c r="S697">
        <v>68.448000000000008</v>
      </c>
      <c r="T697">
        <v>4</v>
      </c>
      <c r="U697">
        <v>0.2</v>
      </c>
      <c r="V697">
        <v>7.7003999999999948</v>
      </c>
    </row>
    <row r="698" spans="1:22" x14ac:dyDescent="0.3">
      <c r="A698">
        <v>2309</v>
      </c>
      <c r="B698" t="s">
        <v>5319</v>
      </c>
      <c r="C698">
        <v>2014</v>
      </c>
      <c r="D698" s="23">
        <v>41802</v>
      </c>
      <c r="E698" s="23">
        <v>41803</v>
      </c>
      <c r="F698" t="s">
        <v>188</v>
      </c>
      <c r="G698" t="s">
        <v>5320</v>
      </c>
      <c r="H698" t="s">
        <v>5321</v>
      </c>
      <c r="I698" t="s">
        <v>102</v>
      </c>
      <c r="J698" t="s">
        <v>27</v>
      </c>
      <c r="K698" t="s">
        <v>1385</v>
      </c>
      <c r="L698" t="s">
        <v>310</v>
      </c>
      <c r="M698">
        <v>85345</v>
      </c>
      <c r="N698" t="s">
        <v>44</v>
      </c>
      <c r="O698" t="s">
        <v>2555</v>
      </c>
      <c r="P698" t="s">
        <v>32</v>
      </c>
      <c r="Q698" t="s">
        <v>36</v>
      </c>
      <c r="R698" t="s">
        <v>2556</v>
      </c>
      <c r="S698">
        <v>280.79200000000003</v>
      </c>
      <c r="T698">
        <v>1</v>
      </c>
      <c r="U698">
        <v>0.2</v>
      </c>
      <c r="V698">
        <v>35.098999999999961</v>
      </c>
    </row>
    <row r="699" spans="1:22" x14ac:dyDescent="0.3">
      <c r="A699">
        <v>4270</v>
      </c>
      <c r="B699" t="s">
        <v>7368</v>
      </c>
      <c r="C699">
        <v>2014</v>
      </c>
      <c r="D699" s="23">
        <v>41816</v>
      </c>
      <c r="E699" s="23">
        <v>41820</v>
      </c>
      <c r="F699" t="s">
        <v>23</v>
      </c>
      <c r="G699" t="s">
        <v>4893</v>
      </c>
      <c r="H699" t="s">
        <v>4894</v>
      </c>
      <c r="I699" t="s">
        <v>26</v>
      </c>
      <c r="J699" t="s">
        <v>27</v>
      </c>
      <c r="K699" t="s">
        <v>95</v>
      </c>
      <c r="L699" t="s">
        <v>96</v>
      </c>
      <c r="M699">
        <v>98115</v>
      </c>
      <c r="N699" t="s">
        <v>44</v>
      </c>
      <c r="O699" t="s">
        <v>2186</v>
      </c>
      <c r="P699" t="s">
        <v>32</v>
      </c>
      <c r="Q699" t="s">
        <v>56</v>
      </c>
      <c r="R699" t="s">
        <v>2187</v>
      </c>
      <c r="S699">
        <v>871.4</v>
      </c>
      <c r="T699">
        <v>4</v>
      </c>
      <c r="U699">
        <v>0</v>
      </c>
      <c r="V699">
        <v>148.13799999999992</v>
      </c>
    </row>
    <row r="700" spans="1:22" x14ac:dyDescent="0.3">
      <c r="A700">
        <v>3573</v>
      </c>
      <c r="B700" t="s">
        <v>6750</v>
      </c>
      <c r="C700">
        <v>2014</v>
      </c>
      <c r="D700" s="23">
        <v>41820</v>
      </c>
      <c r="E700" s="23">
        <v>41825</v>
      </c>
      <c r="F700" t="s">
        <v>50</v>
      </c>
      <c r="G700" t="s">
        <v>6751</v>
      </c>
      <c r="H700" t="s">
        <v>6752</v>
      </c>
      <c r="I700" t="s">
        <v>41</v>
      </c>
      <c r="J700" t="s">
        <v>27</v>
      </c>
      <c r="K700" t="s">
        <v>5011</v>
      </c>
      <c r="L700" t="s">
        <v>104</v>
      </c>
      <c r="M700">
        <v>75150</v>
      </c>
      <c r="N700" t="s">
        <v>105</v>
      </c>
      <c r="O700" t="s">
        <v>2517</v>
      </c>
      <c r="P700" t="s">
        <v>46</v>
      </c>
      <c r="Q700" t="s">
        <v>90</v>
      </c>
      <c r="R700" t="s">
        <v>2518</v>
      </c>
      <c r="S700">
        <v>5.1840000000000011</v>
      </c>
      <c r="T700">
        <v>1</v>
      </c>
      <c r="U700">
        <v>0.2</v>
      </c>
      <c r="V700">
        <v>1.8144</v>
      </c>
    </row>
    <row r="701" spans="1:22" x14ac:dyDescent="0.3">
      <c r="A701">
        <v>3395</v>
      </c>
      <c r="B701" t="s">
        <v>6601</v>
      </c>
      <c r="C701">
        <v>2014</v>
      </c>
      <c r="D701" s="23">
        <v>41801</v>
      </c>
      <c r="E701" s="23">
        <v>41801</v>
      </c>
      <c r="F701" t="s">
        <v>1290</v>
      </c>
      <c r="G701" t="s">
        <v>4094</v>
      </c>
      <c r="H701" t="s">
        <v>4095</v>
      </c>
      <c r="I701" t="s">
        <v>26</v>
      </c>
      <c r="J701" t="s">
        <v>27</v>
      </c>
      <c r="K701" t="s">
        <v>146</v>
      </c>
      <c r="L701" t="s">
        <v>147</v>
      </c>
      <c r="M701">
        <v>19143</v>
      </c>
      <c r="N701" t="s">
        <v>148</v>
      </c>
      <c r="O701" t="s">
        <v>5347</v>
      </c>
      <c r="P701" t="s">
        <v>46</v>
      </c>
      <c r="Q701" t="s">
        <v>90</v>
      </c>
      <c r="R701" t="s">
        <v>5348</v>
      </c>
      <c r="S701">
        <v>40.032000000000004</v>
      </c>
      <c r="T701">
        <v>6</v>
      </c>
      <c r="U701">
        <v>0.2</v>
      </c>
      <c r="V701">
        <v>15.011999999999999</v>
      </c>
    </row>
    <row r="702" spans="1:22" x14ac:dyDescent="0.3">
      <c r="A702">
        <v>3855</v>
      </c>
      <c r="B702" t="s">
        <v>6996</v>
      </c>
      <c r="C702">
        <v>2014</v>
      </c>
      <c r="D702" s="23">
        <v>41797</v>
      </c>
      <c r="E702" s="23">
        <v>41801</v>
      </c>
      <c r="F702" t="s">
        <v>50</v>
      </c>
      <c r="G702" t="s">
        <v>6370</v>
      </c>
      <c r="H702" t="s">
        <v>6371</v>
      </c>
      <c r="I702" t="s">
        <v>102</v>
      </c>
      <c r="J702" t="s">
        <v>27</v>
      </c>
      <c r="K702" t="s">
        <v>127</v>
      </c>
      <c r="L702" t="s">
        <v>43</v>
      </c>
      <c r="M702">
        <v>94122</v>
      </c>
      <c r="N702" t="s">
        <v>44</v>
      </c>
      <c r="O702" t="s">
        <v>6403</v>
      </c>
      <c r="P702" t="s">
        <v>46</v>
      </c>
      <c r="Q702" t="s">
        <v>59</v>
      </c>
      <c r="R702" t="s">
        <v>6404</v>
      </c>
      <c r="S702">
        <v>26.400000000000002</v>
      </c>
      <c r="T702">
        <v>5</v>
      </c>
      <c r="U702">
        <v>0</v>
      </c>
      <c r="V702">
        <v>0</v>
      </c>
    </row>
    <row r="703" spans="1:22" x14ac:dyDescent="0.3">
      <c r="A703">
        <v>3854</v>
      </c>
      <c r="B703" t="s">
        <v>6996</v>
      </c>
      <c r="C703">
        <v>2014</v>
      </c>
      <c r="D703" s="23">
        <v>41797</v>
      </c>
      <c r="E703" s="23">
        <v>41801</v>
      </c>
      <c r="F703" t="s">
        <v>50</v>
      </c>
      <c r="G703" t="s">
        <v>6370</v>
      </c>
      <c r="H703" t="s">
        <v>6371</v>
      </c>
      <c r="I703" t="s">
        <v>102</v>
      </c>
      <c r="J703" t="s">
        <v>27</v>
      </c>
      <c r="K703" t="s">
        <v>127</v>
      </c>
      <c r="L703" t="s">
        <v>43</v>
      </c>
      <c r="M703">
        <v>94122</v>
      </c>
      <c r="N703" t="s">
        <v>44</v>
      </c>
      <c r="O703" t="s">
        <v>6997</v>
      </c>
      <c r="P703" t="s">
        <v>32</v>
      </c>
      <c r="Q703" t="s">
        <v>65</v>
      </c>
      <c r="R703" t="s">
        <v>6998</v>
      </c>
      <c r="S703">
        <v>4.95</v>
      </c>
      <c r="T703">
        <v>1</v>
      </c>
      <c r="U703">
        <v>0</v>
      </c>
      <c r="V703">
        <v>2.1780000000000004</v>
      </c>
    </row>
    <row r="704" spans="1:22" x14ac:dyDescent="0.3">
      <c r="A704">
        <v>4542</v>
      </c>
      <c r="B704" t="s">
        <v>7579</v>
      </c>
      <c r="C704">
        <v>2014</v>
      </c>
      <c r="D704" s="23">
        <v>41807</v>
      </c>
      <c r="E704" s="23">
        <v>41812</v>
      </c>
      <c r="F704" t="s">
        <v>50</v>
      </c>
      <c r="G704" t="s">
        <v>1291</v>
      </c>
      <c r="H704" t="s">
        <v>1292</v>
      </c>
      <c r="I704" t="s">
        <v>41</v>
      </c>
      <c r="J704" t="s">
        <v>27</v>
      </c>
      <c r="K704" t="s">
        <v>303</v>
      </c>
      <c r="L704" t="s">
        <v>211</v>
      </c>
      <c r="M704">
        <v>60653</v>
      </c>
      <c r="N704" t="s">
        <v>105</v>
      </c>
      <c r="O704" t="s">
        <v>108</v>
      </c>
      <c r="P704" t="s">
        <v>46</v>
      </c>
      <c r="Q704" t="s">
        <v>75</v>
      </c>
      <c r="R704" t="s">
        <v>109</v>
      </c>
      <c r="S704">
        <v>5.9359999999999991</v>
      </c>
      <c r="T704">
        <v>7</v>
      </c>
      <c r="U704">
        <v>0.8</v>
      </c>
      <c r="V704">
        <v>-8.9040000000000035</v>
      </c>
    </row>
    <row r="705" spans="1:22" x14ac:dyDescent="0.3">
      <c r="A705">
        <v>2500</v>
      </c>
      <c r="B705" t="s">
        <v>5580</v>
      </c>
      <c r="C705">
        <v>2014</v>
      </c>
      <c r="D705" s="23">
        <v>41813</v>
      </c>
      <c r="E705" s="23">
        <v>41814</v>
      </c>
      <c r="F705" t="s">
        <v>188</v>
      </c>
      <c r="G705" t="s">
        <v>3535</v>
      </c>
      <c r="H705" t="s">
        <v>3536</v>
      </c>
      <c r="I705" t="s">
        <v>26</v>
      </c>
      <c r="J705" t="s">
        <v>27</v>
      </c>
      <c r="K705" t="s">
        <v>1419</v>
      </c>
      <c r="L705" t="s">
        <v>54</v>
      </c>
      <c r="M705">
        <v>33178</v>
      </c>
      <c r="N705" t="s">
        <v>30</v>
      </c>
      <c r="O705" t="s">
        <v>5581</v>
      </c>
      <c r="P705" t="s">
        <v>46</v>
      </c>
      <c r="Q705" t="s">
        <v>173</v>
      </c>
      <c r="R705" t="s">
        <v>5582</v>
      </c>
      <c r="S705">
        <v>37.608000000000004</v>
      </c>
      <c r="T705">
        <v>3</v>
      </c>
      <c r="U705">
        <v>0.2</v>
      </c>
      <c r="V705">
        <v>12.692699999999995</v>
      </c>
    </row>
    <row r="706" spans="1:22" x14ac:dyDescent="0.3">
      <c r="A706">
        <v>9690</v>
      </c>
      <c r="B706" t="s">
        <v>10780</v>
      </c>
      <c r="C706">
        <v>2014</v>
      </c>
      <c r="D706" s="23">
        <v>41811</v>
      </c>
      <c r="E706" s="23">
        <v>41818</v>
      </c>
      <c r="F706" t="s">
        <v>50</v>
      </c>
      <c r="G706" t="s">
        <v>387</v>
      </c>
      <c r="H706" t="s">
        <v>388</v>
      </c>
      <c r="I706" t="s">
        <v>26</v>
      </c>
      <c r="J706" t="s">
        <v>27</v>
      </c>
      <c r="K706" t="s">
        <v>1464</v>
      </c>
      <c r="L706" t="s">
        <v>319</v>
      </c>
      <c r="M706">
        <v>23223</v>
      </c>
      <c r="N706" t="s">
        <v>30</v>
      </c>
      <c r="O706" t="s">
        <v>5890</v>
      </c>
      <c r="P706" t="s">
        <v>71</v>
      </c>
      <c r="Q706" t="s">
        <v>72</v>
      </c>
      <c r="R706" t="s">
        <v>5891</v>
      </c>
      <c r="S706">
        <v>503.96</v>
      </c>
      <c r="T706">
        <v>4</v>
      </c>
      <c r="U706">
        <v>0</v>
      </c>
      <c r="V706">
        <v>125.99000000000001</v>
      </c>
    </row>
    <row r="707" spans="1:22" x14ac:dyDescent="0.3">
      <c r="A707">
        <v>9689</v>
      </c>
      <c r="B707" t="s">
        <v>10780</v>
      </c>
      <c r="C707">
        <v>2014</v>
      </c>
      <c r="D707" s="23">
        <v>41811</v>
      </c>
      <c r="E707" s="23">
        <v>41818</v>
      </c>
      <c r="F707" t="s">
        <v>50</v>
      </c>
      <c r="G707" t="s">
        <v>387</v>
      </c>
      <c r="H707" t="s">
        <v>388</v>
      </c>
      <c r="I707" t="s">
        <v>26</v>
      </c>
      <c r="J707" t="s">
        <v>27</v>
      </c>
      <c r="K707" t="s">
        <v>1464</v>
      </c>
      <c r="L707" t="s">
        <v>319</v>
      </c>
      <c r="M707">
        <v>23223</v>
      </c>
      <c r="N707" t="s">
        <v>30</v>
      </c>
      <c r="O707" t="s">
        <v>6284</v>
      </c>
      <c r="P707" t="s">
        <v>46</v>
      </c>
      <c r="Q707" t="s">
        <v>90</v>
      </c>
      <c r="R707" t="s">
        <v>6285</v>
      </c>
      <c r="S707">
        <v>32.400000000000006</v>
      </c>
      <c r="T707">
        <v>5</v>
      </c>
      <c r="U707">
        <v>0</v>
      </c>
      <c r="V707">
        <v>15.552000000000001</v>
      </c>
    </row>
    <row r="708" spans="1:22" x14ac:dyDescent="0.3">
      <c r="A708">
        <v>8148</v>
      </c>
      <c r="B708" t="s">
        <v>9856</v>
      </c>
      <c r="C708">
        <v>2014</v>
      </c>
      <c r="D708" s="23">
        <v>41800</v>
      </c>
      <c r="E708" s="23">
        <v>41805</v>
      </c>
      <c r="F708" t="s">
        <v>50</v>
      </c>
      <c r="G708" t="s">
        <v>1408</v>
      </c>
      <c r="H708" t="s">
        <v>1409</v>
      </c>
      <c r="I708" t="s">
        <v>26</v>
      </c>
      <c r="J708" t="s">
        <v>27</v>
      </c>
      <c r="K708" t="s">
        <v>1976</v>
      </c>
      <c r="L708" t="s">
        <v>319</v>
      </c>
      <c r="M708">
        <v>24153</v>
      </c>
      <c r="N708" t="s">
        <v>30</v>
      </c>
      <c r="O708" t="s">
        <v>185</v>
      </c>
      <c r="P708" t="s">
        <v>46</v>
      </c>
      <c r="Q708" t="s">
        <v>90</v>
      </c>
      <c r="R708" t="s">
        <v>186</v>
      </c>
      <c r="S708">
        <v>49.12</v>
      </c>
      <c r="T708">
        <v>4</v>
      </c>
      <c r="U708">
        <v>0</v>
      </c>
      <c r="V708">
        <v>23.086399999999998</v>
      </c>
    </row>
    <row r="709" spans="1:22" x14ac:dyDescent="0.3">
      <c r="A709">
        <v>4084</v>
      </c>
      <c r="B709" t="s">
        <v>7198</v>
      </c>
      <c r="C709">
        <v>2014</v>
      </c>
      <c r="D709" s="23">
        <v>41815</v>
      </c>
      <c r="E709" s="23">
        <v>41821</v>
      </c>
      <c r="F709" t="s">
        <v>50</v>
      </c>
      <c r="G709" t="s">
        <v>5734</v>
      </c>
      <c r="H709" t="s">
        <v>5735</v>
      </c>
      <c r="I709" t="s">
        <v>41</v>
      </c>
      <c r="J709" t="s">
        <v>27</v>
      </c>
      <c r="K709" t="s">
        <v>357</v>
      </c>
      <c r="L709" t="s">
        <v>211</v>
      </c>
      <c r="M709">
        <v>62521</v>
      </c>
      <c r="N709" t="s">
        <v>105</v>
      </c>
      <c r="O709" t="s">
        <v>6097</v>
      </c>
      <c r="P709" t="s">
        <v>46</v>
      </c>
      <c r="Q709" t="s">
        <v>90</v>
      </c>
      <c r="R709" t="s">
        <v>6098</v>
      </c>
      <c r="S709">
        <v>10.272000000000002</v>
      </c>
      <c r="T709">
        <v>3</v>
      </c>
      <c r="U709">
        <v>0.2</v>
      </c>
      <c r="V709">
        <v>3.2099999999999982</v>
      </c>
    </row>
    <row r="710" spans="1:22" x14ac:dyDescent="0.3">
      <c r="A710">
        <v>4083</v>
      </c>
      <c r="B710" t="s">
        <v>7198</v>
      </c>
      <c r="C710">
        <v>2014</v>
      </c>
      <c r="D710" s="23">
        <v>41815</v>
      </c>
      <c r="E710" s="23">
        <v>41821</v>
      </c>
      <c r="F710" t="s">
        <v>50</v>
      </c>
      <c r="G710" t="s">
        <v>5734</v>
      </c>
      <c r="H710" t="s">
        <v>5735</v>
      </c>
      <c r="I710" t="s">
        <v>41</v>
      </c>
      <c r="J710" t="s">
        <v>27</v>
      </c>
      <c r="K710" t="s">
        <v>357</v>
      </c>
      <c r="L710" t="s">
        <v>211</v>
      </c>
      <c r="M710">
        <v>62521</v>
      </c>
      <c r="N710" t="s">
        <v>105</v>
      </c>
      <c r="O710" t="s">
        <v>2209</v>
      </c>
      <c r="P710" t="s">
        <v>46</v>
      </c>
      <c r="Q710" t="s">
        <v>75</v>
      </c>
      <c r="R710" t="s">
        <v>2210</v>
      </c>
      <c r="S710">
        <v>182.99399999999997</v>
      </c>
      <c r="T710">
        <v>3</v>
      </c>
      <c r="U710">
        <v>0.8</v>
      </c>
      <c r="V710">
        <v>-320.23950000000013</v>
      </c>
    </row>
    <row r="711" spans="1:22" x14ac:dyDescent="0.3">
      <c r="A711">
        <v>1569</v>
      </c>
      <c r="B711" t="s">
        <v>4160</v>
      </c>
      <c r="C711">
        <v>2014</v>
      </c>
      <c r="D711" s="23">
        <v>41802</v>
      </c>
      <c r="E711" s="23">
        <v>41802</v>
      </c>
      <c r="F711" t="s">
        <v>1290</v>
      </c>
      <c r="G711" t="s">
        <v>1962</v>
      </c>
      <c r="H711" t="s">
        <v>1963</v>
      </c>
      <c r="I711" t="s">
        <v>26</v>
      </c>
      <c r="J711" t="s">
        <v>27</v>
      </c>
      <c r="K711" t="s">
        <v>42</v>
      </c>
      <c r="L711" t="s">
        <v>43</v>
      </c>
      <c r="M711">
        <v>90004</v>
      </c>
      <c r="N711" t="s">
        <v>44</v>
      </c>
      <c r="O711" t="s">
        <v>1730</v>
      </c>
      <c r="P711" t="s">
        <v>46</v>
      </c>
      <c r="Q711" t="s">
        <v>90</v>
      </c>
      <c r="R711" t="s">
        <v>1731</v>
      </c>
      <c r="S711">
        <v>122.97</v>
      </c>
      <c r="T711">
        <v>3</v>
      </c>
      <c r="U711">
        <v>0</v>
      </c>
      <c r="V711">
        <v>60.255300000000005</v>
      </c>
    </row>
    <row r="712" spans="1:22" x14ac:dyDescent="0.3">
      <c r="A712">
        <v>262</v>
      </c>
      <c r="B712" t="s">
        <v>973</v>
      </c>
      <c r="C712">
        <v>2014</v>
      </c>
      <c r="D712" s="23">
        <v>41799</v>
      </c>
      <c r="E712" s="23">
        <v>41803</v>
      </c>
      <c r="F712" t="s">
        <v>50</v>
      </c>
      <c r="G712" t="s">
        <v>974</v>
      </c>
      <c r="H712" t="s">
        <v>975</v>
      </c>
      <c r="I712" t="s">
        <v>41</v>
      </c>
      <c r="J712" t="s">
        <v>27</v>
      </c>
      <c r="K712" t="s">
        <v>602</v>
      </c>
      <c r="L712" t="s">
        <v>104</v>
      </c>
      <c r="M712">
        <v>77506</v>
      </c>
      <c r="N712" t="s">
        <v>105</v>
      </c>
      <c r="O712" t="s">
        <v>976</v>
      </c>
      <c r="P712" t="s">
        <v>46</v>
      </c>
      <c r="Q712" t="s">
        <v>78</v>
      </c>
      <c r="R712" t="s">
        <v>977</v>
      </c>
      <c r="S712">
        <v>1.6239999999999994</v>
      </c>
      <c r="T712">
        <v>2</v>
      </c>
      <c r="U712">
        <v>0.8</v>
      </c>
      <c r="V712">
        <v>-4.4660000000000002</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E25869-EC94-46F6-96DF-2D37D9C616B4}">
  <dimension ref="A3:P23"/>
  <sheetViews>
    <sheetView workbookViewId="0">
      <selection activeCell="H21" sqref="H21"/>
    </sheetView>
  </sheetViews>
  <sheetFormatPr defaultRowHeight="14.4" x14ac:dyDescent="0.3"/>
  <cols>
    <col min="1" max="1" width="12.44140625" bestFit="1" customWidth="1"/>
    <col min="2" max="2" width="12" bestFit="1" customWidth="1"/>
    <col min="5" max="5" width="12.44140625" bestFit="1" customWidth="1"/>
    <col min="6" max="6" width="11.6640625" bestFit="1" customWidth="1"/>
    <col min="7" max="7" width="12" bestFit="1" customWidth="1"/>
    <col min="9" max="9" width="12.44140625" bestFit="1" customWidth="1"/>
    <col min="10" max="10" width="14.21875" bestFit="1" customWidth="1"/>
    <col min="12" max="12" width="12.44140625" bestFit="1" customWidth="1"/>
    <col min="13" max="13" width="15.5546875" bestFit="1" customWidth="1"/>
    <col min="15" max="15" width="12.44140625" bestFit="1" customWidth="1"/>
    <col min="16" max="16" width="18" bestFit="1" customWidth="1"/>
    <col min="17" max="17" width="8.88671875" customWidth="1"/>
  </cols>
  <sheetData>
    <row r="3" spans="1:16" x14ac:dyDescent="0.3">
      <c r="A3" s="5" t="s">
        <v>10932</v>
      </c>
      <c r="B3" s="6" t="s">
        <v>10946</v>
      </c>
      <c r="E3" s="5" t="s">
        <v>10932</v>
      </c>
      <c r="F3" s="6" t="s">
        <v>10947</v>
      </c>
      <c r="I3" s="5" t="s">
        <v>10932</v>
      </c>
      <c r="J3" s="6" t="s">
        <v>10955</v>
      </c>
      <c r="L3" s="5" t="s">
        <v>10932</v>
      </c>
      <c r="M3" s="6" t="s">
        <v>10956</v>
      </c>
      <c r="O3" s="5" t="s">
        <v>10932</v>
      </c>
      <c r="P3" s="6" t="s">
        <v>10958</v>
      </c>
    </row>
    <row r="4" spans="1:16" x14ac:dyDescent="0.3">
      <c r="A4" s="7" t="s">
        <v>10934</v>
      </c>
      <c r="B4" s="6">
        <v>9579.6280000000024</v>
      </c>
      <c r="E4" s="7" t="s">
        <v>10934</v>
      </c>
      <c r="F4" s="6">
        <v>-963.28109999999981</v>
      </c>
      <c r="I4" s="7" t="s">
        <v>10934</v>
      </c>
      <c r="J4" s="6">
        <v>126</v>
      </c>
      <c r="L4" s="7" t="s">
        <v>10934</v>
      </c>
      <c r="M4" s="6">
        <v>28</v>
      </c>
      <c r="O4" s="7" t="s">
        <v>10934</v>
      </c>
      <c r="P4" s="6">
        <v>-3.0312283565865777E-2</v>
      </c>
    </row>
    <row r="5" spans="1:16" x14ac:dyDescent="0.3">
      <c r="A5" s="8" t="s">
        <v>10935</v>
      </c>
      <c r="B5" s="35">
        <v>13401.371999999998</v>
      </c>
      <c r="E5" s="8" t="s">
        <v>10935</v>
      </c>
      <c r="F5" s="35">
        <v>3559.6791999999982</v>
      </c>
      <c r="I5" s="8" t="s">
        <v>10935</v>
      </c>
      <c r="J5" s="35">
        <v>97</v>
      </c>
      <c r="L5" s="8" t="s">
        <v>10935</v>
      </c>
      <c r="M5" s="35">
        <v>23</v>
      </c>
      <c r="O5" s="8" t="s">
        <v>10935</v>
      </c>
      <c r="P5" s="35">
        <v>0.24805180398864282</v>
      </c>
    </row>
    <row r="6" spans="1:16" x14ac:dyDescent="0.3">
      <c r="A6" s="8" t="s">
        <v>10936</v>
      </c>
      <c r="B6" s="35">
        <v>12573.242999999999</v>
      </c>
      <c r="E6" s="8" t="s">
        <v>10936</v>
      </c>
      <c r="F6" s="35">
        <v>4003.7811000000002</v>
      </c>
      <c r="I6" s="8" t="s">
        <v>10936</v>
      </c>
      <c r="J6" s="35">
        <v>127</v>
      </c>
      <c r="L6" s="8" t="s">
        <v>10936</v>
      </c>
      <c r="M6" s="35">
        <v>31</v>
      </c>
      <c r="O6" s="8" t="s">
        <v>10936</v>
      </c>
      <c r="P6" s="35">
        <v>0.2777435678163328</v>
      </c>
    </row>
    <row r="7" spans="1:16" x14ac:dyDescent="0.3">
      <c r="A7" s="8" t="s">
        <v>10937</v>
      </c>
      <c r="B7" s="35">
        <v>7769.0754999999999</v>
      </c>
      <c r="E7" s="8" t="s">
        <v>10937</v>
      </c>
      <c r="F7" s="35">
        <v>1124.6296999999995</v>
      </c>
      <c r="I7" s="8" t="s">
        <v>10937</v>
      </c>
      <c r="J7" s="35">
        <v>136</v>
      </c>
      <c r="L7" s="8" t="s">
        <v>10937</v>
      </c>
      <c r="M7" s="35">
        <v>39</v>
      </c>
      <c r="O7" s="8" t="s">
        <v>10937</v>
      </c>
      <c r="P7" s="35">
        <v>0.17677706366901352</v>
      </c>
    </row>
    <row r="8" spans="1:16" x14ac:dyDescent="0.3">
      <c r="A8" s="8" t="s">
        <v>10938</v>
      </c>
      <c r="B8" s="35">
        <v>13158.892</v>
      </c>
      <c r="E8" s="8" t="s">
        <v>10938</v>
      </c>
      <c r="F8" s="35">
        <v>1266.3954999999999</v>
      </c>
      <c r="I8" s="8" t="s">
        <v>10938</v>
      </c>
      <c r="J8" s="35">
        <v>199</v>
      </c>
      <c r="L8" s="8" t="s">
        <v>10938</v>
      </c>
      <c r="M8" s="35">
        <v>52</v>
      </c>
      <c r="O8" s="8" t="s">
        <v>10938</v>
      </c>
      <c r="P8" s="35">
        <v>0.11322858915783111</v>
      </c>
    </row>
    <row r="9" spans="1:16" x14ac:dyDescent="0.3">
      <c r="A9" s="8" t="s">
        <v>10939</v>
      </c>
      <c r="B9" s="35">
        <v>7474.5459999999985</v>
      </c>
      <c r="E9" s="8" t="s">
        <v>10939</v>
      </c>
      <c r="F9" s="35">
        <v>1327.684</v>
      </c>
      <c r="I9" s="8" t="s">
        <v>10939</v>
      </c>
      <c r="J9" s="35">
        <v>183</v>
      </c>
      <c r="L9" s="8" t="s">
        <v>10939</v>
      </c>
      <c r="M9" s="35">
        <v>57</v>
      </c>
      <c r="O9" s="8" t="s">
        <v>10939</v>
      </c>
      <c r="P9" s="35">
        <v>0.19347581787432963</v>
      </c>
    </row>
    <row r="10" spans="1:16" x14ac:dyDescent="0.3">
      <c r="A10" s="8" t="s">
        <v>10940</v>
      </c>
      <c r="B10" s="35">
        <v>9716.7639999999992</v>
      </c>
      <c r="E10" s="8" t="s">
        <v>10940</v>
      </c>
      <c r="F10" s="35">
        <v>1757.9292000000003</v>
      </c>
      <c r="I10" s="8" t="s">
        <v>10940</v>
      </c>
      <c r="J10" s="35">
        <v>172</v>
      </c>
      <c r="L10" s="8" t="s">
        <v>10940</v>
      </c>
      <c r="M10" s="35">
        <v>51</v>
      </c>
      <c r="O10" s="8" t="s">
        <v>10940</v>
      </c>
      <c r="P10" s="35">
        <v>0.19544240429951262</v>
      </c>
    </row>
    <row r="11" spans="1:16" x14ac:dyDescent="0.3">
      <c r="A11" s="8" t="s">
        <v>10941</v>
      </c>
      <c r="B11" s="35">
        <v>15635.858</v>
      </c>
      <c r="E11" s="8" t="s">
        <v>10941</v>
      </c>
      <c r="F11" s="35">
        <v>1856.2258000000006</v>
      </c>
      <c r="I11" s="8" t="s">
        <v>10941</v>
      </c>
      <c r="J11" s="35">
        <v>204</v>
      </c>
      <c r="L11" s="8" t="s">
        <v>10941</v>
      </c>
      <c r="M11" s="35">
        <v>50</v>
      </c>
      <c r="O11" s="8" t="s">
        <v>10941</v>
      </c>
      <c r="P11" s="35">
        <v>9.9313033046169355E-2</v>
      </c>
    </row>
    <row r="12" spans="1:16" x14ac:dyDescent="0.3">
      <c r="A12" s="8" t="s">
        <v>10942</v>
      </c>
      <c r="B12" s="35">
        <v>26158.467000000008</v>
      </c>
      <c r="E12" s="8" t="s">
        <v>10942</v>
      </c>
      <c r="F12" s="35">
        <v>5568.1847999999991</v>
      </c>
      <c r="I12" s="8" t="s">
        <v>10942</v>
      </c>
      <c r="J12" s="35">
        <v>401</v>
      </c>
      <c r="L12" s="8" t="s">
        <v>10942</v>
      </c>
      <c r="M12" s="35">
        <v>105</v>
      </c>
      <c r="O12" s="8" t="s">
        <v>10942</v>
      </c>
      <c r="P12" s="35">
        <v>0.15590339860027583</v>
      </c>
    </row>
    <row r="13" spans="1:16" x14ac:dyDescent="0.3">
      <c r="A13" s="8" t="s">
        <v>10943</v>
      </c>
      <c r="B13" s="35">
        <v>9210.0344999999979</v>
      </c>
      <c r="E13" s="8" t="s">
        <v>10943</v>
      </c>
      <c r="F13" s="35">
        <v>500.73329999999982</v>
      </c>
      <c r="I13" s="8" t="s">
        <v>10943</v>
      </c>
      <c r="J13" s="35">
        <v>212</v>
      </c>
      <c r="L13" s="8" t="s">
        <v>10943</v>
      </c>
      <c r="M13" s="35">
        <v>57</v>
      </c>
      <c r="O13" s="8" t="s">
        <v>10943</v>
      </c>
      <c r="P13" s="35">
        <v>5.5454679893038775E-2</v>
      </c>
    </row>
    <row r="14" spans="1:16" x14ac:dyDescent="0.3">
      <c r="A14" s="8" t="s">
        <v>10944</v>
      </c>
      <c r="B14" s="35">
        <v>15053.131500000003</v>
      </c>
      <c r="E14" s="8" t="s">
        <v>10944</v>
      </c>
      <c r="F14" s="35">
        <v>1643.0065999999995</v>
      </c>
      <c r="I14" s="8" t="s">
        <v>10944</v>
      </c>
      <c r="J14" s="35">
        <v>356</v>
      </c>
      <c r="L14" s="8" t="s">
        <v>10944</v>
      </c>
      <c r="M14" s="35">
        <v>93</v>
      </c>
      <c r="O14" s="8" t="s">
        <v>10944</v>
      </c>
      <c r="P14" s="35">
        <v>8.4215387376729886E-2</v>
      </c>
    </row>
    <row r="15" spans="1:16" x14ac:dyDescent="0.3">
      <c r="A15" s="8" t="s">
        <v>10945</v>
      </c>
      <c r="B15" s="35">
        <v>23539.147999999986</v>
      </c>
      <c r="E15" s="8" t="s">
        <v>10945</v>
      </c>
      <c r="F15" s="35">
        <v>2068.9321</v>
      </c>
      <c r="I15" s="8" t="s">
        <v>10945</v>
      </c>
      <c r="J15" s="35">
        <v>371</v>
      </c>
      <c r="L15" s="8" t="s">
        <v>10945</v>
      </c>
      <c r="M15" s="35">
        <v>99</v>
      </c>
      <c r="O15" s="8" t="s">
        <v>10945</v>
      </c>
      <c r="P15" s="35">
        <v>9.0219380800048127E-2</v>
      </c>
    </row>
    <row r="16" spans="1:16" x14ac:dyDescent="0.3">
      <c r="A16" s="9" t="s">
        <v>10933</v>
      </c>
      <c r="B16" s="36">
        <v>163270.15949999998</v>
      </c>
      <c r="E16" s="9" t="s">
        <v>10933</v>
      </c>
      <c r="F16" s="36">
        <v>23713.900199999996</v>
      </c>
      <c r="I16" s="9" t="s">
        <v>10933</v>
      </c>
      <c r="J16" s="36">
        <v>2584</v>
      </c>
      <c r="L16" s="9" t="s">
        <v>10933</v>
      </c>
      <c r="M16" s="36">
        <v>685</v>
      </c>
      <c r="O16" s="9" t="s">
        <v>10933</v>
      </c>
      <c r="P16" s="36">
        <v>0.13760834023060428</v>
      </c>
    </row>
    <row r="17" spans="2:16" x14ac:dyDescent="0.3">
      <c r="B17" s="26">
        <f>GETPIVOTDATA("Sales",$A$3)</f>
        <v>163270.15949999998</v>
      </c>
      <c r="F17" s="26">
        <f>GETPIVOTDATA("Profit",$E$3)</f>
        <v>23713.900199999996</v>
      </c>
      <c r="J17" s="27">
        <f>GETPIVOTDATA("Quantity",$I$3)</f>
        <v>2584</v>
      </c>
      <c r="M17" s="27">
        <f>GETPIVOTDATA("Order ID",$L$3)</f>
        <v>685</v>
      </c>
      <c r="P17" s="29">
        <f>GETPIVOTDATA("Profit Margin",$O$3)</f>
        <v>0.13760834023060428</v>
      </c>
    </row>
    <row r="23" spans="2:16" x14ac:dyDescent="0.3">
      <c r="M23" s="25"/>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8DAD28-59B1-4539-9903-63F63C336578}">
  <dimension ref="A3:L18"/>
  <sheetViews>
    <sheetView workbookViewId="0">
      <selection activeCell="H8" sqref="H8"/>
    </sheetView>
  </sheetViews>
  <sheetFormatPr defaultRowHeight="14.4" x14ac:dyDescent="0.3"/>
  <cols>
    <col min="1" max="1" width="12.44140625" bestFit="1" customWidth="1"/>
    <col min="2" max="2" width="11.21875" bestFit="1" customWidth="1"/>
    <col min="3" max="3" width="11.6640625" bestFit="1" customWidth="1"/>
    <col min="4" max="4" width="14.21875" bestFit="1" customWidth="1"/>
    <col min="5" max="5" width="15.5546875" bestFit="1" customWidth="1"/>
    <col min="6" max="6" width="18" bestFit="1" customWidth="1"/>
    <col min="8" max="8" width="11.21875" customWidth="1"/>
    <col min="9" max="9" width="16" customWidth="1"/>
    <col min="10" max="10" width="14.21875" customWidth="1"/>
    <col min="11" max="11" width="12.33203125" customWidth="1"/>
    <col min="12" max="12" width="16.33203125" customWidth="1"/>
  </cols>
  <sheetData>
    <row r="3" spans="1:12" x14ac:dyDescent="0.3">
      <c r="A3" s="5" t="s">
        <v>10932</v>
      </c>
      <c r="B3" s="21" t="s">
        <v>10946</v>
      </c>
      <c r="C3" s="30" t="s">
        <v>10947</v>
      </c>
      <c r="D3" s="30" t="s">
        <v>10955</v>
      </c>
      <c r="E3" s="30" t="s">
        <v>10956</v>
      </c>
      <c r="F3" s="22" t="s">
        <v>10958</v>
      </c>
    </row>
    <row r="4" spans="1:12" x14ac:dyDescent="0.3">
      <c r="A4" s="7" t="s">
        <v>10951</v>
      </c>
      <c r="B4" s="21">
        <v>32310.811499999978</v>
      </c>
      <c r="C4" s="30">
        <v>3199.6725999999999</v>
      </c>
      <c r="D4" s="30">
        <v>594</v>
      </c>
      <c r="E4" s="30">
        <v>153</v>
      </c>
      <c r="F4" s="22">
        <v>9.9027924445661233E-2</v>
      </c>
    </row>
    <row r="5" spans="1:12" x14ac:dyDescent="0.3">
      <c r="A5" s="8" t="s">
        <v>10952</v>
      </c>
      <c r="B5" s="37">
        <v>49206.226500000026</v>
      </c>
      <c r="C5" s="39">
        <v>5724.2476999999981</v>
      </c>
      <c r="D5" s="39">
        <v>726</v>
      </c>
      <c r="E5" s="39">
        <v>186</v>
      </c>
      <c r="F5" s="38">
        <v>0.11633177561380358</v>
      </c>
    </row>
    <row r="6" spans="1:12" x14ac:dyDescent="0.3">
      <c r="A6" s="8" t="s">
        <v>10953</v>
      </c>
      <c r="B6" s="37">
        <v>53033.109999999957</v>
      </c>
      <c r="C6" s="39">
        <v>10663.005499999999</v>
      </c>
      <c r="D6" s="39">
        <v>833</v>
      </c>
      <c r="E6" s="39">
        <v>218</v>
      </c>
      <c r="F6" s="38">
        <v>0.20106317543889107</v>
      </c>
    </row>
    <row r="7" spans="1:12" x14ac:dyDescent="0.3">
      <c r="A7" s="31" t="s">
        <v>10954</v>
      </c>
      <c r="B7" s="40">
        <v>61030.823000000011</v>
      </c>
      <c r="C7" s="41">
        <v>7326.6469999999972</v>
      </c>
      <c r="D7" s="41">
        <v>1025</v>
      </c>
      <c r="E7" s="41">
        <v>281</v>
      </c>
      <c r="F7" s="42">
        <v>0.12004830739379012</v>
      </c>
    </row>
    <row r="8" spans="1:12" x14ac:dyDescent="0.3">
      <c r="H8" s="33">
        <f>GETPIVOTDATA("Sum of Sales",$A$3,"Years (Order Date)",2014)/GETPIVOTDATA("Sum of Sales",$A$3,"Years (Order Date)",2013)-1</f>
        <v>0.15080603419260274</v>
      </c>
      <c r="I8" s="33">
        <f>GETPIVOTDATA("Sum of Profit",$A$3,"Years (Order Date)",2014)/GETPIVOTDATA("Sum of Profit",$A$3,"Years (Order Date)",2013)-1</f>
        <v>-0.31289100432331229</v>
      </c>
      <c r="J8" s="33">
        <f>GETPIVOTDATA("Sum of Quantity",$A$3,"Years (Order Date)",2014)/GETPIVOTDATA("Sum of Quantity",$A$3,"Years (Order Date)",2013)-1</f>
        <v>0.23049219687875144</v>
      </c>
      <c r="K8" s="33">
        <f>GETPIVOTDATA("Count of Order ID",$A$3,"Years (Order Date)",2014)/GETPIVOTDATA("Count of Order ID",$A$3,"Years (Order Date)",2013)-1</f>
        <v>0.28899082568807333</v>
      </c>
      <c r="L8" s="33">
        <f>GETPIVOTDATA("Sum of Profit Margin",$A$3,"Years (Order Date)",2014)/GETPIVOTDATA("Sum of Profit Margin",$A$3,"Years (Order Date)",2013)-1</f>
        <v>-0.4029324010637827</v>
      </c>
    </row>
    <row r="9" spans="1:12" x14ac:dyDescent="0.3">
      <c r="H9" s="28"/>
    </row>
    <row r="18" spans="6:6" x14ac:dyDescent="0.3">
      <c r="F18" s="32"/>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A2" sqref="A2:V9995"/>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4" t="s">
        <v>0</v>
      </c>
      <c r="B1" s="4"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5C2B08-0D73-4A45-BE49-C4EE090AE24F}">
  <dimension ref="F4:F17"/>
  <sheetViews>
    <sheetView showGridLines="0" showRowColHeaders="0" tabSelected="1" zoomScale="72" zoomScaleNormal="81" workbookViewId="0">
      <selection activeCell="X22" sqref="X22"/>
    </sheetView>
  </sheetViews>
  <sheetFormatPr defaultRowHeight="14.4" x14ac:dyDescent="0.3"/>
  <sheetData>
    <row r="4" spans="6:6" x14ac:dyDescent="0.3">
      <c r="F4" s="34"/>
    </row>
    <row r="17" spans="6:6" x14ac:dyDescent="0.3">
      <c r="F17" s="33" t="e">
        <f>GETPIVOTDATA("Sum of Sales",$A$3,"Years (Order Date)",2014)/GETPIVOTDATA("Sum of Sales",$A$3,"Years (Order Date)",2013)-1</f>
        <v>#REF!</v>
      </c>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Combochart</vt:lpstr>
      <vt:lpstr>WaterfallChart</vt:lpstr>
      <vt:lpstr>DonutChart</vt:lpstr>
      <vt:lpstr>MapChart</vt:lpstr>
      <vt:lpstr>TOP5</vt:lpstr>
      <vt:lpstr>Detail1</vt:lpstr>
      <vt:lpstr>KPI</vt:lpstr>
      <vt:lpstr>KPIYOY</vt:lpstr>
      <vt:lpstr>Data</vt:lpstr>
      <vt:lpstr>FinalDashboard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Kriti Srivastava</cp:lastModifiedBy>
  <dcterms:created xsi:type="dcterms:W3CDTF">2015-06-05T18:17:20Z</dcterms:created>
  <dcterms:modified xsi:type="dcterms:W3CDTF">2025-01-30T18:28:14Z</dcterms:modified>
</cp:coreProperties>
</file>