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kbcgroup.sharepoint.com/sites/253738/Sdilene dokumenty/Prezentace_a_školení/2024/sq_skupinka/"/>
    </mc:Choice>
  </mc:AlternateContent>
  <xr:revisionPtr revIDLastSave="528" documentId="11_6B30950F8E61A5FCC329071835688581F010805B" xr6:coauthVersionLast="47" xr6:coauthVersionMax="47" xr10:uidLastSave="{B5C33CB8-90D2-474E-9C35-D87D5F386295}"/>
  <bookViews>
    <workbookView xWindow="-120" yWindow="-120" windowWidth="29040" windowHeight="15720" activeTab="2" xr2:uid="{00000000-000D-0000-FFFF-FFFF00000000}"/>
  </bookViews>
  <sheets>
    <sheet name="pop_est_params" sheetId="1" r:id="rId1"/>
    <sheet name="p_values" sheetId="2" r:id="rId2"/>
    <sheet name="brazilian_women" sheetId="3" r:id="rId3"/>
  </sheets>
  <definedNames>
    <definedName name="_xlchart.v1.0" hidden="1">brazilian_women!$D$8:$D$107</definedName>
    <definedName name="_xlchart.v1.1" hidden="1">brazilian_women!$C$8:$C$107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3" l="1"/>
  <c r="O6" i="3"/>
  <c r="K7" i="3"/>
  <c r="L7" i="3" s="1"/>
  <c r="K6" i="3"/>
  <c r="L6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2" i="3"/>
  <c r="D22" i="3" s="1"/>
  <c r="C23" i="3"/>
  <c r="D23" i="3" s="1"/>
  <c r="C24" i="3"/>
  <c r="D24" i="3" s="1"/>
  <c r="C25" i="3"/>
  <c r="D25" i="3" s="1"/>
  <c r="C26" i="3"/>
  <c r="D26" i="3" s="1"/>
  <c r="C27" i="3"/>
  <c r="D27" i="3" s="1"/>
  <c r="C28" i="3"/>
  <c r="D28" i="3" s="1"/>
  <c r="C29" i="3"/>
  <c r="D29" i="3" s="1"/>
  <c r="C30" i="3"/>
  <c r="D30" i="3" s="1"/>
  <c r="C31" i="3"/>
  <c r="D31" i="3" s="1"/>
  <c r="C32" i="3"/>
  <c r="D32" i="3" s="1"/>
  <c r="C33" i="3"/>
  <c r="D33" i="3" s="1"/>
  <c r="C34" i="3"/>
  <c r="D34" i="3" s="1"/>
  <c r="C35" i="3"/>
  <c r="D35" i="3" s="1"/>
  <c r="C36" i="3"/>
  <c r="D36" i="3" s="1"/>
  <c r="C37" i="3"/>
  <c r="D37" i="3" s="1"/>
  <c r="C38" i="3"/>
  <c r="D38" i="3" s="1"/>
  <c r="C39" i="3"/>
  <c r="D39" i="3" s="1"/>
  <c r="C40" i="3"/>
  <c r="D40" i="3" s="1"/>
  <c r="C41" i="3"/>
  <c r="D41" i="3" s="1"/>
  <c r="C42" i="3"/>
  <c r="D42" i="3" s="1"/>
  <c r="C43" i="3"/>
  <c r="D43" i="3" s="1"/>
  <c r="C44" i="3"/>
  <c r="D44" i="3" s="1"/>
  <c r="C45" i="3"/>
  <c r="D45" i="3" s="1"/>
  <c r="C46" i="3"/>
  <c r="D46" i="3" s="1"/>
  <c r="C47" i="3"/>
  <c r="D47" i="3" s="1"/>
  <c r="C48" i="3"/>
  <c r="D48" i="3" s="1"/>
  <c r="C49" i="3"/>
  <c r="D49" i="3" s="1"/>
  <c r="C50" i="3"/>
  <c r="D50" i="3" s="1"/>
  <c r="C51" i="3"/>
  <c r="D51" i="3" s="1"/>
  <c r="C52" i="3"/>
  <c r="D52" i="3" s="1"/>
  <c r="C53" i="3"/>
  <c r="D53" i="3" s="1"/>
  <c r="C54" i="3"/>
  <c r="D54" i="3" s="1"/>
  <c r="C55" i="3"/>
  <c r="D55" i="3" s="1"/>
  <c r="C56" i="3"/>
  <c r="D56" i="3" s="1"/>
  <c r="C57" i="3"/>
  <c r="D57" i="3" s="1"/>
  <c r="C58" i="3"/>
  <c r="D58" i="3" s="1"/>
  <c r="C59" i="3"/>
  <c r="D59" i="3" s="1"/>
  <c r="C60" i="3"/>
  <c r="D60" i="3" s="1"/>
  <c r="C61" i="3"/>
  <c r="D61" i="3" s="1"/>
  <c r="C62" i="3"/>
  <c r="D62" i="3" s="1"/>
  <c r="C63" i="3"/>
  <c r="D63" i="3" s="1"/>
  <c r="C64" i="3"/>
  <c r="D64" i="3" s="1"/>
  <c r="C65" i="3"/>
  <c r="D65" i="3" s="1"/>
  <c r="C66" i="3"/>
  <c r="D66" i="3" s="1"/>
  <c r="C67" i="3"/>
  <c r="D67" i="3" s="1"/>
  <c r="C68" i="3"/>
  <c r="D68" i="3" s="1"/>
  <c r="C69" i="3"/>
  <c r="D69" i="3" s="1"/>
  <c r="C70" i="3"/>
  <c r="D70" i="3" s="1"/>
  <c r="C71" i="3"/>
  <c r="D71" i="3" s="1"/>
  <c r="C72" i="3"/>
  <c r="D72" i="3" s="1"/>
  <c r="C73" i="3"/>
  <c r="D73" i="3" s="1"/>
  <c r="C74" i="3"/>
  <c r="D74" i="3" s="1"/>
  <c r="C75" i="3"/>
  <c r="D75" i="3" s="1"/>
  <c r="C76" i="3"/>
  <c r="D76" i="3" s="1"/>
  <c r="C77" i="3"/>
  <c r="D77" i="3" s="1"/>
  <c r="C78" i="3"/>
  <c r="D78" i="3" s="1"/>
  <c r="C79" i="3"/>
  <c r="D79" i="3" s="1"/>
  <c r="C80" i="3"/>
  <c r="D80" i="3" s="1"/>
  <c r="C81" i="3"/>
  <c r="D81" i="3" s="1"/>
  <c r="C82" i="3"/>
  <c r="D82" i="3" s="1"/>
  <c r="C83" i="3"/>
  <c r="D83" i="3" s="1"/>
  <c r="C84" i="3"/>
  <c r="D84" i="3" s="1"/>
  <c r="C85" i="3"/>
  <c r="D85" i="3" s="1"/>
  <c r="C86" i="3"/>
  <c r="D86" i="3" s="1"/>
  <c r="C87" i="3"/>
  <c r="D87" i="3" s="1"/>
  <c r="C88" i="3"/>
  <c r="D88" i="3" s="1"/>
  <c r="C89" i="3"/>
  <c r="D89" i="3" s="1"/>
  <c r="C90" i="3"/>
  <c r="D90" i="3" s="1"/>
  <c r="C91" i="3"/>
  <c r="D91" i="3" s="1"/>
  <c r="C92" i="3"/>
  <c r="D92" i="3" s="1"/>
  <c r="C93" i="3"/>
  <c r="D93" i="3" s="1"/>
  <c r="C94" i="3"/>
  <c r="D94" i="3" s="1"/>
  <c r="C95" i="3"/>
  <c r="D95" i="3" s="1"/>
  <c r="C96" i="3"/>
  <c r="D96" i="3" s="1"/>
  <c r="C97" i="3"/>
  <c r="D97" i="3" s="1"/>
  <c r="C98" i="3"/>
  <c r="D98" i="3" s="1"/>
  <c r="C99" i="3"/>
  <c r="D99" i="3" s="1"/>
  <c r="C100" i="3"/>
  <c r="D100" i="3" s="1"/>
  <c r="C101" i="3"/>
  <c r="D101" i="3" s="1"/>
  <c r="C102" i="3"/>
  <c r="D102" i="3" s="1"/>
  <c r="C103" i="3"/>
  <c r="D103" i="3" s="1"/>
  <c r="C104" i="3"/>
  <c r="D104" i="3" s="1"/>
  <c r="C105" i="3"/>
  <c r="D105" i="3" s="1"/>
  <c r="C106" i="3"/>
  <c r="D106" i="3" s="1"/>
  <c r="C107" i="3"/>
  <c r="D107" i="3" s="1"/>
  <c r="V10" i="2"/>
  <c r="Q23" i="2"/>
  <c r="V7" i="2"/>
  <c r="V8" i="2"/>
  <c r="V9" i="2"/>
  <c r="P23" i="2"/>
  <c r="V6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J2" i="1"/>
  <c r="J6" i="1"/>
  <c r="D18" i="1"/>
  <c r="D22" i="1"/>
  <c r="D21" i="1"/>
  <c r="D9" i="1"/>
  <c r="D8" i="1"/>
  <c r="D7" i="1"/>
  <c r="D6" i="1"/>
  <c r="D5" i="1"/>
  <c r="D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0" i="1"/>
  <c r="D19" i="1"/>
  <c r="D17" i="1"/>
  <c r="D16" i="1"/>
  <c r="D15" i="1"/>
  <c r="D14" i="1"/>
  <c r="D13" i="1"/>
  <c r="D12" i="1"/>
  <c r="D11" i="1"/>
  <c r="D10" i="1"/>
  <c r="J7" i="1"/>
  <c r="I7" i="1"/>
  <c r="M6" i="3" l="1"/>
  <c r="N6" i="3" s="1"/>
  <c r="M7" i="3"/>
  <c r="N7" i="3" s="1"/>
  <c r="F2" i="2"/>
  <c r="F3" i="2"/>
  <c r="J8" i="1"/>
  <c r="J11" i="1"/>
  <c r="J10" i="1"/>
  <c r="I6" i="1"/>
  <c r="I8" i="1" s="1"/>
  <c r="F25" i="1"/>
  <c r="F7" i="2" l="1"/>
  <c r="F8" i="2" s="1"/>
  <c r="F9" i="2" s="1"/>
  <c r="F10" i="2" s="1"/>
  <c r="F29" i="1"/>
  <c r="F18" i="1"/>
  <c r="F6" i="1"/>
  <c r="F9" i="1"/>
  <c r="F16" i="1"/>
  <c r="F10" i="1"/>
  <c r="F24" i="1"/>
  <c r="F8" i="1"/>
  <c r="F17" i="1"/>
  <c r="F5" i="1"/>
  <c r="F26" i="1"/>
  <c r="F22" i="1"/>
  <c r="F7" i="1"/>
  <c r="F28" i="1"/>
  <c r="F13" i="1"/>
  <c r="F23" i="1"/>
  <c r="F4" i="1"/>
  <c r="F20" i="1"/>
  <c r="F19" i="1"/>
  <c r="F11" i="1"/>
  <c r="F21" i="1"/>
  <c r="F15" i="1"/>
  <c r="F12" i="1"/>
  <c r="F27" i="1"/>
  <c r="F14" i="1"/>
  <c r="E7" i="1"/>
  <c r="E4" i="1"/>
  <c r="E69" i="1"/>
  <c r="E31" i="1"/>
  <c r="E103" i="1"/>
  <c r="E102" i="1"/>
  <c r="E20" i="1"/>
  <c r="E87" i="1"/>
  <c r="E12" i="1"/>
  <c r="E86" i="1"/>
  <c r="E11" i="1"/>
  <c r="E53" i="1"/>
  <c r="E92" i="1"/>
  <c r="E28" i="1"/>
  <c r="E8" i="1"/>
  <c r="E95" i="1"/>
  <c r="E61" i="1"/>
  <c r="E17" i="1"/>
  <c r="E44" i="1"/>
  <c r="E94" i="1"/>
  <c r="E36" i="1"/>
  <c r="E71" i="1"/>
  <c r="E14" i="1"/>
  <c r="E70" i="1"/>
  <c r="E101" i="1"/>
  <c r="E37" i="1"/>
  <c r="E76" i="1"/>
  <c r="E5" i="1"/>
  <c r="E30" i="1"/>
  <c r="E100" i="1"/>
  <c r="E79" i="1"/>
  <c r="E38" i="1"/>
  <c r="E78" i="1"/>
  <c r="E9" i="1"/>
  <c r="E45" i="1"/>
  <c r="E84" i="1"/>
  <c r="E63" i="1"/>
  <c r="E22" i="1"/>
  <c r="E62" i="1"/>
  <c r="E93" i="1"/>
  <c r="E29" i="1"/>
  <c r="E68" i="1"/>
  <c r="E83" i="1"/>
  <c r="E96" i="1"/>
  <c r="E40" i="1"/>
  <c r="E32" i="1"/>
  <c r="E16" i="1"/>
  <c r="E75" i="1"/>
  <c r="E80" i="1"/>
  <c r="E91" i="1"/>
  <c r="E72" i="1"/>
  <c r="E99" i="1"/>
  <c r="E67" i="1"/>
  <c r="E59" i="1"/>
  <c r="E51" i="1"/>
  <c r="E43" i="1"/>
  <c r="E35" i="1"/>
  <c r="E27" i="1"/>
  <c r="E88" i="1"/>
  <c r="E48" i="1"/>
  <c r="E24" i="1"/>
  <c r="E98" i="1"/>
  <c r="E90" i="1"/>
  <c r="E82" i="1"/>
  <c r="E74" i="1"/>
  <c r="E66" i="1"/>
  <c r="E58" i="1"/>
  <c r="E50" i="1"/>
  <c r="E42" i="1"/>
  <c r="E34" i="1"/>
  <c r="E26" i="1"/>
  <c r="E18" i="1"/>
  <c r="E64" i="1"/>
  <c r="E97" i="1"/>
  <c r="E89" i="1"/>
  <c r="E81" i="1"/>
  <c r="E73" i="1"/>
  <c r="E65" i="1"/>
  <c r="E57" i="1"/>
  <c r="E49" i="1"/>
  <c r="E41" i="1"/>
  <c r="E33" i="1"/>
  <c r="E25" i="1"/>
  <c r="E56" i="1"/>
  <c r="E55" i="1"/>
  <c r="E85" i="1"/>
  <c r="E19" i="1"/>
  <c r="E6" i="1"/>
  <c r="E23" i="1"/>
  <c r="E47" i="1"/>
  <c r="E54" i="1"/>
  <c r="E60" i="1"/>
  <c r="E13" i="1"/>
  <c r="E39" i="1"/>
  <c r="E21" i="1"/>
  <c r="E46" i="1"/>
  <c r="E77" i="1"/>
  <c r="E10" i="1"/>
  <c r="E52" i="1"/>
  <c r="E15" i="1"/>
  <c r="I11" i="1" l="1"/>
  <c r="I10" i="1"/>
</calcChain>
</file>

<file path=xl/sharedStrings.xml><?xml version="1.0" encoding="utf-8"?>
<sst xmlns="http://schemas.openxmlformats.org/spreadsheetml/2006/main" count="53" uniqueCount="49">
  <si>
    <t>id</t>
  </si>
  <si>
    <t>mean_est_n</t>
  </si>
  <si>
    <t>var_pop</t>
  </si>
  <si>
    <t>mean_pop</t>
  </si>
  <si>
    <t>y</t>
  </si>
  <si>
    <t>(y-mean_pop)^2</t>
  </si>
  <si>
    <t>(y-mean_est_n)^2</t>
  </si>
  <si>
    <t>var_est_n_1</t>
  </si>
  <si>
    <t>sample size</t>
  </si>
  <si>
    <t>y_fix</t>
  </si>
  <si>
    <t>variable</t>
  </si>
  <si>
    <t>fix</t>
  </si>
  <si>
    <t>head</t>
  </si>
  <si>
    <t>tail</t>
  </si>
  <si>
    <t>H0: My coin is no different from a normal coint, i. e. p(tail) = 0,5</t>
  </si>
  <si>
    <t>p(tail)</t>
  </si>
  <si>
    <t># of heads</t>
  </si>
  <si>
    <t># of tails</t>
  </si>
  <si>
    <t>1 - p(tail)</t>
  </si>
  <si>
    <t>Min</t>
  </si>
  <si>
    <t>p-value</t>
  </si>
  <si>
    <t>hht</t>
  </si>
  <si>
    <t>htt</t>
  </si>
  <si>
    <t>hth</t>
  </si>
  <si>
    <t>hhh</t>
  </si>
  <si>
    <t>ttt</t>
  </si>
  <si>
    <t>tth</t>
  </si>
  <si>
    <t>tht</t>
  </si>
  <si>
    <t>3t</t>
  </si>
  <si>
    <t>thh</t>
  </si>
  <si>
    <t>2t1h</t>
  </si>
  <si>
    <t>1t2h</t>
  </si>
  <si>
    <t>3h</t>
  </si>
  <si>
    <t>zastoupení</t>
  </si>
  <si>
    <t>Pst</t>
  </si>
  <si>
    <t>height</t>
  </si>
  <si>
    <t>mu</t>
  </si>
  <si>
    <t>s</t>
  </si>
  <si>
    <t>randnum</t>
  </si>
  <si>
    <t>vzdalenost</t>
  </si>
  <si>
    <t>výška</t>
  </si>
  <si>
    <t>vpravo</t>
  </si>
  <si>
    <t>vlevo</t>
  </si>
  <si>
    <t>Dan</t>
  </si>
  <si>
    <t>Ondra</t>
  </si>
  <si>
    <t>Vitek</t>
  </si>
  <si>
    <t>H0: Výška osoby pochází z N(m,s), kde N(m,s) je rozdělení výšky brazilských žen.</t>
  </si>
  <si>
    <t>alfa</t>
  </si>
  <si>
    <t>závěr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</si>
</sst>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2" tint="-9.9978637043366805E-2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name val="Calibri"/>
      <family val="2"/>
      <scheme val="minor"/>
    </font>
    <font>
      <sz val="11"/>
      <color rgb="FF474747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0" fillId="2" borderId="0" xfId="0" applyFill="1"/>
    <xf numFmtId="0" fontId="2" fillId="0" borderId="0" xfId="0" applyFont="1"/>
    <xf numFmtId="164" fontId="3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/>
    <xf numFmtId="0" fontId="0" fillId="0" borderId="0" xfId="0" quotePrefix="1"/>
    <xf numFmtId="9" fontId="0" fillId="0" borderId="0" xfId="1" applyFont="1"/>
    <xf numFmtId="0" fontId="6" fillId="0" borderId="0" xfId="0" quotePrefix="1" applyFont="1"/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sloupeček 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cs-CZ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sloupeček D</a:t>
          </a:r>
        </a:p>
      </cx:txPr>
    </cx:title>
    <cx:plotArea>
      <cx:plotAreaRegion>
        <cx:series layoutId="clusteredColumn" uniqueId="{36BCC46F-338C-44EC-9845-002B942C778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sloupeček 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cs-CZ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sloupeček C</a:t>
          </a:r>
        </a:p>
      </cx:txPr>
    </cx:title>
    <cx:plotArea>
      <cx:plotAreaRegion>
        <cx:series layoutId="clusteredColumn" uniqueId="{D6BEB5FC-2DC2-4373-B625-37867ED6E3E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428624</xdr:colOff>
      <xdr:row>7</xdr:row>
      <xdr:rowOff>152400</xdr:rowOff>
    </xdr:from>
    <xdr:to>
      <xdr:col>23</xdr:col>
      <xdr:colOff>457199</xdr:colOff>
      <xdr:row>28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Graf 1">
              <a:extLst>
                <a:ext uri="{FF2B5EF4-FFF2-40B4-BE49-F238E27FC236}">
                  <a16:creationId xmlns:a16="http://schemas.microsoft.com/office/drawing/2014/main" id="{8F29934E-AF8D-72EC-40D1-5987ADAC98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43824" y="723900"/>
              <a:ext cx="6734175" cy="39195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  <xdr:twoCellAnchor>
    <xdr:from>
      <xdr:col>6</xdr:col>
      <xdr:colOff>571500</xdr:colOff>
      <xdr:row>28</xdr:row>
      <xdr:rowOff>76200</xdr:rowOff>
    </xdr:from>
    <xdr:to>
      <xdr:col>14</xdr:col>
      <xdr:colOff>266700</xdr:colOff>
      <xdr:row>42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Graf 3">
              <a:extLst>
                <a:ext uri="{FF2B5EF4-FFF2-40B4-BE49-F238E27FC236}">
                  <a16:creationId xmlns:a16="http://schemas.microsoft.com/office/drawing/2014/main" id="{C4CE621F-0E08-436D-954E-9E317ADA87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29100" y="4648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  <xdr:twoCellAnchor editAs="oneCell">
    <xdr:from>
      <xdr:col>25</xdr:col>
      <xdr:colOff>0</xdr:colOff>
      <xdr:row>6</xdr:row>
      <xdr:rowOff>0</xdr:rowOff>
    </xdr:from>
    <xdr:to>
      <xdr:col>37</xdr:col>
      <xdr:colOff>162969</xdr:colOff>
      <xdr:row>46</xdr:row>
      <xdr:rowOff>67748</xdr:rowOff>
    </xdr:to>
    <xdr:pic>
      <xdr:nvPicPr>
        <xdr:cNvPr id="71" name="Obrázek 70">
          <a:extLst>
            <a:ext uri="{FF2B5EF4-FFF2-40B4-BE49-F238E27FC236}">
              <a16:creationId xmlns:a16="http://schemas.microsoft.com/office/drawing/2014/main" id="{A1A0306F-3E64-147B-DA60-97D30F283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0" y="381000"/>
          <a:ext cx="7478169" cy="768774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3"/>
  <sheetViews>
    <sheetView zoomScale="160" zoomScaleNormal="160" workbookViewId="0">
      <selection activeCell="J11" sqref="J11"/>
    </sheetView>
  </sheetViews>
  <sheetFormatPr defaultRowHeight="15" x14ac:dyDescent="0.25"/>
  <cols>
    <col min="2" max="3" width="5.7109375" customWidth="1"/>
    <col min="5" max="5" width="15.7109375" bestFit="1" customWidth="1"/>
    <col min="6" max="6" width="17.28515625" bestFit="1" customWidth="1"/>
    <col min="7" max="7" width="17.28515625" customWidth="1"/>
    <col min="8" max="8" width="16.85546875" bestFit="1" customWidth="1"/>
  </cols>
  <sheetData>
    <row r="2" spans="2:12" x14ac:dyDescent="0.25">
      <c r="H2" t="s">
        <v>8</v>
      </c>
      <c r="I2">
        <v>94</v>
      </c>
      <c r="J2" t="str">
        <f>"C"&amp;(I2+3)</f>
        <v>C97</v>
      </c>
    </row>
    <row r="3" spans="2:12" x14ac:dyDescent="0.25">
      <c r="B3" s="3" t="s">
        <v>0</v>
      </c>
      <c r="C3" s="3" t="s">
        <v>9</v>
      </c>
      <c r="D3" s="3" t="s">
        <v>4</v>
      </c>
      <c r="E3" s="3" t="s">
        <v>5</v>
      </c>
      <c r="F3" s="5" t="s">
        <v>6</v>
      </c>
      <c r="G3" s="5"/>
    </row>
    <row r="4" spans="2:12" x14ac:dyDescent="0.25">
      <c r="B4" s="2">
        <v>1</v>
      </c>
      <c r="C4" s="2">
        <v>166</v>
      </c>
      <c r="D4" s="2">
        <f t="shared" ref="D4:D9" ca="1" si="0">RANDBETWEEN(150,210)</f>
        <v>156</v>
      </c>
      <c r="E4" s="2">
        <f t="shared" ref="E4:E35" ca="1" si="1">(D4-$I$6)^2</f>
        <v>531.30250000000058</v>
      </c>
      <c r="F4" s="1">
        <f t="shared" ref="F4:F29" ca="1" si="2">(D4-$I$7)^2</f>
        <v>632.20147691262946</v>
      </c>
      <c r="G4" s="1"/>
    </row>
    <row r="5" spans="2:12" x14ac:dyDescent="0.25">
      <c r="B5" s="2">
        <v>2</v>
      </c>
      <c r="C5" s="2">
        <v>196</v>
      </c>
      <c r="D5" s="2">
        <f t="shared" ca="1" si="0"/>
        <v>158</v>
      </c>
      <c r="E5" s="2">
        <f t="shared" ca="1" si="1"/>
        <v>443.10250000000048</v>
      </c>
      <c r="F5" s="1">
        <f t="shared" ca="1" si="2"/>
        <v>535.62700882752313</v>
      </c>
      <c r="G5" s="1"/>
      <c r="I5" s="7" t="s">
        <v>10</v>
      </c>
      <c r="J5" s="7" t="s">
        <v>11</v>
      </c>
      <c r="L5" s="7"/>
    </row>
    <row r="6" spans="2:12" x14ac:dyDescent="0.25">
      <c r="B6" s="2">
        <v>3</v>
      </c>
      <c r="C6" s="2">
        <v>207</v>
      </c>
      <c r="D6" s="2">
        <f t="shared" ca="1" si="0"/>
        <v>187</v>
      </c>
      <c r="E6" s="2">
        <f t="shared" ca="1" si="1"/>
        <v>63.202499999999816</v>
      </c>
      <c r="F6" s="1">
        <f t="shared" ca="1" si="2"/>
        <v>34.29722159348136</v>
      </c>
      <c r="G6" s="1"/>
      <c r="H6" t="s">
        <v>3</v>
      </c>
      <c r="I6">
        <f ca="1">AVERAGE(D4:D103)</f>
        <v>179.05</v>
      </c>
      <c r="J6">
        <f>AVERAGE(C4:C103)</f>
        <v>182.88</v>
      </c>
    </row>
    <row r="7" spans="2:12" x14ac:dyDescent="0.25">
      <c r="B7" s="2">
        <v>4</v>
      </c>
      <c r="C7" s="2">
        <v>190</v>
      </c>
      <c r="D7" s="2">
        <f t="shared" ca="1" si="0"/>
        <v>177</v>
      </c>
      <c r="E7" s="2">
        <f t="shared" ca="1" si="1"/>
        <v>4.2025000000000468</v>
      </c>
      <c r="F7" s="1">
        <f t="shared" ca="1" si="2"/>
        <v>17.169562019013021</v>
      </c>
      <c r="G7" s="1"/>
      <c r="H7" s="6" t="s">
        <v>1</v>
      </c>
      <c r="I7" s="6">
        <f ca="1">AVERAGE(D4:INDIRECT(J2))</f>
        <v>181.14361702127658</v>
      </c>
      <c r="J7">
        <f ca="1">AVERAGE(C4:INDIRECT(J2))</f>
        <v>183.42553191489361</v>
      </c>
    </row>
    <row r="8" spans="2:12" x14ac:dyDescent="0.25">
      <c r="B8" s="2">
        <v>5</v>
      </c>
      <c r="C8" s="2">
        <v>185</v>
      </c>
      <c r="D8" s="2">
        <f t="shared" ca="1" si="0"/>
        <v>157</v>
      </c>
      <c r="E8" s="2">
        <f t="shared" ca="1" si="1"/>
        <v>486.2025000000005</v>
      </c>
      <c r="F8" s="1">
        <f t="shared" ca="1" si="2"/>
        <v>582.91424287007635</v>
      </c>
      <c r="G8" s="1"/>
      <c r="I8" s="4">
        <f ca="1">1-I7/I6</f>
        <v>-1.1692918298109811E-2</v>
      </c>
      <c r="J8" s="4">
        <f ca="1">1-J7/J6</f>
        <v>-2.9830047839765061E-3</v>
      </c>
    </row>
    <row r="9" spans="2:12" x14ac:dyDescent="0.25">
      <c r="B9" s="2">
        <v>6</v>
      </c>
      <c r="C9" s="2">
        <v>159</v>
      </c>
      <c r="D9" s="2">
        <f t="shared" ca="1" si="0"/>
        <v>173</v>
      </c>
      <c r="E9" s="2">
        <f t="shared" ca="1" si="1"/>
        <v>36.602500000000134</v>
      </c>
      <c r="F9" s="1">
        <f t="shared" ca="1" si="2"/>
        <v>66.318498189225693</v>
      </c>
      <c r="G9" s="1"/>
    </row>
    <row r="10" spans="2:12" x14ac:dyDescent="0.25">
      <c r="B10" s="2">
        <v>7</v>
      </c>
      <c r="C10" s="2">
        <v>207</v>
      </c>
      <c r="D10" s="2">
        <f t="shared" ref="D10:D68" ca="1" si="3">RANDBETWEEN(150,210)</f>
        <v>184</v>
      </c>
      <c r="E10" s="2">
        <f t="shared" ca="1" si="1"/>
        <v>24.502499999999888</v>
      </c>
      <c r="F10" s="1">
        <f t="shared" ca="1" si="2"/>
        <v>8.1589237211408605</v>
      </c>
      <c r="G10" s="1"/>
      <c r="H10" t="s">
        <v>2</v>
      </c>
      <c r="I10">
        <f ca="1">SUM(E4:E103)/COUNT(E4:E103)</f>
        <v>264.84749999999997</v>
      </c>
      <c r="J10" s="1">
        <f ca="1">_xlfn.VAR.P(D4:D103)</f>
        <v>264.84749999999997</v>
      </c>
    </row>
    <row r="11" spans="2:12" x14ac:dyDescent="0.25">
      <c r="B11" s="2">
        <v>8</v>
      </c>
      <c r="C11" s="2">
        <v>196</v>
      </c>
      <c r="D11" s="2">
        <f t="shared" ca="1" si="3"/>
        <v>205</v>
      </c>
      <c r="E11" s="2">
        <f t="shared" ca="1" si="1"/>
        <v>673.40249999999946</v>
      </c>
      <c r="F11" s="1">
        <f t="shared" ca="1" si="2"/>
        <v>569.12700882752438</v>
      </c>
      <c r="G11" s="1"/>
      <c r="H11" t="s">
        <v>7</v>
      </c>
      <c r="I11">
        <f ca="1">SUM(F4:F29)/(COUNT(F4:F29)-1)</f>
        <v>362.85549343594374</v>
      </c>
      <c r="J11" s="1">
        <f ca="1">_xlfn.VAR.S(D4:D29)</f>
        <v>308.63384615384615</v>
      </c>
    </row>
    <row r="12" spans="2:12" x14ac:dyDescent="0.25">
      <c r="B12" s="2">
        <v>9</v>
      </c>
      <c r="C12" s="2">
        <v>154</v>
      </c>
      <c r="D12" s="2">
        <f t="shared" ca="1" si="3"/>
        <v>187</v>
      </c>
      <c r="E12" s="2">
        <f t="shared" ca="1" si="1"/>
        <v>63.202499999999816</v>
      </c>
      <c r="F12" s="1">
        <f t="shared" ca="1" si="2"/>
        <v>34.29722159348136</v>
      </c>
      <c r="G12" s="1"/>
    </row>
    <row r="13" spans="2:12" x14ac:dyDescent="0.25">
      <c r="B13" s="2">
        <v>10</v>
      </c>
      <c r="C13" s="2">
        <v>192</v>
      </c>
      <c r="D13" s="2">
        <f t="shared" ca="1" si="3"/>
        <v>192</v>
      </c>
      <c r="E13" s="2">
        <f t="shared" ca="1" si="1"/>
        <v>167.7024999999997</v>
      </c>
      <c r="F13" s="1">
        <f t="shared" ca="1" si="2"/>
        <v>117.86105138071554</v>
      </c>
      <c r="G13" s="1"/>
    </row>
    <row r="14" spans="2:12" x14ac:dyDescent="0.25">
      <c r="B14" s="2">
        <v>11</v>
      </c>
      <c r="C14" s="2">
        <v>197</v>
      </c>
      <c r="D14" s="2">
        <f t="shared" ca="1" si="3"/>
        <v>152</v>
      </c>
      <c r="E14" s="2">
        <f t="shared" ca="1" si="1"/>
        <v>731.70250000000067</v>
      </c>
      <c r="F14" s="1">
        <f t="shared" ca="1" si="2"/>
        <v>849.35041308284212</v>
      </c>
      <c r="G14" s="1"/>
    </row>
    <row r="15" spans="2:12" x14ac:dyDescent="0.25">
      <c r="B15" s="2">
        <v>12</v>
      </c>
      <c r="C15" s="2">
        <v>210</v>
      </c>
      <c r="D15" s="2">
        <f t="shared" ca="1" si="3"/>
        <v>197</v>
      </c>
      <c r="E15" s="2">
        <f t="shared" ca="1" si="1"/>
        <v>322.20249999999959</v>
      </c>
      <c r="F15" s="1">
        <f t="shared" ca="1" si="2"/>
        <v>251.42488116794971</v>
      </c>
      <c r="G15" s="1"/>
    </row>
    <row r="16" spans="2:12" x14ac:dyDescent="0.25">
      <c r="B16" s="2">
        <v>13</v>
      </c>
      <c r="C16" s="2">
        <v>165</v>
      </c>
      <c r="D16" s="2">
        <f t="shared" ca="1" si="3"/>
        <v>158</v>
      </c>
      <c r="E16" s="2">
        <f t="shared" ca="1" si="1"/>
        <v>443.10250000000048</v>
      </c>
      <c r="F16" s="1">
        <f t="shared" ca="1" si="2"/>
        <v>535.62700882752313</v>
      </c>
      <c r="G16" s="1"/>
    </row>
    <row r="17" spans="2:7" x14ac:dyDescent="0.25">
      <c r="B17" s="2">
        <v>14</v>
      </c>
      <c r="C17" s="2">
        <v>178</v>
      </c>
      <c r="D17" s="2">
        <f t="shared" ca="1" si="3"/>
        <v>152</v>
      </c>
      <c r="E17" s="2">
        <f t="shared" ca="1" si="1"/>
        <v>731.70250000000067</v>
      </c>
      <c r="F17" s="1">
        <f t="shared" ca="1" si="2"/>
        <v>849.35041308284212</v>
      </c>
      <c r="G17" s="1"/>
    </row>
    <row r="18" spans="2:7" x14ac:dyDescent="0.25">
      <c r="B18" s="2">
        <v>15</v>
      </c>
      <c r="C18" s="2">
        <v>187</v>
      </c>
      <c r="D18" s="2">
        <f ca="1">RANDBETWEEN(150,210)</f>
        <v>151</v>
      </c>
      <c r="E18" s="2">
        <f t="shared" ca="1" si="1"/>
        <v>786.80250000000069</v>
      </c>
      <c r="F18" s="1">
        <f t="shared" ca="1" si="2"/>
        <v>908.63764712539535</v>
      </c>
      <c r="G18" s="1"/>
    </row>
    <row r="19" spans="2:7" x14ac:dyDescent="0.25">
      <c r="B19" s="2">
        <v>16</v>
      </c>
      <c r="C19" s="2">
        <v>209</v>
      </c>
      <c r="D19" s="2">
        <f t="shared" ca="1" si="3"/>
        <v>162</v>
      </c>
      <c r="E19" s="2">
        <f t="shared" ca="1" si="1"/>
        <v>290.70250000000038</v>
      </c>
      <c r="F19" s="1">
        <f t="shared" ca="1" si="2"/>
        <v>366.47807265731052</v>
      </c>
      <c r="G19" s="1"/>
    </row>
    <row r="20" spans="2:7" x14ac:dyDescent="0.25">
      <c r="B20" s="2">
        <v>17</v>
      </c>
      <c r="C20" s="2">
        <v>171</v>
      </c>
      <c r="D20" s="2">
        <f t="shared" ca="1" si="3"/>
        <v>200</v>
      </c>
      <c r="E20" s="2">
        <f t="shared" ca="1" si="1"/>
        <v>438.90249999999952</v>
      </c>
      <c r="F20" s="1">
        <f t="shared" ca="1" si="2"/>
        <v>355.56317904029021</v>
      </c>
      <c r="G20" s="1"/>
    </row>
    <row r="21" spans="2:7" x14ac:dyDescent="0.25">
      <c r="B21" s="2">
        <v>18</v>
      </c>
      <c r="C21" s="2">
        <v>160</v>
      </c>
      <c r="D21" s="2">
        <f ca="1">RANDBETWEEN(150,210)</f>
        <v>186</v>
      </c>
      <c r="E21" s="2">
        <f t="shared" ca="1" si="1"/>
        <v>48.302499999999839</v>
      </c>
      <c r="F21" s="1">
        <f t="shared" ca="1" si="2"/>
        <v>23.584455636034527</v>
      </c>
      <c r="G21" s="1"/>
    </row>
    <row r="22" spans="2:7" x14ac:dyDescent="0.25">
      <c r="B22" s="2">
        <v>19</v>
      </c>
      <c r="C22" s="2">
        <v>196</v>
      </c>
      <c r="D22" s="2">
        <f ca="1">RANDBETWEEN(150,210)</f>
        <v>165</v>
      </c>
      <c r="E22" s="2">
        <f t="shared" ca="1" si="1"/>
        <v>197.40250000000032</v>
      </c>
      <c r="F22" s="1">
        <f t="shared" ca="1" si="2"/>
        <v>260.61637052965102</v>
      </c>
      <c r="G22" s="1"/>
    </row>
    <row r="23" spans="2:7" x14ac:dyDescent="0.25">
      <c r="B23" s="2">
        <v>20</v>
      </c>
      <c r="C23" s="2">
        <v>152</v>
      </c>
      <c r="D23" s="2">
        <f t="shared" ca="1" si="3"/>
        <v>180</v>
      </c>
      <c r="E23" s="2">
        <f t="shared" ca="1" si="1"/>
        <v>0.90249999999997843</v>
      </c>
      <c r="F23" s="1">
        <f t="shared" ca="1" si="2"/>
        <v>1.3078598913535247</v>
      </c>
      <c r="G23" s="1"/>
    </row>
    <row r="24" spans="2:7" x14ac:dyDescent="0.25">
      <c r="B24" s="2">
        <v>21</v>
      </c>
      <c r="C24" s="2">
        <v>151</v>
      </c>
      <c r="D24" s="2">
        <f t="shared" ca="1" si="3"/>
        <v>156</v>
      </c>
      <c r="E24" s="2">
        <f t="shared" ca="1" si="1"/>
        <v>531.30250000000058</v>
      </c>
      <c r="F24" s="1">
        <f t="shared" ca="1" si="2"/>
        <v>632.20147691262946</v>
      </c>
      <c r="G24" s="1"/>
    </row>
    <row r="25" spans="2:7" x14ac:dyDescent="0.25">
      <c r="B25" s="2">
        <v>22</v>
      </c>
      <c r="C25" s="2">
        <v>179</v>
      </c>
      <c r="D25" s="2">
        <f t="shared" ca="1" si="3"/>
        <v>187</v>
      </c>
      <c r="E25" s="2">
        <f t="shared" ca="1" si="1"/>
        <v>63.202499999999816</v>
      </c>
      <c r="F25" s="1">
        <f t="shared" ca="1" si="2"/>
        <v>34.29722159348136</v>
      </c>
      <c r="G25" s="1"/>
    </row>
    <row r="26" spans="2:7" x14ac:dyDescent="0.25">
      <c r="B26" s="2">
        <v>23</v>
      </c>
      <c r="C26" s="2">
        <v>193</v>
      </c>
      <c r="D26" s="2">
        <f t="shared" ca="1" si="3"/>
        <v>162</v>
      </c>
      <c r="E26" s="2">
        <f t="shared" ca="1" si="1"/>
        <v>290.70250000000038</v>
      </c>
      <c r="F26" s="1">
        <f t="shared" ca="1" si="2"/>
        <v>366.47807265731052</v>
      </c>
      <c r="G26" s="1"/>
    </row>
    <row r="27" spans="2:7" x14ac:dyDescent="0.25">
      <c r="B27" s="2">
        <v>24</v>
      </c>
      <c r="C27" s="2">
        <v>190</v>
      </c>
      <c r="D27" s="2">
        <f t="shared" ca="1" si="3"/>
        <v>162</v>
      </c>
      <c r="E27" s="2">
        <f t="shared" ca="1" si="1"/>
        <v>290.70250000000038</v>
      </c>
      <c r="F27" s="1">
        <f t="shared" ca="1" si="2"/>
        <v>366.47807265731052</v>
      </c>
      <c r="G27" s="1"/>
    </row>
    <row r="28" spans="2:7" x14ac:dyDescent="0.25">
      <c r="B28" s="2">
        <v>25</v>
      </c>
      <c r="C28" s="2">
        <v>161</v>
      </c>
      <c r="D28" s="2">
        <f t="shared" ca="1" si="3"/>
        <v>171</v>
      </c>
      <c r="E28" s="2">
        <f t="shared" ca="1" si="1"/>
        <v>64.80250000000018</v>
      </c>
      <c r="F28" s="1">
        <f t="shared" ca="1" si="2"/>
        <v>102.89296627433203</v>
      </c>
      <c r="G28" s="1"/>
    </row>
    <row r="29" spans="2:7" x14ac:dyDescent="0.25">
      <c r="B29" s="2">
        <v>26</v>
      </c>
      <c r="C29" s="2">
        <v>194</v>
      </c>
      <c r="D29" s="2">
        <f t="shared" ca="1" si="3"/>
        <v>205</v>
      </c>
      <c r="E29" s="2">
        <f t="shared" ca="1" si="1"/>
        <v>673.40249999999946</v>
      </c>
      <c r="F29" s="1">
        <f t="shared" ca="1" si="2"/>
        <v>569.12700882752438</v>
      </c>
      <c r="G29" s="1"/>
    </row>
    <row r="30" spans="2:7" x14ac:dyDescent="0.25">
      <c r="B30">
        <v>27</v>
      </c>
      <c r="C30">
        <v>184</v>
      </c>
      <c r="D30">
        <f t="shared" ca="1" si="3"/>
        <v>151</v>
      </c>
      <c r="E30">
        <f t="shared" ca="1" si="1"/>
        <v>786.80250000000069</v>
      </c>
      <c r="F30" s="1"/>
      <c r="G30" s="1"/>
    </row>
    <row r="31" spans="2:7" x14ac:dyDescent="0.25">
      <c r="B31">
        <v>28</v>
      </c>
      <c r="C31">
        <v>195</v>
      </c>
      <c r="D31">
        <f t="shared" ca="1" si="3"/>
        <v>173</v>
      </c>
      <c r="E31">
        <f t="shared" ca="1" si="1"/>
        <v>36.602500000000134</v>
      </c>
      <c r="F31" s="1"/>
      <c r="G31" s="1"/>
    </row>
    <row r="32" spans="2:7" x14ac:dyDescent="0.25">
      <c r="B32">
        <v>29</v>
      </c>
      <c r="C32">
        <v>173</v>
      </c>
      <c r="D32">
        <f t="shared" ca="1" si="3"/>
        <v>202</v>
      </c>
      <c r="E32">
        <f t="shared" ca="1" si="1"/>
        <v>526.70249999999953</v>
      </c>
      <c r="F32" s="1"/>
      <c r="G32" s="1"/>
    </row>
    <row r="33" spans="2:7" x14ac:dyDescent="0.25">
      <c r="B33">
        <v>30</v>
      </c>
      <c r="C33">
        <v>191</v>
      </c>
      <c r="D33">
        <f t="shared" ca="1" si="3"/>
        <v>176</v>
      </c>
      <c r="E33">
        <f t="shared" ca="1" si="1"/>
        <v>9.3025000000000695</v>
      </c>
      <c r="F33" s="1"/>
      <c r="G33" s="1"/>
    </row>
    <row r="34" spans="2:7" x14ac:dyDescent="0.25">
      <c r="B34">
        <v>31</v>
      </c>
      <c r="C34">
        <v>206</v>
      </c>
      <c r="D34">
        <f t="shared" ca="1" si="3"/>
        <v>182</v>
      </c>
      <c r="E34">
        <f t="shared" ca="1" si="1"/>
        <v>8.7024999999999331</v>
      </c>
      <c r="F34" s="1"/>
      <c r="G34" s="1"/>
    </row>
    <row r="35" spans="2:7" x14ac:dyDescent="0.25">
      <c r="B35">
        <v>32</v>
      </c>
      <c r="C35">
        <v>185</v>
      </c>
      <c r="D35">
        <f t="shared" ca="1" si="3"/>
        <v>188</v>
      </c>
      <c r="E35">
        <f t="shared" ca="1" si="1"/>
        <v>80.102499999999793</v>
      </c>
      <c r="F35" s="1"/>
      <c r="G35" s="1"/>
    </row>
    <row r="36" spans="2:7" x14ac:dyDescent="0.25">
      <c r="B36">
        <v>33</v>
      </c>
      <c r="C36">
        <v>155</v>
      </c>
      <c r="D36">
        <f t="shared" ca="1" si="3"/>
        <v>209</v>
      </c>
      <c r="E36">
        <f t="shared" ref="E36:E67" ca="1" si="4">(D36-$I$6)^2</f>
        <v>897.00249999999937</v>
      </c>
      <c r="F36" s="1"/>
      <c r="G36" s="1"/>
    </row>
    <row r="37" spans="2:7" x14ac:dyDescent="0.25">
      <c r="B37">
        <v>34</v>
      </c>
      <c r="C37">
        <v>186</v>
      </c>
      <c r="D37">
        <f t="shared" ca="1" si="3"/>
        <v>206</v>
      </c>
      <c r="E37">
        <f t="shared" ca="1" si="4"/>
        <v>726.30249999999944</v>
      </c>
      <c r="F37" s="1"/>
      <c r="G37" s="1"/>
    </row>
    <row r="38" spans="2:7" x14ac:dyDescent="0.25">
      <c r="B38">
        <v>35</v>
      </c>
      <c r="C38">
        <v>193</v>
      </c>
      <c r="D38">
        <f t="shared" ca="1" si="3"/>
        <v>183</v>
      </c>
      <c r="E38">
        <f t="shared" ca="1" si="4"/>
        <v>15.60249999999991</v>
      </c>
      <c r="F38" s="1"/>
      <c r="G38" s="1"/>
    </row>
    <row r="39" spans="2:7" x14ac:dyDescent="0.25">
      <c r="B39">
        <v>36</v>
      </c>
      <c r="C39">
        <v>206</v>
      </c>
      <c r="D39">
        <f t="shared" ca="1" si="3"/>
        <v>159</v>
      </c>
      <c r="E39">
        <f t="shared" ca="1" si="4"/>
        <v>402.00250000000045</v>
      </c>
      <c r="F39" s="1"/>
      <c r="G39" s="1"/>
    </row>
    <row r="40" spans="2:7" x14ac:dyDescent="0.25">
      <c r="B40">
        <v>37</v>
      </c>
      <c r="C40">
        <v>200</v>
      </c>
      <c r="D40">
        <f t="shared" ca="1" si="3"/>
        <v>160</v>
      </c>
      <c r="E40">
        <f t="shared" ca="1" si="4"/>
        <v>362.90250000000043</v>
      </c>
      <c r="F40" s="1"/>
      <c r="G40" s="1"/>
    </row>
    <row r="41" spans="2:7" x14ac:dyDescent="0.25">
      <c r="B41">
        <v>38</v>
      </c>
      <c r="C41">
        <v>186</v>
      </c>
      <c r="D41">
        <f t="shared" ca="1" si="3"/>
        <v>188</v>
      </c>
      <c r="E41">
        <f t="shared" ca="1" si="4"/>
        <v>80.102499999999793</v>
      </c>
      <c r="F41" s="1"/>
      <c r="G41" s="1"/>
    </row>
    <row r="42" spans="2:7" x14ac:dyDescent="0.25">
      <c r="B42">
        <v>39</v>
      </c>
      <c r="C42">
        <v>202</v>
      </c>
      <c r="D42">
        <f t="shared" ca="1" si="3"/>
        <v>184</v>
      </c>
      <c r="E42">
        <f t="shared" ca="1" si="4"/>
        <v>24.502499999999888</v>
      </c>
      <c r="F42" s="1"/>
      <c r="G42" s="1"/>
    </row>
    <row r="43" spans="2:7" x14ac:dyDescent="0.25">
      <c r="B43">
        <v>40</v>
      </c>
      <c r="C43">
        <v>177</v>
      </c>
      <c r="D43">
        <f t="shared" ca="1" si="3"/>
        <v>177</v>
      </c>
      <c r="E43">
        <f t="shared" ca="1" si="4"/>
        <v>4.2025000000000468</v>
      </c>
      <c r="F43" s="1"/>
      <c r="G43" s="1"/>
    </row>
    <row r="44" spans="2:7" x14ac:dyDescent="0.25">
      <c r="B44">
        <v>41</v>
      </c>
      <c r="C44">
        <v>179</v>
      </c>
      <c r="D44">
        <f t="shared" ca="1" si="3"/>
        <v>172</v>
      </c>
      <c r="E44">
        <f t="shared" ca="1" si="4"/>
        <v>49.702500000000157</v>
      </c>
      <c r="F44" s="1"/>
      <c r="G44" s="1"/>
    </row>
    <row r="45" spans="2:7" x14ac:dyDescent="0.25">
      <c r="B45">
        <v>42</v>
      </c>
      <c r="C45">
        <v>205</v>
      </c>
      <c r="D45">
        <f t="shared" ca="1" si="3"/>
        <v>151</v>
      </c>
      <c r="E45">
        <f t="shared" ca="1" si="4"/>
        <v>786.80250000000069</v>
      </c>
      <c r="F45" s="1"/>
      <c r="G45" s="1"/>
    </row>
    <row r="46" spans="2:7" x14ac:dyDescent="0.25">
      <c r="B46">
        <v>43</v>
      </c>
      <c r="C46">
        <v>167</v>
      </c>
      <c r="D46">
        <f t="shared" ca="1" si="3"/>
        <v>193</v>
      </c>
      <c r="E46">
        <f t="shared" ca="1" si="4"/>
        <v>194.60249999999968</v>
      </c>
      <c r="F46" s="1"/>
      <c r="G46" s="1"/>
    </row>
    <row r="47" spans="2:7" x14ac:dyDescent="0.25">
      <c r="B47">
        <v>44</v>
      </c>
      <c r="C47">
        <v>188</v>
      </c>
      <c r="D47">
        <f t="shared" ca="1" si="3"/>
        <v>199</v>
      </c>
      <c r="E47">
        <f t="shared" ca="1" si="4"/>
        <v>398.00249999999954</v>
      </c>
      <c r="F47" s="1"/>
      <c r="G47" s="1"/>
    </row>
    <row r="48" spans="2:7" x14ac:dyDescent="0.25">
      <c r="B48">
        <v>45</v>
      </c>
      <c r="C48">
        <v>176</v>
      </c>
      <c r="D48">
        <f t="shared" ca="1" si="3"/>
        <v>170</v>
      </c>
      <c r="E48">
        <f t="shared" ca="1" si="4"/>
        <v>81.902500000000202</v>
      </c>
      <c r="F48" s="1"/>
      <c r="G48" s="1"/>
    </row>
    <row r="49" spans="2:7" x14ac:dyDescent="0.25">
      <c r="B49">
        <v>46</v>
      </c>
      <c r="C49">
        <v>177</v>
      </c>
      <c r="D49">
        <f t="shared" ca="1" si="3"/>
        <v>159</v>
      </c>
      <c r="E49">
        <f t="shared" ca="1" si="4"/>
        <v>402.00250000000045</v>
      </c>
      <c r="F49" s="1"/>
      <c r="G49" s="1"/>
    </row>
    <row r="50" spans="2:7" x14ac:dyDescent="0.25">
      <c r="B50">
        <v>47</v>
      </c>
      <c r="C50">
        <v>197</v>
      </c>
      <c r="D50">
        <f t="shared" ca="1" si="3"/>
        <v>181</v>
      </c>
      <c r="E50">
        <f t="shared" ca="1" si="4"/>
        <v>3.8024999999999558</v>
      </c>
      <c r="F50" s="1"/>
      <c r="G50" s="1"/>
    </row>
    <row r="51" spans="2:7" x14ac:dyDescent="0.25">
      <c r="B51">
        <v>48</v>
      </c>
      <c r="C51">
        <v>166</v>
      </c>
      <c r="D51">
        <f t="shared" ca="1" si="3"/>
        <v>205</v>
      </c>
      <c r="E51">
        <f t="shared" ca="1" si="4"/>
        <v>673.40249999999946</v>
      </c>
      <c r="F51" s="1"/>
      <c r="G51" s="1"/>
    </row>
    <row r="52" spans="2:7" x14ac:dyDescent="0.25">
      <c r="B52">
        <v>49</v>
      </c>
      <c r="C52">
        <v>188</v>
      </c>
      <c r="D52">
        <f t="shared" ca="1" si="3"/>
        <v>190</v>
      </c>
      <c r="E52">
        <f t="shared" ca="1" si="4"/>
        <v>119.90249999999975</v>
      </c>
      <c r="F52" s="1"/>
      <c r="G52" s="1"/>
    </row>
    <row r="53" spans="2:7" x14ac:dyDescent="0.25">
      <c r="B53">
        <v>50</v>
      </c>
      <c r="C53">
        <v>180</v>
      </c>
      <c r="D53">
        <f t="shared" ca="1" si="3"/>
        <v>185</v>
      </c>
      <c r="E53">
        <f t="shared" ca="1" si="4"/>
        <v>35.402499999999861</v>
      </c>
      <c r="F53" s="1"/>
      <c r="G53" s="1"/>
    </row>
    <row r="54" spans="2:7" x14ac:dyDescent="0.25">
      <c r="B54">
        <v>51</v>
      </c>
      <c r="C54">
        <v>180</v>
      </c>
      <c r="D54">
        <f t="shared" ca="1" si="3"/>
        <v>151</v>
      </c>
      <c r="E54">
        <f t="shared" ca="1" si="4"/>
        <v>786.80250000000069</v>
      </c>
      <c r="F54" s="1"/>
      <c r="G54" s="1"/>
    </row>
    <row r="55" spans="2:7" x14ac:dyDescent="0.25">
      <c r="B55">
        <v>52</v>
      </c>
      <c r="C55">
        <v>200</v>
      </c>
      <c r="D55">
        <f t="shared" ca="1" si="3"/>
        <v>164</v>
      </c>
      <c r="E55">
        <f t="shared" ca="1" si="4"/>
        <v>226.50250000000034</v>
      </c>
      <c r="F55" s="1"/>
      <c r="G55" s="1"/>
    </row>
    <row r="56" spans="2:7" x14ac:dyDescent="0.25">
      <c r="B56">
        <v>53</v>
      </c>
      <c r="C56">
        <v>188</v>
      </c>
      <c r="D56">
        <f t="shared" ca="1" si="3"/>
        <v>194</v>
      </c>
      <c r="E56">
        <f t="shared" ca="1" si="4"/>
        <v>223.50249999999966</v>
      </c>
      <c r="F56" s="1"/>
      <c r="G56" s="1"/>
    </row>
    <row r="57" spans="2:7" x14ac:dyDescent="0.25">
      <c r="B57">
        <v>54</v>
      </c>
      <c r="C57">
        <v>156</v>
      </c>
      <c r="D57">
        <f t="shared" ca="1" si="3"/>
        <v>153</v>
      </c>
      <c r="E57">
        <f t="shared" ca="1" si="4"/>
        <v>678.60250000000065</v>
      </c>
      <c r="F57" s="1"/>
      <c r="G57" s="1"/>
    </row>
    <row r="58" spans="2:7" x14ac:dyDescent="0.25">
      <c r="B58">
        <v>55</v>
      </c>
      <c r="C58">
        <v>171</v>
      </c>
      <c r="D58">
        <f t="shared" ca="1" si="3"/>
        <v>158</v>
      </c>
      <c r="E58">
        <f t="shared" ca="1" si="4"/>
        <v>443.10250000000048</v>
      </c>
      <c r="F58" s="1"/>
      <c r="G58" s="1"/>
    </row>
    <row r="59" spans="2:7" x14ac:dyDescent="0.25">
      <c r="B59">
        <v>56</v>
      </c>
      <c r="C59">
        <v>167</v>
      </c>
      <c r="D59">
        <f t="shared" ca="1" si="3"/>
        <v>180</v>
      </c>
      <c r="E59">
        <f t="shared" ca="1" si="4"/>
        <v>0.90249999999997843</v>
      </c>
      <c r="F59" s="1"/>
      <c r="G59" s="1"/>
    </row>
    <row r="60" spans="2:7" x14ac:dyDescent="0.25">
      <c r="B60">
        <v>57</v>
      </c>
      <c r="C60">
        <v>153</v>
      </c>
      <c r="D60">
        <f t="shared" ca="1" si="3"/>
        <v>182</v>
      </c>
      <c r="E60">
        <f t="shared" ca="1" si="4"/>
        <v>8.7024999999999331</v>
      </c>
      <c r="F60" s="1"/>
      <c r="G60" s="1"/>
    </row>
    <row r="61" spans="2:7" x14ac:dyDescent="0.25">
      <c r="B61">
        <v>58</v>
      </c>
      <c r="C61">
        <v>172</v>
      </c>
      <c r="D61">
        <f t="shared" ca="1" si="3"/>
        <v>190</v>
      </c>
      <c r="E61">
        <f t="shared" ca="1" si="4"/>
        <v>119.90249999999975</v>
      </c>
      <c r="F61" s="1"/>
      <c r="G61" s="1"/>
    </row>
    <row r="62" spans="2:7" x14ac:dyDescent="0.25">
      <c r="B62">
        <v>59</v>
      </c>
      <c r="C62">
        <v>205</v>
      </c>
      <c r="D62">
        <f t="shared" ca="1" si="3"/>
        <v>185</v>
      </c>
      <c r="E62">
        <f t="shared" ca="1" si="4"/>
        <v>35.402499999999861</v>
      </c>
      <c r="F62" s="1"/>
      <c r="G62" s="1"/>
    </row>
    <row r="63" spans="2:7" x14ac:dyDescent="0.25">
      <c r="B63">
        <v>60</v>
      </c>
      <c r="C63">
        <v>152</v>
      </c>
      <c r="D63">
        <f t="shared" ca="1" si="3"/>
        <v>196</v>
      </c>
      <c r="E63">
        <f t="shared" ca="1" si="4"/>
        <v>287.30249999999961</v>
      </c>
      <c r="F63" s="1"/>
      <c r="G63" s="1"/>
    </row>
    <row r="64" spans="2:7" x14ac:dyDescent="0.25">
      <c r="B64">
        <v>61</v>
      </c>
      <c r="C64">
        <v>193</v>
      </c>
      <c r="D64">
        <f t="shared" ca="1" si="3"/>
        <v>170</v>
      </c>
      <c r="E64">
        <f t="shared" ca="1" si="4"/>
        <v>81.902500000000202</v>
      </c>
      <c r="F64" s="1"/>
      <c r="G64" s="1"/>
    </row>
    <row r="65" spans="2:7" x14ac:dyDescent="0.25">
      <c r="B65">
        <v>62</v>
      </c>
      <c r="C65">
        <v>178</v>
      </c>
      <c r="D65">
        <f t="shared" ca="1" si="3"/>
        <v>176</v>
      </c>
      <c r="E65">
        <f t="shared" ca="1" si="4"/>
        <v>9.3025000000000695</v>
      </c>
      <c r="F65" s="1"/>
      <c r="G65" s="1"/>
    </row>
    <row r="66" spans="2:7" x14ac:dyDescent="0.25">
      <c r="B66">
        <v>63</v>
      </c>
      <c r="C66">
        <v>200</v>
      </c>
      <c r="D66">
        <f t="shared" ca="1" si="3"/>
        <v>173</v>
      </c>
      <c r="E66">
        <f t="shared" ca="1" si="4"/>
        <v>36.602500000000134</v>
      </c>
      <c r="F66" s="1"/>
      <c r="G66" s="1"/>
    </row>
    <row r="67" spans="2:7" x14ac:dyDescent="0.25">
      <c r="B67">
        <v>64</v>
      </c>
      <c r="C67">
        <v>177</v>
      </c>
      <c r="D67">
        <f t="shared" ca="1" si="3"/>
        <v>183</v>
      </c>
      <c r="E67">
        <f t="shared" ca="1" si="4"/>
        <v>15.60249999999991</v>
      </c>
      <c r="F67" s="1"/>
      <c r="G67" s="1"/>
    </row>
    <row r="68" spans="2:7" x14ac:dyDescent="0.25">
      <c r="B68">
        <v>65</v>
      </c>
      <c r="C68">
        <v>198</v>
      </c>
      <c r="D68">
        <f t="shared" ca="1" si="3"/>
        <v>179</v>
      </c>
      <c r="E68">
        <f t="shared" ref="E68:E99" ca="1" si="5">(D68-$I$6)^2</f>
        <v>2.5000000000011367E-3</v>
      </c>
      <c r="F68" s="1"/>
      <c r="G68" s="1"/>
    </row>
    <row r="69" spans="2:7" x14ac:dyDescent="0.25">
      <c r="B69">
        <v>66</v>
      </c>
      <c r="C69">
        <v>188</v>
      </c>
      <c r="D69">
        <f t="shared" ref="D69:D103" ca="1" si="6">RANDBETWEEN(150,210)</f>
        <v>190</v>
      </c>
      <c r="E69">
        <f t="shared" ca="1" si="5"/>
        <v>119.90249999999975</v>
      </c>
      <c r="F69" s="1"/>
      <c r="G69" s="1"/>
    </row>
    <row r="70" spans="2:7" x14ac:dyDescent="0.25">
      <c r="B70">
        <v>67</v>
      </c>
      <c r="C70">
        <v>183</v>
      </c>
      <c r="D70">
        <f t="shared" ca="1" si="6"/>
        <v>193</v>
      </c>
      <c r="E70">
        <f t="shared" ca="1" si="5"/>
        <v>194.60249999999968</v>
      </c>
      <c r="F70" s="1"/>
      <c r="G70" s="1"/>
    </row>
    <row r="71" spans="2:7" x14ac:dyDescent="0.25">
      <c r="B71">
        <v>68</v>
      </c>
      <c r="C71">
        <v>191</v>
      </c>
      <c r="D71">
        <f t="shared" ca="1" si="6"/>
        <v>165</v>
      </c>
      <c r="E71">
        <f t="shared" ca="1" si="5"/>
        <v>197.40250000000032</v>
      </c>
      <c r="F71" s="1"/>
      <c r="G71" s="1"/>
    </row>
    <row r="72" spans="2:7" x14ac:dyDescent="0.25">
      <c r="B72">
        <v>69</v>
      </c>
      <c r="C72">
        <v>184</v>
      </c>
      <c r="D72">
        <f t="shared" ca="1" si="6"/>
        <v>210</v>
      </c>
      <c r="E72">
        <f t="shared" ca="1" si="5"/>
        <v>957.90249999999935</v>
      </c>
      <c r="F72" s="1"/>
      <c r="G72" s="1"/>
    </row>
    <row r="73" spans="2:7" x14ac:dyDescent="0.25">
      <c r="B73">
        <v>70</v>
      </c>
      <c r="C73">
        <v>204</v>
      </c>
      <c r="D73">
        <f t="shared" ca="1" si="6"/>
        <v>169</v>
      </c>
      <c r="E73">
        <f t="shared" ca="1" si="5"/>
        <v>101.00250000000023</v>
      </c>
      <c r="F73" s="1"/>
      <c r="G73" s="1"/>
    </row>
    <row r="74" spans="2:7" x14ac:dyDescent="0.25">
      <c r="B74">
        <v>71</v>
      </c>
      <c r="C74">
        <v>162</v>
      </c>
      <c r="D74">
        <f t="shared" ca="1" si="6"/>
        <v>198</v>
      </c>
      <c r="E74">
        <f t="shared" ca="1" si="5"/>
        <v>359.10249999999957</v>
      </c>
      <c r="F74" s="1"/>
      <c r="G74" s="1"/>
    </row>
    <row r="75" spans="2:7" x14ac:dyDescent="0.25">
      <c r="B75">
        <v>72</v>
      </c>
      <c r="C75">
        <v>179</v>
      </c>
      <c r="D75">
        <f t="shared" ca="1" si="6"/>
        <v>206</v>
      </c>
      <c r="E75">
        <f t="shared" ca="1" si="5"/>
        <v>726.30249999999944</v>
      </c>
      <c r="F75" s="1"/>
      <c r="G75" s="1"/>
    </row>
    <row r="76" spans="2:7" x14ac:dyDescent="0.25">
      <c r="B76">
        <v>73</v>
      </c>
      <c r="C76">
        <v>175</v>
      </c>
      <c r="D76">
        <f t="shared" ca="1" si="6"/>
        <v>168</v>
      </c>
      <c r="E76">
        <f t="shared" ca="1" si="5"/>
        <v>122.10250000000025</v>
      </c>
      <c r="F76" s="1"/>
      <c r="G76" s="1"/>
    </row>
    <row r="77" spans="2:7" x14ac:dyDescent="0.25">
      <c r="B77">
        <v>74</v>
      </c>
      <c r="C77">
        <v>169</v>
      </c>
      <c r="D77">
        <f t="shared" ca="1" si="6"/>
        <v>181</v>
      </c>
      <c r="E77">
        <f t="shared" ca="1" si="5"/>
        <v>3.8024999999999558</v>
      </c>
      <c r="F77" s="1"/>
      <c r="G77" s="1"/>
    </row>
    <row r="78" spans="2:7" x14ac:dyDescent="0.25">
      <c r="B78">
        <v>75</v>
      </c>
      <c r="C78">
        <v>200</v>
      </c>
      <c r="D78">
        <f t="shared" ca="1" si="6"/>
        <v>192</v>
      </c>
      <c r="E78">
        <f t="shared" ca="1" si="5"/>
        <v>167.7024999999997</v>
      </c>
      <c r="F78" s="1"/>
      <c r="G78" s="1"/>
    </row>
    <row r="79" spans="2:7" x14ac:dyDescent="0.25">
      <c r="B79">
        <v>76</v>
      </c>
      <c r="C79">
        <v>206</v>
      </c>
      <c r="D79">
        <f t="shared" ca="1" si="6"/>
        <v>167</v>
      </c>
      <c r="E79">
        <f t="shared" ca="1" si="5"/>
        <v>145.20250000000027</v>
      </c>
      <c r="F79" s="1"/>
      <c r="G79" s="1"/>
    </row>
    <row r="80" spans="2:7" x14ac:dyDescent="0.25">
      <c r="B80">
        <v>77</v>
      </c>
      <c r="C80">
        <v>201</v>
      </c>
      <c r="D80">
        <f t="shared" ca="1" si="6"/>
        <v>206</v>
      </c>
      <c r="E80">
        <f t="shared" ca="1" si="5"/>
        <v>726.30249999999944</v>
      </c>
      <c r="F80" s="1"/>
      <c r="G80" s="1"/>
    </row>
    <row r="81" spans="2:7" x14ac:dyDescent="0.25">
      <c r="B81">
        <v>78</v>
      </c>
      <c r="C81">
        <v>150</v>
      </c>
      <c r="D81">
        <f t="shared" ca="1" si="6"/>
        <v>193</v>
      </c>
      <c r="E81">
        <f t="shared" ca="1" si="5"/>
        <v>194.60249999999968</v>
      </c>
      <c r="F81" s="1"/>
      <c r="G81" s="1"/>
    </row>
    <row r="82" spans="2:7" x14ac:dyDescent="0.25">
      <c r="B82">
        <v>79</v>
      </c>
      <c r="C82">
        <v>162</v>
      </c>
      <c r="D82">
        <f t="shared" ca="1" si="6"/>
        <v>204</v>
      </c>
      <c r="E82">
        <f t="shared" ca="1" si="5"/>
        <v>622.50249999999949</v>
      </c>
      <c r="F82" s="1"/>
      <c r="G82" s="1"/>
    </row>
    <row r="83" spans="2:7" x14ac:dyDescent="0.25">
      <c r="B83">
        <v>80</v>
      </c>
      <c r="C83">
        <v>181</v>
      </c>
      <c r="D83">
        <f t="shared" ca="1" si="6"/>
        <v>178</v>
      </c>
      <c r="E83">
        <f t="shared" ca="1" si="5"/>
        <v>1.1025000000000238</v>
      </c>
      <c r="F83" s="1"/>
      <c r="G83" s="1"/>
    </row>
    <row r="84" spans="2:7" x14ac:dyDescent="0.25">
      <c r="B84">
        <v>81</v>
      </c>
      <c r="C84">
        <v>196</v>
      </c>
      <c r="D84">
        <f t="shared" ca="1" si="6"/>
        <v>182</v>
      </c>
      <c r="E84">
        <f t="shared" ca="1" si="5"/>
        <v>8.7024999999999331</v>
      </c>
      <c r="F84" s="1"/>
      <c r="G84" s="1"/>
    </row>
    <row r="85" spans="2:7" x14ac:dyDescent="0.25">
      <c r="B85">
        <v>82</v>
      </c>
      <c r="C85">
        <v>198</v>
      </c>
      <c r="D85">
        <f t="shared" ca="1" si="6"/>
        <v>187</v>
      </c>
      <c r="E85">
        <f t="shared" ca="1" si="5"/>
        <v>63.202499999999816</v>
      </c>
      <c r="F85" s="1"/>
      <c r="G85" s="1"/>
    </row>
    <row r="86" spans="2:7" x14ac:dyDescent="0.25">
      <c r="B86">
        <v>83</v>
      </c>
      <c r="C86">
        <v>163</v>
      </c>
      <c r="D86">
        <f t="shared" ca="1" si="6"/>
        <v>174</v>
      </c>
      <c r="E86">
        <f t="shared" ca="1" si="5"/>
        <v>25.502500000000115</v>
      </c>
      <c r="F86" s="1"/>
      <c r="G86" s="1"/>
    </row>
    <row r="87" spans="2:7" x14ac:dyDescent="0.25">
      <c r="B87">
        <v>84</v>
      </c>
      <c r="C87">
        <v>191</v>
      </c>
      <c r="D87">
        <f t="shared" ca="1" si="6"/>
        <v>209</v>
      </c>
      <c r="E87">
        <f t="shared" ca="1" si="5"/>
        <v>897.00249999999937</v>
      </c>
      <c r="F87" s="1"/>
      <c r="G87" s="1"/>
    </row>
    <row r="88" spans="2:7" x14ac:dyDescent="0.25">
      <c r="B88">
        <v>85</v>
      </c>
      <c r="C88">
        <v>202</v>
      </c>
      <c r="D88">
        <f t="shared" ca="1" si="6"/>
        <v>185</v>
      </c>
      <c r="E88">
        <f t="shared" ca="1" si="5"/>
        <v>35.402499999999861</v>
      </c>
      <c r="F88" s="1"/>
      <c r="G88" s="1"/>
    </row>
    <row r="89" spans="2:7" x14ac:dyDescent="0.25">
      <c r="B89">
        <v>86</v>
      </c>
      <c r="C89">
        <v>155</v>
      </c>
      <c r="D89">
        <f t="shared" ca="1" si="6"/>
        <v>162</v>
      </c>
      <c r="E89">
        <f t="shared" ca="1" si="5"/>
        <v>290.70250000000038</v>
      </c>
      <c r="F89" s="1"/>
      <c r="G89" s="1"/>
    </row>
    <row r="90" spans="2:7" x14ac:dyDescent="0.25">
      <c r="B90">
        <v>87</v>
      </c>
      <c r="C90">
        <v>194</v>
      </c>
      <c r="D90">
        <f t="shared" ca="1" si="6"/>
        <v>160</v>
      </c>
      <c r="E90">
        <f t="shared" ca="1" si="5"/>
        <v>362.90250000000043</v>
      </c>
      <c r="F90" s="1"/>
      <c r="G90" s="1"/>
    </row>
    <row r="91" spans="2:7" x14ac:dyDescent="0.25">
      <c r="B91">
        <v>88</v>
      </c>
      <c r="C91">
        <v>188</v>
      </c>
      <c r="D91">
        <f t="shared" ca="1" si="6"/>
        <v>186</v>
      </c>
      <c r="E91">
        <f t="shared" ca="1" si="5"/>
        <v>48.302499999999839</v>
      </c>
      <c r="F91" s="1"/>
      <c r="G91" s="1"/>
    </row>
    <row r="92" spans="2:7" x14ac:dyDescent="0.25">
      <c r="B92">
        <v>89</v>
      </c>
      <c r="C92">
        <v>169</v>
      </c>
      <c r="D92">
        <f t="shared" ca="1" si="6"/>
        <v>171</v>
      </c>
      <c r="E92">
        <f t="shared" ca="1" si="5"/>
        <v>64.80250000000018</v>
      </c>
      <c r="F92" s="1"/>
      <c r="G92" s="1"/>
    </row>
    <row r="93" spans="2:7" x14ac:dyDescent="0.25">
      <c r="B93">
        <v>90</v>
      </c>
      <c r="C93">
        <v>204</v>
      </c>
      <c r="D93">
        <f t="shared" ca="1" si="6"/>
        <v>172</v>
      </c>
      <c r="E93">
        <f t="shared" ca="1" si="5"/>
        <v>49.702500000000157</v>
      </c>
      <c r="F93" s="1"/>
      <c r="G93" s="1"/>
    </row>
    <row r="94" spans="2:7" x14ac:dyDescent="0.25">
      <c r="B94">
        <v>91</v>
      </c>
      <c r="C94">
        <v>163</v>
      </c>
      <c r="D94">
        <f t="shared" ca="1" si="6"/>
        <v>160</v>
      </c>
      <c r="E94">
        <f t="shared" ca="1" si="5"/>
        <v>362.90250000000043</v>
      </c>
      <c r="F94" s="1"/>
      <c r="G94" s="1"/>
    </row>
    <row r="95" spans="2:7" x14ac:dyDescent="0.25">
      <c r="B95">
        <v>92</v>
      </c>
      <c r="C95">
        <v>205</v>
      </c>
      <c r="D95">
        <f t="shared" ca="1" si="6"/>
        <v>188</v>
      </c>
      <c r="E95">
        <f t="shared" ca="1" si="5"/>
        <v>80.102499999999793</v>
      </c>
      <c r="F95" s="1"/>
      <c r="G95" s="1"/>
    </row>
    <row r="96" spans="2:7" x14ac:dyDescent="0.25">
      <c r="B96">
        <v>93</v>
      </c>
      <c r="C96">
        <v>199</v>
      </c>
      <c r="D96">
        <f t="shared" ca="1" si="6"/>
        <v>167</v>
      </c>
      <c r="E96">
        <f t="shared" ca="1" si="5"/>
        <v>145.20250000000027</v>
      </c>
      <c r="F96" s="1"/>
      <c r="G96" s="1"/>
    </row>
    <row r="97" spans="2:7" x14ac:dyDescent="0.25">
      <c r="B97">
        <v>94</v>
      </c>
      <c r="C97">
        <v>183</v>
      </c>
      <c r="D97">
        <f t="shared" ca="1" si="6"/>
        <v>191</v>
      </c>
      <c r="E97">
        <f t="shared" ca="1" si="5"/>
        <v>142.80249999999972</v>
      </c>
      <c r="F97" s="1"/>
      <c r="G97" s="1"/>
    </row>
    <row r="98" spans="2:7" x14ac:dyDescent="0.25">
      <c r="B98">
        <v>95</v>
      </c>
      <c r="C98">
        <v>162</v>
      </c>
      <c r="D98">
        <f t="shared" ca="1" si="6"/>
        <v>194</v>
      </c>
      <c r="E98">
        <f t="shared" ca="1" si="5"/>
        <v>223.50249999999966</v>
      </c>
      <c r="F98" s="1"/>
      <c r="G98" s="1"/>
    </row>
    <row r="99" spans="2:7" x14ac:dyDescent="0.25">
      <c r="B99">
        <v>96</v>
      </c>
      <c r="C99">
        <v>168</v>
      </c>
      <c r="D99">
        <f t="shared" ca="1" si="6"/>
        <v>173</v>
      </c>
      <c r="E99">
        <f t="shared" ca="1" si="5"/>
        <v>36.602500000000134</v>
      </c>
      <c r="F99" s="1"/>
      <c r="G99" s="1"/>
    </row>
    <row r="100" spans="2:7" x14ac:dyDescent="0.25">
      <c r="B100">
        <v>97</v>
      </c>
      <c r="C100">
        <v>189</v>
      </c>
      <c r="D100">
        <f t="shared" ca="1" si="6"/>
        <v>186</v>
      </c>
      <c r="E100">
        <f t="shared" ref="E100:E103" ca="1" si="7">(D100-$I$6)^2</f>
        <v>48.302499999999839</v>
      </c>
      <c r="F100" s="1"/>
      <c r="G100" s="1"/>
    </row>
    <row r="101" spans="2:7" x14ac:dyDescent="0.25">
      <c r="B101">
        <v>98</v>
      </c>
      <c r="C101">
        <v>206</v>
      </c>
      <c r="D101">
        <f t="shared" ca="1" si="6"/>
        <v>183</v>
      </c>
      <c r="E101">
        <f t="shared" ca="1" si="7"/>
        <v>15.60249999999991</v>
      </c>
      <c r="F101" s="1"/>
      <c r="G101" s="1"/>
    </row>
    <row r="102" spans="2:7" x14ac:dyDescent="0.25">
      <c r="B102">
        <v>99</v>
      </c>
      <c r="C102">
        <v>169</v>
      </c>
      <c r="D102">
        <f t="shared" ca="1" si="6"/>
        <v>199</v>
      </c>
      <c r="E102">
        <f t="shared" ca="1" si="7"/>
        <v>398.00249999999954</v>
      </c>
      <c r="F102" s="1"/>
      <c r="G102" s="1"/>
    </row>
    <row r="103" spans="2:7" x14ac:dyDescent="0.25">
      <c r="B103">
        <v>100</v>
      </c>
      <c r="C103">
        <v>152</v>
      </c>
      <c r="D103">
        <f t="shared" ca="1" si="6"/>
        <v>157</v>
      </c>
      <c r="E103">
        <f t="shared" ca="1" si="7"/>
        <v>486.2025000000005</v>
      </c>
      <c r="F103" s="1"/>
      <c r="G10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E808E-34DB-4E35-88C3-945AE7D6597A}">
  <dimension ref="B2:V24"/>
  <sheetViews>
    <sheetView zoomScale="238" workbookViewId="0">
      <selection activeCell="C3" sqref="C3"/>
    </sheetView>
  </sheetViews>
  <sheetFormatPr defaultRowHeight="15" x14ac:dyDescent="0.25"/>
  <cols>
    <col min="1" max="1" width="5" customWidth="1"/>
    <col min="2" max="2" width="4.28515625" customWidth="1"/>
    <col min="21" max="21" width="10.5703125" bestFit="1" customWidth="1"/>
  </cols>
  <sheetData>
    <row r="2" spans="2:22" x14ac:dyDescent="0.25">
      <c r="B2">
        <v>1</v>
      </c>
      <c r="C2" t="str">
        <f ca="1">IF(RANDBETWEEN(0,1)=0,$E$3,$E$2)</f>
        <v>tail</v>
      </c>
      <c r="E2" t="s">
        <v>12</v>
      </c>
      <c r="F2">
        <f ca="1">COUNTIFS($C$2:$C$21,E2)</f>
        <v>10</v>
      </c>
    </row>
    <row r="3" spans="2:22" x14ac:dyDescent="0.25">
      <c r="B3">
        <v>2</v>
      </c>
      <c r="C3" t="str">
        <f t="shared" ref="C3:C21" ca="1" si="0">IF(RANDBETWEEN(0,1)=0,$E$3,$E$2)</f>
        <v>tail</v>
      </c>
      <c r="E3" t="s">
        <v>13</v>
      </c>
      <c r="F3">
        <f ca="1">COUNTIFS($C$2:$C$21,E3)</f>
        <v>10</v>
      </c>
    </row>
    <row r="4" spans="2:22" x14ac:dyDescent="0.25">
      <c r="B4">
        <v>3</v>
      </c>
      <c r="C4" t="str">
        <f t="shared" ca="1" si="0"/>
        <v>head</v>
      </c>
    </row>
    <row r="5" spans="2:22" x14ac:dyDescent="0.25">
      <c r="B5">
        <v>4</v>
      </c>
      <c r="C5" t="str">
        <f t="shared" ca="1" si="0"/>
        <v>tail</v>
      </c>
      <c r="E5" t="s">
        <v>14</v>
      </c>
      <c r="S5" s="3" t="s">
        <v>12</v>
      </c>
      <c r="T5" s="3" t="s">
        <v>13</v>
      </c>
      <c r="U5" s="3" t="s">
        <v>33</v>
      </c>
      <c r="V5" s="3" t="s">
        <v>34</v>
      </c>
    </row>
    <row r="6" spans="2:22" x14ac:dyDescent="0.25">
      <c r="B6">
        <v>5</v>
      </c>
      <c r="C6" t="str">
        <f t="shared" ca="1" si="0"/>
        <v>head</v>
      </c>
      <c r="P6" t="s">
        <v>24</v>
      </c>
      <c r="S6">
        <v>3</v>
      </c>
      <c r="T6">
        <v>0</v>
      </c>
      <c r="U6">
        <v>1</v>
      </c>
      <c r="V6" s="9">
        <f>U6/SUM(U$6:U$9)</f>
        <v>0.125</v>
      </c>
    </row>
    <row r="7" spans="2:22" x14ac:dyDescent="0.25">
      <c r="B7">
        <v>6</v>
      </c>
      <c r="C7" t="str">
        <f t="shared" ca="1" si="0"/>
        <v>head</v>
      </c>
      <c r="E7" t="s">
        <v>15</v>
      </c>
      <c r="F7">
        <f ca="1">F3/SUM(F2:F3)</f>
        <v>0.5</v>
      </c>
      <c r="P7" t="s">
        <v>21</v>
      </c>
      <c r="S7">
        <v>2</v>
      </c>
      <c r="T7">
        <v>1</v>
      </c>
      <c r="U7">
        <v>3</v>
      </c>
      <c r="V7" s="9">
        <f>U7/SUM(U$6:U$9)</f>
        <v>0.375</v>
      </c>
    </row>
    <row r="8" spans="2:22" x14ac:dyDescent="0.25">
      <c r="B8">
        <v>7</v>
      </c>
      <c r="C8" t="str">
        <f t="shared" ca="1" si="0"/>
        <v>head</v>
      </c>
      <c r="E8" s="8" t="s">
        <v>18</v>
      </c>
      <c r="F8">
        <f ca="1">1-F7</f>
        <v>0.5</v>
      </c>
      <c r="P8" t="s">
        <v>22</v>
      </c>
      <c r="S8">
        <v>1</v>
      </c>
      <c r="T8">
        <v>2</v>
      </c>
      <c r="U8">
        <v>3</v>
      </c>
      <c r="V8" s="9">
        <f>U8/SUM(U$6:U$9)</f>
        <v>0.375</v>
      </c>
    </row>
    <row r="9" spans="2:22" x14ac:dyDescent="0.25">
      <c r="B9">
        <v>8</v>
      </c>
      <c r="C9" t="str">
        <f t="shared" ca="1" si="0"/>
        <v>head</v>
      </c>
      <c r="E9" t="s">
        <v>19</v>
      </c>
      <c r="F9">
        <f ca="1">MIN(F7,F8)</f>
        <v>0.5</v>
      </c>
      <c r="P9" t="s">
        <v>23</v>
      </c>
      <c r="S9">
        <v>0</v>
      </c>
      <c r="T9">
        <v>3</v>
      </c>
      <c r="U9">
        <v>1</v>
      </c>
      <c r="V9" s="9">
        <f>U9/SUM(U$6:U$9)</f>
        <v>0.125</v>
      </c>
    </row>
    <row r="10" spans="2:22" x14ac:dyDescent="0.25">
      <c r="B10">
        <v>9</v>
      </c>
      <c r="C10" t="str">
        <f t="shared" ca="1" si="0"/>
        <v>head</v>
      </c>
      <c r="E10" s="3" t="s">
        <v>20</v>
      </c>
      <c r="F10" s="3">
        <f ca="1">F9*2</f>
        <v>1</v>
      </c>
      <c r="P10" t="s">
        <v>25</v>
      </c>
      <c r="V10" s="9">
        <f>SUM(V6:V9)</f>
        <v>1</v>
      </c>
    </row>
    <row r="11" spans="2:22" x14ac:dyDescent="0.25">
      <c r="B11">
        <v>10</v>
      </c>
      <c r="C11" t="str">
        <f t="shared" ca="1" si="0"/>
        <v>tail</v>
      </c>
      <c r="P11" t="s">
        <v>26</v>
      </c>
    </row>
    <row r="12" spans="2:22" x14ac:dyDescent="0.25">
      <c r="B12">
        <v>11</v>
      </c>
      <c r="C12" t="str">
        <f t="shared" ca="1" si="0"/>
        <v>head</v>
      </c>
      <c r="P12" t="s">
        <v>27</v>
      </c>
    </row>
    <row r="13" spans="2:22" x14ac:dyDescent="0.25">
      <c r="B13">
        <v>12</v>
      </c>
      <c r="C13" t="str">
        <f t="shared" ca="1" si="0"/>
        <v>head</v>
      </c>
      <c r="E13" t="s">
        <v>16</v>
      </c>
      <c r="F13">
        <v>3</v>
      </c>
      <c r="P13" t="s">
        <v>29</v>
      </c>
    </row>
    <row r="14" spans="2:22" x14ac:dyDescent="0.25">
      <c r="B14">
        <v>13</v>
      </c>
      <c r="C14" t="str">
        <f t="shared" ca="1" si="0"/>
        <v>tail</v>
      </c>
      <c r="E14" t="s">
        <v>17</v>
      </c>
      <c r="F14">
        <v>5</v>
      </c>
    </row>
    <row r="15" spans="2:22" x14ac:dyDescent="0.25">
      <c r="B15">
        <v>14</v>
      </c>
      <c r="C15" t="str">
        <f t="shared" ca="1" si="0"/>
        <v>head</v>
      </c>
    </row>
    <row r="16" spans="2:22" x14ac:dyDescent="0.25">
      <c r="B16">
        <v>15</v>
      </c>
      <c r="C16" t="str">
        <f t="shared" ca="1" si="0"/>
        <v>tail</v>
      </c>
    </row>
    <row r="17" spans="2:18" x14ac:dyDescent="0.25">
      <c r="B17">
        <v>16</v>
      </c>
      <c r="C17" t="str">
        <f t="shared" ca="1" si="0"/>
        <v>tail</v>
      </c>
    </row>
    <row r="18" spans="2:18" x14ac:dyDescent="0.25">
      <c r="B18">
        <v>17</v>
      </c>
      <c r="C18" t="str">
        <f t="shared" ca="1" si="0"/>
        <v>tail</v>
      </c>
    </row>
    <row r="19" spans="2:18" x14ac:dyDescent="0.25">
      <c r="B19">
        <v>18</v>
      </c>
      <c r="C19" t="str">
        <f t="shared" ca="1" si="0"/>
        <v>tail</v>
      </c>
    </row>
    <row r="20" spans="2:18" x14ac:dyDescent="0.25">
      <c r="B20">
        <v>19</v>
      </c>
      <c r="C20" t="str">
        <f t="shared" ca="1" si="0"/>
        <v>tail</v>
      </c>
    </row>
    <row r="21" spans="2:18" x14ac:dyDescent="0.25">
      <c r="B21">
        <v>20</v>
      </c>
      <c r="C21" t="str">
        <f t="shared" ca="1" si="0"/>
        <v>head</v>
      </c>
    </row>
    <row r="23" spans="2:18" x14ac:dyDescent="0.25">
      <c r="O23">
        <v>0.125</v>
      </c>
      <c r="P23">
        <f>0.75/2</f>
        <v>0.375</v>
      </c>
      <c r="Q23">
        <f>0.75/2</f>
        <v>0.375</v>
      </c>
      <c r="R23">
        <v>0.125</v>
      </c>
    </row>
    <row r="24" spans="2:18" x14ac:dyDescent="0.25">
      <c r="O24" t="s">
        <v>28</v>
      </c>
      <c r="P24" t="s">
        <v>30</v>
      </c>
      <c r="Q24" t="s">
        <v>31</v>
      </c>
      <c r="R24" t="s">
        <v>32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2FE1-BE0E-418F-A7A0-55371D38B9A7}">
  <dimension ref="B2:O107"/>
  <sheetViews>
    <sheetView tabSelected="1" workbookViewId="0">
      <selection activeCell="J13" sqref="J13"/>
    </sheetView>
  </sheetViews>
  <sheetFormatPr defaultRowHeight="15" x14ac:dyDescent="0.25"/>
  <cols>
    <col min="1" max="1" width="9.7109375" customWidth="1"/>
  </cols>
  <sheetData>
    <row r="2" spans="2:15" x14ac:dyDescent="0.25">
      <c r="B2" t="s">
        <v>46</v>
      </c>
    </row>
    <row r="3" spans="2:15" x14ac:dyDescent="0.25">
      <c r="B3" t="s">
        <v>47</v>
      </c>
      <c r="C3">
        <v>0.05</v>
      </c>
    </row>
    <row r="5" spans="2:15" x14ac:dyDescent="0.25">
      <c r="J5" t="s">
        <v>40</v>
      </c>
      <c r="K5" t="s">
        <v>39</v>
      </c>
      <c r="L5" t="s">
        <v>41</v>
      </c>
      <c r="M5" t="s">
        <v>42</v>
      </c>
      <c r="N5" t="s">
        <v>20</v>
      </c>
      <c r="O5" t="s">
        <v>48</v>
      </c>
    </row>
    <row r="6" spans="2:15" x14ac:dyDescent="0.25">
      <c r="F6" t="s">
        <v>36</v>
      </c>
      <c r="G6">
        <v>155.5</v>
      </c>
      <c r="I6" t="s">
        <v>45</v>
      </c>
      <c r="J6">
        <v>185</v>
      </c>
      <c r="K6">
        <f>J6-G$6</f>
        <v>29.5</v>
      </c>
      <c r="L6">
        <f>G$6+K6</f>
        <v>185</v>
      </c>
      <c r="M6">
        <f>G$6-K6</f>
        <v>126</v>
      </c>
      <c r="N6">
        <f>_xlfn.NORM.DIST(M6,G$6,G$7,1)*2</f>
        <v>2.8875271315219476E-2</v>
      </c>
      <c r="O6" t="str">
        <f>IF(N6&lt;$C$3,
              "Na hladině významnosti alfa = " &amp;$C$3 &amp; " zamítáme nulovou hypotézu. Výška osoby není z daného pravděpodobnostního rozdělení.",
              "Na hladině významnosti alfa = " &amp;$C$3 &amp; " nezamítáme nulovou hypotézu. Výška osoby pochází z daného pravděpodobnostního rozdělení."
)</f>
        <v>Na hladině významnosti alfa = 0,05 zamítáme nulovou hypotézu. Výška osoby není z daného pravděpodobnostního rozdělení.</v>
      </c>
    </row>
    <row r="7" spans="2:15" x14ac:dyDescent="0.25">
      <c r="B7" t="s">
        <v>0</v>
      </c>
      <c r="C7" t="s">
        <v>38</v>
      </c>
      <c r="D7" t="s">
        <v>35</v>
      </c>
      <c r="F7" t="s">
        <v>37</v>
      </c>
      <c r="G7">
        <v>13.5</v>
      </c>
      <c r="I7" t="s">
        <v>44</v>
      </c>
      <c r="J7">
        <v>179</v>
      </c>
      <c r="K7">
        <f>J7-G$6</f>
        <v>23.5</v>
      </c>
      <c r="L7">
        <f>G$6+K7</f>
        <v>179</v>
      </c>
      <c r="M7">
        <f>G$6-K7</f>
        <v>132</v>
      </c>
      <c r="N7">
        <f>_xlfn.NORM.DIST(M7,G$6,G$7,1)*2</f>
        <v>8.1729033502503184E-2</v>
      </c>
      <c r="O7" t="str">
        <f>IF(N7&lt;$C$3,
              "Na hladině významnosti alfa = " &amp;$C$3 &amp; " zamítáme nulovou hypotézu. Výška osoby není z daného pravděpodobnostního rozdělení.",
              "Na hladině významnosti alfa = " &amp;$C$3 &amp; " nezamítáme nulovou hypotézu. Výška osoby pochází z daného pravděpodobnostního rozdělení."
)</f>
        <v>Na hladině významnosti alfa = 0,05 nezamítáme nulovou hypotézu. Výška osoby pochází z daného pravděpodobnostního rozdělení.</v>
      </c>
    </row>
    <row r="8" spans="2:15" x14ac:dyDescent="0.25">
      <c r="B8">
        <v>1</v>
      </c>
      <c r="C8">
        <f ca="1">RAND()</f>
        <v>1.6736793870869904E-2</v>
      </c>
      <c r="D8">
        <f ca="1">_xlfn.NORM.INV(C8,$G$6,$G$7)</f>
        <v>126.79418738996418</v>
      </c>
      <c r="I8" t="s">
        <v>43</v>
      </c>
    </row>
    <row r="9" spans="2:15" x14ac:dyDescent="0.25">
      <c r="B9">
        <v>2</v>
      </c>
      <c r="C9">
        <f ca="1">RAND()</f>
        <v>0.17068209783417365</v>
      </c>
      <c r="D9">
        <f ca="1">_xlfn.NORM.INV(C9,$G$6,$G$7)</f>
        <v>142.65511123621133</v>
      </c>
    </row>
    <row r="10" spans="2:15" x14ac:dyDescent="0.25">
      <c r="B10">
        <v>3</v>
      </c>
      <c r="C10">
        <f ca="1">RAND()</f>
        <v>0.30676010082433847</v>
      </c>
      <c r="D10">
        <f ca="1">_xlfn.NORM.INV(C10,$G$6,$G$7)</f>
        <v>148.68175740659379</v>
      </c>
    </row>
    <row r="11" spans="2:15" x14ac:dyDescent="0.25">
      <c r="B11">
        <v>4</v>
      </c>
      <c r="C11">
        <f ca="1">RAND()</f>
        <v>0.61338077648666101</v>
      </c>
      <c r="D11">
        <f ca="1">_xlfn.NORM.INV(C11,$G$6,$G$7)</f>
        <v>159.38990989085534</v>
      </c>
    </row>
    <row r="12" spans="2:15" x14ac:dyDescent="0.25">
      <c r="B12">
        <v>5</v>
      </c>
      <c r="C12">
        <f ca="1">RAND()</f>
        <v>0.87076156173790309</v>
      </c>
      <c r="D12">
        <f ca="1">_xlfn.NORM.INV(C12,$G$6,$G$7)</f>
        <v>170.75497910965331</v>
      </c>
      <c r="J12" s="10"/>
    </row>
    <row r="13" spans="2:15" x14ac:dyDescent="0.25">
      <c r="B13">
        <v>6</v>
      </c>
      <c r="C13">
        <f ca="1">RAND()</f>
        <v>0.54046749472565669</v>
      </c>
      <c r="D13">
        <f ca="1">_xlfn.NORM.INV(C13,$G$6,$G$7)</f>
        <v>156.87175593829897</v>
      </c>
    </row>
    <row r="14" spans="2:15" x14ac:dyDescent="0.25">
      <c r="B14">
        <v>7</v>
      </c>
      <c r="C14">
        <f ca="1">RAND()</f>
        <v>0.57013569237927386</v>
      </c>
      <c r="D14">
        <f ca="1">_xlfn.NORM.INV(C14,$G$6,$G$7)</f>
        <v>157.88571510470734</v>
      </c>
    </row>
    <row r="15" spans="2:15" x14ac:dyDescent="0.25">
      <c r="B15">
        <v>8</v>
      </c>
      <c r="C15">
        <f ca="1">RAND()</f>
        <v>0.29940272792697387</v>
      </c>
      <c r="D15">
        <f ca="1">_xlfn.NORM.INV(C15,$G$6,$G$7)</f>
        <v>148.39739209412417</v>
      </c>
    </row>
    <row r="16" spans="2:15" x14ac:dyDescent="0.25">
      <c r="B16">
        <v>9</v>
      </c>
      <c r="C16">
        <f ca="1">RAND()</f>
        <v>0.35696259705576883</v>
      </c>
      <c r="D16">
        <f ca="1">_xlfn.NORM.INV(C16,$G$6,$G$7)</f>
        <v>150.55104089157183</v>
      </c>
    </row>
    <row r="17" spans="2:4" x14ac:dyDescent="0.25">
      <c r="B17">
        <v>10</v>
      </c>
      <c r="C17">
        <f ca="1">RAND()</f>
        <v>0.26940227960846863</v>
      </c>
      <c r="D17">
        <f ca="1">_xlfn.NORM.INV(C17,$G$6,$G$7)</f>
        <v>147.20260662051473</v>
      </c>
    </row>
    <row r="18" spans="2:4" x14ac:dyDescent="0.25">
      <c r="B18">
        <v>11</v>
      </c>
      <c r="C18">
        <f ca="1">RAND()</f>
        <v>0.8709525842985002</v>
      </c>
      <c r="D18">
        <f ca="1">_xlfn.NORM.INV(C18,$G$6,$G$7)</f>
        <v>170.76722542806726</v>
      </c>
    </row>
    <row r="19" spans="2:4" x14ac:dyDescent="0.25">
      <c r="B19">
        <v>12</v>
      </c>
      <c r="C19">
        <f ca="1">RAND()</f>
        <v>0.78304793629146185</v>
      </c>
      <c r="D19">
        <f ca="1">_xlfn.NORM.INV(C19,$G$6,$G$7)</f>
        <v>166.06413280751599</v>
      </c>
    </row>
    <row r="20" spans="2:4" x14ac:dyDescent="0.25">
      <c r="B20">
        <v>13</v>
      </c>
      <c r="C20">
        <f ca="1">RAND()</f>
        <v>0.9060864988707924</v>
      </c>
      <c r="D20">
        <f ca="1">_xlfn.NORM.INV(C20,$G$6,$G$7)</f>
        <v>173.27996809648087</v>
      </c>
    </row>
    <row r="21" spans="2:4" x14ac:dyDescent="0.25">
      <c r="B21">
        <v>14</v>
      </c>
      <c r="C21">
        <f ca="1">RAND()</f>
        <v>0.61860796297436316</v>
      </c>
      <c r="D21">
        <f ca="1">_xlfn.NORM.INV(C21,$G$6,$G$7)</f>
        <v>159.57466225303457</v>
      </c>
    </row>
    <row r="22" spans="2:4" x14ac:dyDescent="0.25">
      <c r="B22">
        <v>15</v>
      </c>
      <c r="C22">
        <f ca="1">RAND()</f>
        <v>0.15471124466496222</v>
      </c>
      <c r="D22">
        <f ca="1">_xlfn.NORM.INV(C22,$G$6,$G$7)</f>
        <v>141.77813327421359</v>
      </c>
    </row>
    <row r="23" spans="2:4" x14ac:dyDescent="0.25">
      <c r="B23">
        <v>16</v>
      </c>
      <c r="C23">
        <f ca="1">RAND()</f>
        <v>0.60840722501405953</v>
      </c>
      <c r="D23">
        <f ca="1">_xlfn.NORM.INV(C23,$G$6,$G$7)</f>
        <v>159.21479647886792</v>
      </c>
    </row>
    <row r="24" spans="2:4" x14ac:dyDescent="0.25">
      <c r="B24">
        <v>17</v>
      </c>
      <c r="C24">
        <f ca="1">RAND()</f>
        <v>0.61747550873218104</v>
      </c>
      <c r="D24">
        <f ca="1">_xlfn.NORM.INV(C24,$G$6,$G$7)</f>
        <v>159.53457259510063</v>
      </c>
    </row>
    <row r="25" spans="2:4" x14ac:dyDescent="0.25">
      <c r="B25">
        <v>18</v>
      </c>
      <c r="C25">
        <f ca="1">RAND()</f>
        <v>0.5576669941003306</v>
      </c>
      <c r="D25">
        <f ca="1">_xlfn.NORM.INV(C25,$G$6,$G$7)</f>
        <v>157.458267043859</v>
      </c>
    </row>
    <row r="26" spans="2:4" x14ac:dyDescent="0.25">
      <c r="B26">
        <v>19</v>
      </c>
      <c r="C26">
        <f ca="1">RAND()</f>
        <v>0.7915600634917721</v>
      </c>
      <c r="D26">
        <f ca="1">_xlfn.NORM.INV(C26,$G$6,$G$7)</f>
        <v>166.45992406227506</v>
      </c>
    </row>
    <row r="27" spans="2:4" x14ac:dyDescent="0.25">
      <c r="B27">
        <v>20</v>
      </c>
      <c r="C27">
        <f ca="1">RAND()</f>
        <v>3.1856724890114707E-3</v>
      </c>
      <c r="D27">
        <f ca="1">_xlfn.NORM.INV(C27,$G$6,$G$7)</f>
        <v>118.67156959644805</v>
      </c>
    </row>
    <row r="28" spans="2:4" x14ac:dyDescent="0.25">
      <c r="B28">
        <v>21</v>
      </c>
      <c r="C28">
        <f ca="1">RAND()</f>
        <v>0.88802839730270589</v>
      </c>
      <c r="D28">
        <f ca="1">_xlfn.NORM.INV(C28,$G$6,$G$7)</f>
        <v>171.9174784878671</v>
      </c>
    </row>
    <row r="29" spans="2:4" x14ac:dyDescent="0.25">
      <c r="B29">
        <v>22</v>
      </c>
      <c r="C29">
        <f ca="1">RAND()</f>
        <v>0.58528353091936525</v>
      </c>
      <c r="D29">
        <f ca="1">_xlfn.NORM.INV(C29,$G$6,$G$7)</f>
        <v>158.40829018161728</v>
      </c>
    </row>
    <row r="30" spans="2:4" x14ac:dyDescent="0.25">
      <c r="B30">
        <v>23</v>
      </c>
      <c r="C30">
        <f ca="1">RAND()</f>
        <v>0.65750374126825395</v>
      </c>
      <c r="D30">
        <f ca="1">_xlfn.NORM.INV(C30,$G$6,$G$7)</f>
        <v>160.9764085136357</v>
      </c>
    </row>
    <row r="31" spans="2:4" x14ac:dyDescent="0.25">
      <c r="B31">
        <v>24</v>
      </c>
      <c r="C31">
        <f ca="1">RAND()</f>
        <v>0.57244633742666517</v>
      </c>
      <c r="D31">
        <f ca="1">_xlfn.NORM.INV(C31,$G$6,$G$7)</f>
        <v>157.96517843727361</v>
      </c>
    </row>
    <row r="32" spans="2:4" x14ac:dyDescent="0.25">
      <c r="B32">
        <v>25</v>
      </c>
      <c r="C32">
        <f ca="1">RAND()</f>
        <v>0.80296125366579474</v>
      </c>
      <c r="D32">
        <f ca="1">_xlfn.NORM.INV(C32,$G$6,$G$7)</f>
        <v>167.0053228906296</v>
      </c>
    </row>
    <row r="33" spans="2:4" x14ac:dyDescent="0.25">
      <c r="B33">
        <v>26</v>
      </c>
      <c r="C33">
        <f ca="1">RAND()</f>
        <v>0.72630874426661596</v>
      </c>
      <c r="D33">
        <f ca="1">_xlfn.NORM.INV(C33,$G$6,$G$7)</f>
        <v>163.62277436966463</v>
      </c>
    </row>
    <row r="34" spans="2:4" x14ac:dyDescent="0.25">
      <c r="B34">
        <v>27</v>
      </c>
      <c r="C34">
        <f ca="1">RAND()</f>
        <v>2.9964630110567825E-2</v>
      </c>
      <c r="D34">
        <f ca="1">_xlfn.NORM.INV(C34,$G$6,$G$7)</f>
        <v>130.10226522295704</v>
      </c>
    </row>
    <row r="35" spans="2:4" x14ac:dyDescent="0.25">
      <c r="B35">
        <v>28</v>
      </c>
      <c r="C35">
        <f ca="1">RAND()</f>
        <v>0.22509086739904482</v>
      </c>
      <c r="D35">
        <f ca="1">_xlfn.NORM.INV(C35,$G$6,$G$7)</f>
        <v>145.30598690192951</v>
      </c>
    </row>
    <row r="36" spans="2:4" x14ac:dyDescent="0.25">
      <c r="B36">
        <v>29</v>
      </c>
      <c r="C36">
        <f ca="1">RAND()</f>
        <v>0.55383626919316686</v>
      </c>
      <c r="D36">
        <f ca="1">_xlfn.NORM.INV(C36,$G$6,$G$7)</f>
        <v>157.32735635898209</v>
      </c>
    </row>
    <row r="37" spans="2:4" x14ac:dyDescent="0.25">
      <c r="B37">
        <v>30</v>
      </c>
      <c r="C37">
        <f ca="1">RAND()</f>
        <v>0.93977369214037842</v>
      </c>
      <c r="D37">
        <f ca="1">_xlfn.NORM.INV(C37,$G$6,$G$7)</f>
        <v>176.46383423555596</v>
      </c>
    </row>
    <row r="38" spans="2:4" x14ac:dyDescent="0.25">
      <c r="B38">
        <v>31</v>
      </c>
      <c r="C38">
        <f ca="1">RAND()</f>
        <v>0.96403980063699513</v>
      </c>
      <c r="D38">
        <f ca="1">_xlfn.NORM.INV(C38,$G$6,$G$7)</f>
        <v>179.79489239723952</v>
      </c>
    </row>
    <row r="39" spans="2:4" x14ac:dyDescent="0.25">
      <c r="B39">
        <v>32</v>
      </c>
      <c r="C39">
        <f ca="1">RAND()</f>
        <v>7.7604214461862719E-3</v>
      </c>
      <c r="D39">
        <f ca="1">_xlfn.NORM.INV(C39,$G$6,$G$7)</f>
        <v>122.83010620869425</v>
      </c>
    </row>
    <row r="40" spans="2:4" x14ac:dyDescent="0.25">
      <c r="B40">
        <v>33</v>
      </c>
      <c r="C40">
        <f ca="1">RAND()</f>
        <v>0.10248168348777709</v>
      </c>
      <c r="D40">
        <f ca="1">_xlfn.NORM.INV(C40,$G$6,$G$7)</f>
        <v>138.38825142973553</v>
      </c>
    </row>
    <row r="41" spans="2:4" x14ac:dyDescent="0.25">
      <c r="B41">
        <v>34</v>
      </c>
      <c r="C41">
        <f ca="1">RAND()</f>
        <v>0.81482691979820143</v>
      </c>
      <c r="D41">
        <f ca="1">_xlfn.NORM.INV(C41,$G$6,$G$7)</f>
        <v>167.59363939839614</v>
      </c>
    </row>
    <row r="42" spans="2:4" x14ac:dyDescent="0.25">
      <c r="B42">
        <v>35</v>
      </c>
      <c r="C42">
        <f ca="1">RAND()</f>
        <v>0.43826150839392908</v>
      </c>
      <c r="D42">
        <f ca="1">_xlfn.NORM.INV(C42,$G$6,$G$7)</f>
        <v>153.402391687907</v>
      </c>
    </row>
    <row r="43" spans="2:4" x14ac:dyDescent="0.25">
      <c r="B43">
        <v>36</v>
      </c>
      <c r="C43">
        <f ca="1">RAND()</f>
        <v>0.65017459322996096</v>
      </c>
      <c r="D43">
        <f ca="1">_xlfn.NORM.INV(C43,$G$6,$G$7)</f>
        <v>160.70819030595561</v>
      </c>
    </row>
    <row r="44" spans="2:4" x14ac:dyDescent="0.25">
      <c r="B44">
        <v>37</v>
      </c>
      <c r="C44">
        <f ca="1">RAND()</f>
        <v>0.26871701947720539</v>
      </c>
      <c r="D44">
        <f ca="1">_xlfn.NORM.INV(C44,$G$6,$G$7)</f>
        <v>147.17457901150539</v>
      </c>
    </row>
    <row r="45" spans="2:4" x14ac:dyDescent="0.25">
      <c r="B45">
        <v>38</v>
      </c>
      <c r="C45">
        <f ca="1">RAND()</f>
        <v>0.85590623733135596</v>
      </c>
      <c r="D45">
        <f ca="1">_xlfn.NORM.INV(C45,$G$6,$G$7)</f>
        <v>169.83843222605145</v>
      </c>
    </row>
    <row r="46" spans="2:4" x14ac:dyDescent="0.25">
      <c r="B46">
        <v>39</v>
      </c>
      <c r="C46">
        <f ca="1">RAND()</f>
        <v>0.67430610735581165</v>
      </c>
      <c r="D46">
        <f ca="1">_xlfn.NORM.INV(C46,$G$6,$G$7)</f>
        <v>161.59977377823608</v>
      </c>
    </row>
    <row r="47" spans="2:4" x14ac:dyDescent="0.25">
      <c r="B47">
        <v>40</v>
      </c>
      <c r="C47">
        <f ca="1">RAND()</f>
        <v>0.76543808885394438</v>
      </c>
      <c r="D47">
        <f ca="1">_xlfn.NORM.INV(C47,$G$6,$G$7)</f>
        <v>165.27272272975551</v>
      </c>
    </row>
    <row r="48" spans="2:4" x14ac:dyDescent="0.25">
      <c r="B48">
        <v>41</v>
      </c>
      <c r="C48">
        <f ca="1">RAND()</f>
        <v>0.39404488772405533</v>
      </c>
      <c r="D48">
        <f ca="1">_xlfn.NORM.INV(C48,$G$6,$G$7)</f>
        <v>151.87130844743868</v>
      </c>
    </row>
    <row r="49" spans="2:4" x14ac:dyDescent="0.25">
      <c r="B49">
        <v>42</v>
      </c>
      <c r="C49">
        <f ca="1">RAND()</f>
        <v>0.12287981677767479</v>
      </c>
      <c r="D49">
        <f ca="1">_xlfn.NORM.INV(C49,$G$6,$G$7)</f>
        <v>139.83040769237272</v>
      </c>
    </row>
    <row r="50" spans="2:4" x14ac:dyDescent="0.25">
      <c r="B50">
        <v>43</v>
      </c>
      <c r="C50">
        <f ca="1">RAND()</f>
        <v>5.3121522360541906E-2</v>
      </c>
      <c r="D50">
        <f ca="1">_xlfn.NORM.INV(C50,$G$6,$G$7)</f>
        <v>133.69328166640744</v>
      </c>
    </row>
    <row r="51" spans="2:4" x14ac:dyDescent="0.25">
      <c r="B51">
        <v>44</v>
      </c>
      <c r="C51">
        <f ca="1">RAND()</f>
        <v>0.22801745862584355</v>
      </c>
      <c r="D51">
        <f ca="1">_xlfn.NORM.INV(C51,$G$6,$G$7)</f>
        <v>145.43721109497528</v>
      </c>
    </row>
    <row r="52" spans="2:4" x14ac:dyDescent="0.25">
      <c r="B52">
        <v>45</v>
      </c>
      <c r="C52">
        <f ca="1">RAND()</f>
        <v>0.98317895621852769</v>
      </c>
      <c r="D52">
        <f ca="1">_xlfn.NORM.INV(C52,$G$6,$G$7)</f>
        <v>184.17853113786356</v>
      </c>
    </row>
    <row r="53" spans="2:4" x14ac:dyDescent="0.25">
      <c r="B53">
        <v>46</v>
      </c>
      <c r="C53">
        <f ca="1">RAND()</f>
        <v>0.88155388156313685</v>
      </c>
      <c r="D53">
        <f ca="1">_xlfn.NORM.INV(C53,$G$6,$G$7)</f>
        <v>171.46767003567334</v>
      </c>
    </row>
    <row r="54" spans="2:4" x14ac:dyDescent="0.25">
      <c r="B54">
        <v>47</v>
      </c>
      <c r="C54">
        <f ca="1">RAND()</f>
        <v>6.6622191101345263E-2</v>
      </c>
      <c r="D54">
        <f ca="1">_xlfn.NORM.INV(C54,$G$6,$G$7)</f>
        <v>135.23069514992898</v>
      </c>
    </row>
    <row r="55" spans="2:4" x14ac:dyDescent="0.25">
      <c r="B55">
        <v>48</v>
      </c>
      <c r="C55">
        <f ca="1">RAND()</f>
        <v>0.9757602272596948</v>
      </c>
      <c r="D55">
        <f ca="1">_xlfn.NORM.INV(C55,$G$6,$G$7)</f>
        <v>182.13739813289862</v>
      </c>
    </row>
    <row r="56" spans="2:4" x14ac:dyDescent="0.25">
      <c r="B56">
        <v>49</v>
      </c>
      <c r="C56">
        <f ca="1">RAND()</f>
        <v>0.46247221376410519</v>
      </c>
      <c r="D56">
        <f ca="1">_xlfn.NORM.INV(C56,$G$6,$G$7)</f>
        <v>154.22820045618113</v>
      </c>
    </row>
    <row r="57" spans="2:4" x14ac:dyDescent="0.25">
      <c r="B57">
        <v>50</v>
      </c>
      <c r="C57">
        <f ca="1">RAND()</f>
        <v>0.86067432484568329</v>
      </c>
      <c r="D57">
        <f ca="1">_xlfn.NORM.INV(C57,$G$6,$G$7)</f>
        <v>170.12527823338385</v>
      </c>
    </row>
    <row r="58" spans="2:4" x14ac:dyDescent="0.25">
      <c r="B58">
        <v>51</v>
      </c>
      <c r="C58">
        <f ca="1">RAND()</f>
        <v>0.23975226347779022</v>
      </c>
      <c r="D58">
        <f ca="1">_xlfn.NORM.INV(C58,$G$6,$G$7)</f>
        <v>145.95415414900211</v>
      </c>
    </row>
    <row r="59" spans="2:4" x14ac:dyDescent="0.25">
      <c r="B59">
        <v>52</v>
      </c>
      <c r="C59">
        <f ca="1">RAND()</f>
        <v>0.71744342397511884</v>
      </c>
      <c r="D59">
        <f ca="1">_xlfn.NORM.INV(C59,$G$6,$G$7)</f>
        <v>163.26605626742852</v>
      </c>
    </row>
    <row r="60" spans="2:4" x14ac:dyDescent="0.25">
      <c r="B60">
        <v>53</v>
      </c>
      <c r="C60">
        <f ca="1">RAND()</f>
        <v>0.49486471994369097</v>
      </c>
      <c r="D60">
        <f ca="1">_xlfn.NORM.INV(C60,$G$6,$G$7)</f>
        <v>155.32621998525985</v>
      </c>
    </row>
    <row r="61" spans="2:4" x14ac:dyDescent="0.25">
      <c r="B61">
        <v>54</v>
      </c>
      <c r="C61">
        <f ca="1">RAND()</f>
        <v>0.1692650284557734</v>
      </c>
      <c r="D61">
        <f ca="1">_xlfn.NORM.INV(C61,$G$6,$G$7)</f>
        <v>142.57950504416289</v>
      </c>
    </row>
    <row r="62" spans="2:4" x14ac:dyDescent="0.25">
      <c r="B62">
        <v>55</v>
      </c>
      <c r="C62">
        <f ca="1">RAND()</f>
        <v>0.70416825744519829</v>
      </c>
      <c r="D62">
        <f ca="1">_xlfn.NORM.INV(C62,$G$6,$G$7)</f>
        <v>162.74176430758305</v>
      </c>
    </row>
    <row r="63" spans="2:4" x14ac:dyDescent="0.25">
      <c r="B63">
        <v>56</v>
      </c>
      <c r="C63">
        <f ca="1">RAND()</f>
        <v>0.89148639276904529</v>
      </c>
      <c r="D63">
        <f ca="1">_xlfn.NORM.INV(C63,$G$6,$G$7)</f>
        <v>172.16536691216879</v>
      </c>
    </row>
    <row r="64" spans="2:4" x14ac:dyDescent="0.25">
      <c r="B64">
        <v>57</v>
      </c>
      <c r="C64">
        <f ca="1">RAND()</f>
        <v>0.29011748148469707</v>
      </c>
      <c r="D64">
        <f ca="1">_xlfn.NORM.INV(C64,$G$6,$G$7)</f>
        <v>148.03393915379945</v>
      </c>
    </row>
    <row r="65" spans="2:4" x14ac:dyDescent="0.25">
      <c r="B65">
        <v>58</v>
      </c>
      <c r="C65">
        <f ca="1">RAND()</f>
        <v>0.48449318893680415</v>
      </c>
      <c r="D65">
        <f ca="1">_xlfn.NORM.INV(C65,$G$6,$G$7)</f>
        <v>154.97512534517625</v>
      </c>
    </row>
    <row r="66" spans="2:4" x14ac:dyDescent="0.25">
      <c r="B66">
        <v>59</v>
      </c>
      <c r="C66">
        <f ca="1">RAND()</f>
        <v>0.78978087909979555</v>
      </c>
      <c r="D66">
        <f ca="1">_xlfn.NORM.INV(C66,$G$6,$G$7)</f>
        <v>166.37642586042645</v>
      </c>
    </row>
    <row r="67" spans="2:4" x14ac:dyDescent="0.25">
      <c r="B67">
        <v>60</v>
      </c>
      <c r="C67">
        <f ca="1">RAND()</f>
        <v>0.37180303550780003</v>
      </c>
      <c r="D67">
        <f ca="1">_xlfn.NORM.INV(C67,$G$6,$G$7)</f>
        <v>151.0843966657838</v>
      </c>
    </row>
    <row r="68" spans="2:4" x14ac:dyDescent="0.25">
      <c r="B68">
        <v>61</v>
      </c>
      <c r="C68">
        <f ca="1">RAND()</f>
        <v>0.21292642284245811</v>
      </c>
      <c r="D68">
        <f ca="1">_xlfn.NORM.INV(C68,$G$6,$G$7)</f>
        <v>144.74983755926854</v>
      </c>
    </row>
    <row r="69" spans="2:4" x14ac:dyDescent="0.25">
      <c r="B69">
        <v>62</v>
      </c>
      <c r="C69">
        <f ca="1">RAND()</f>
        <v>0.23023018971418441</v>
      </c>
      <c r="D69">
        <f ca="1">_xlfn.NORM.INV(C69,$G$6,$G$7)</f>
        <v>145.53579875972926</v>
      </c>
    </row>
    <row r="70" spans="2:4" x14ac:dyDescent="0.25">
      <c r="B70">
        <v>63</v>
      </c>
      <c r="C70">
        <f ca="1">RAND()</f>
        <v>0.27997821283819369</v>
      </c>
      <c r="D70">
        <f ca="1">_xlfn.NORM.INV(C70,$G$6,$G$7)</f>
        <v>147.63076587930667</v>
      </c>
    </row>
    <row r="71" spans="2:4" x14ac:dyDescent="0.25">
      <c r="B71">
        <v>64</v>
      </c>
      <c r="C71">
        <f ca="1">RAND()</f>
        <v>0.82134972400035555</v>
      </c>
      <c r="D71">
        <f ca="1">_xlfn.NORM.INV(C71,$G$6,$G$7)</f>
        <v>167.92703381416868</v>
      </c>
    </row>
    <row r="72" spans="2:4" x14ac:dyDescent="0.25">
      <c r="B72">
        <v>65</v>
      </c>
      <c r="C72">
        <f ca="1">RAND()</f>
        <v>0.61918960441294457</v>
      </c>
      <c r="D72">
        <f ca="1">_xlfn.NORM.INV(C72,$G$6,$G$7)</f>
        <v>159.59526671274705</v>
      </c>
    </row>
    <row r="73" spans="2:4" x14ac:dyDescent="0.25">
      <c r="B73">
        <v>66</v>
      </c>
      <c r="C73">
        <f ca="1">RAND()</f>
        <v>0.660772661997167</v>
      </c>
      <c r="D73">
        <f ca="1">_xlfn.NORM.INV(C73,$G$6,$G$7)</f>
        <v>161.09673256782463</v>
      </c>
    </row>
    <row r="74" spans="2:4" x14ac:dyDescent="0.25">
      <c r="B74">
        <v>67</v>
      </c>
      <c r="C74">
        <f ca="1">RAND()</f>
        <v>0.83878290060844674</v>
      </c>
      <c r="D74">
        <f ca="1">_xlfn.NORM.INV(C74,$G$6,$G$7)</f>
        <v>168.85781855343822</v>
      </c>
    </row>
    <row r="75" spans="2:4" x14ac:dyDescent="0.25">
      <c r="B75">
        <v>68</v>
      </c>
      <c r="C75">
        <f ca="1">RAND()</f>
        <v>0.48992682605535087</v>
      </c>
      <c r="D75">
        <f ca="1">_xlfn.NORM.INV(C75,$G$6,$G$7)</f>
        <v>155.15909278623914</v>
      </c>
    </row>
    <row r="76" spans="2:4" x14ac:dyDescent="0.25">
      <c r="B76">
        <v>69</v>
      </c>
      <c r="C76">
        <f ca="1">RAND()</f>
        <v>0.63824125210438587</v>
      </c>
      <c r="D76">
        <f ca="1">_xlfn.NORM.INV(C76,$G$6,$G$7)</f>
        <v>160.27578264192138</v>
      </c>
    </row>
    <row r="77" spans="2:4" x14ac:dyDescent="0.25">
      <c r="B77">
        <v>70</v>
      </c>
      <c r="C77">
        <f ca="1">RAND()</f>
        <v>0.67133858232275756</v>
      </c>
      <c r="D77">
        <f ca="1">_xlfn.NORM.INV(C77,$G$6,$G$7)</f>
        <v>161.48876746980119</v>
      </c>
    </row>
    <row r="78" spans="2:4" x14ac:dyDescent="0.25">
      <c r="B78">
        <v>71</v>
      </c>
      <c r="C78">
        <f ca="1">RAND()</f>
        <v>0.61903223807954888</v>
      </c>
      <c r="D78">
        <f ca="1">_xlfn.NORM.INV(C78,$G$6,$G$7)</f>
        <v>159.58969112189786</v>
      </c>
    </row>
    <row r="79" spans="2:4" x14ac:dyDescent="0.25">
      <c r="B79">
        <v>72</v>
      </c>
      <c r="C79">
        <f ca="1">RAND()</f>
        <v>0.37642441617751488</v>
      </c>
      <c r="D79">
        <f ca="1">_xlfn.NORM.INV(C79,$G$6,$G$7)</f>
        <v>151.24905003545197</v>
      </c>
    </row>
    <row r="80" spans="2:4" x14ac:dyDescent="0.25">
      <c r="B80">
        <v>73</v>
      </c>
      <c r="C80">
        <f ca="1">RAND()</f>
        <v>0.74337793473831082</v>
      </c>
      <c r="D80">
        <f ca="1">_xlfn.NORM.INV(C80,$G$6,$G$7)</f>
        <v>164.32622742376333</v>
      </c>
    </row>
    <row r="81" spans="2:4" x14ac:dyDescent="0.25">
      <c r="B81">
        <v>74</v>
      </c>
      <c r="C81">
        <f ca="1">RAND()</f>
        <v>0.52117492492966944</v>
      </c>
      <c r="D81">
        <f ca="1">_xlfn.NORM.INV(C81,$G$6,$G$7)</f>
        <v>156.21688526497482</v>
      </c>
    </row>
    <row r="82" spans="2:4" x14ac:dyDescent="0.25">
      <c r="B82">
        <v>75</v>
      </c>
      <c r="C82">
        <f ca="1">RAND()</f>
        <v>0.19922831606863634</v>
      </c>
      <c r="D82">
        <f ca="1">_xlfn.NORM.INV(C82,$G$6,$G$7)</f>
        <v>144.10085882037291</v>
      </c>
    </row>
    <row r="83" spans="2:4" x14ac:dyDescent="0.25">
      <c r="B83">
        <v>76</v>
      </c>
      <c r="C83">
        <f ca="1">RAND()</f>
        <v>0.30861133711240807</v>
      </c>
      <c r="D83">
        <f ca="1">_xlfn.NORM.INV(C83,$G$6,$G$7)</f>
        <v>148.75282966240363</v>
      </c>
    </row>
    <row r="84" spans="2:4" x14ac:dyDescent="0.25">
      <c r="B84">
        <v>77</v>
      </c>
      <c r="C84">
        <f ca="1">RAND()</f>
        <v>0.70682307220918583</v>
      </c>
      <c r="D84">
        <f ca="1">_xlfn.NORM.INV(C84,$G$6,$G$7)</f>
        <v>162.84571893768506</v>
      </c>
    </row>
    <row r="85" spans="2:4" x14ac:dyDescent="0.25">
      <c r="B85">
        <v>78</v>
      </c>
      <c r="C85">
        <f ca="1">RAND()</f>
        <v>0.49407301272801596</v>
      </c>
      <c r="D85">
        <f ca="1">_xlfn.NORM.INV(C85,$G$6,$G$7)</f>
        <v>155.29942644379301</v>
      </c>
    </row>
    <row r="86" spans="2:4" x14ac:dyDescent="0.25">
      <c r="B86">
        <v>79</v>
      </c>
      <c r="C86">
        <f ca="1">RAND()</f>
        <v>0.72797953772463597</v>
      </c>
      <c r="D86">
        <f ca="1">_xlfn.NORM.INV(C86,$G$6,$G$7)</f>
        <v>163.69063503445</v>
      </c>
    </row>
    <row r="87" spans="2:4" x14ac:dyDescent="0.25">
      <c r="B87">
        <v>80</v>
      </c>
      <c r="C87">
        <f ca="1">RAND()</f>
        <v>0.81935164616898726</v>
      </c>
      <c r="D87">
        <f ca="1">_xlfn.NORM.INV(C87,$G$6,$G$7)</f>
        <v>167.82410970090766</v>
      </c>
    </row>
    <row r="88" spans="2:4" x14ac:dyDescent="0.25">
      <c r="B88">
        <v>81</v>
      </c>
      <c r="C88">
        <f ca="1">RAND()</f>
        <v>0.31235970585691064</v>
      </c>
      <c r="D88">
        <f ca="1">_xlfn.NORM.INV(C88,$G$6,$G$7)</f>
        <v>148.89616809849613</v>
      </c>
    </row>
    <row r="89" spans="2:4" x14ac:dyDescent="0.25">
      <c r="B89">
        <v>82</v>
      </c>
      <c r="C89">
        <f ca="1">RAND()</f>
        <v>0.3289964097507162</v>
      </c>
      <c r="D89">
        <f ca="1">_xlfn.NORM.INV(C89,$G$6,$G$7)</f>
        <v>149.52373805414106</v>
      </c>
    </row>
    <row r="90" spans="2:4" x14ac:dyDescent="0.25">
      <c r="B90">
        <v>83</v>
      </c>
      <c r="C90">
        <f ca="1">RAND()</f>
        <v>3.6474284794448919E-2</v>
      </c>
      <c r="D90">
        <f ca="1">_xlfn.NORM.INV(C90,$G$6,$G$7)</f>
        <v>131.29244350560023</v>
      </c>
    </row>
    <row r="91" spans="2:4" x14ac:dyDescent="0.25">
      <c r="B91">
        <v>84</v>
      </c>
      <c r="C91">
        <f ca="1">RAND()</f>
        <v>0.87285985554502799</v>
      </c>
      <c r="D91">
        <f ca="1">_xlfn.NORM.INV(C91,$G$6,$G$7)</f>
        <v>170.89019482127611</v>
      </c>
    </row>
    <row r="92" spans="2:4" x14ac:dyDescent="0.25">
      <c r="B92">
        <v>85</v>
      </c>
      <c r="C92">
        <f ca="1">RAND()</f>
        <v>0.43592150576874511</v>
      </c>
      <c r="D92">
        <f ca="1">_xlfn.NORM.INV(C92,$G$6,$G$7)</f>
        <v>153.32220810659129</v>
      </c>
    </row>
    <row r="93" spans="2:4" x14ac:dyDescent="0.25">
      <c r="B93">
        <v>86</v>
      </c>
      <c r="C93">
        <f ca="1">RAND()</f>
        <v>0.66634901708215322</v>
      </c>
      <c r="D93">
        <f ca="1">_xlfn.NORM.INV(C93,$G$6,$G$7)</f>
        <v>161.3030268298981</v>
      </c>
    </row>
    <row r="94" spans="2:4" x14ac:dyDescent="0.25">
      <c r="B94">
        <v>87</v>
      </c>
      <c r="C94">
        <f ca="1">RAND()</f>
        <v>0.75055541973790496</v>
      </c>
      <c r="D94">
        <f ca="1">_xlfn.NORM.INV(C94,$G$6,$G$7)</f>
        <v>164.62922127725932</v>
      </c>
    </row>
    <row r="95" spans="2:4" x14ac:dyDescent="0.25">
      <c r="B95">
        <v>88</v>
      </c>
      <c r="C95">
        <f ca="1">RAND()</f>
        <v>0.5798234120468736</v>
      </c>
      <c r="D95">
        <f ca="1">_xlfn.NORM.INV(C95,$G$6,$G$7)</f>
        <v>158.21946356543091</v>
      </c>
    </row>
    <row r="96" spans="2:4" x14ac:dyDescent="0.25">
      <c r="B96">
        <v>89</v>
      </c>
      <c r="C96">
        <f ca="1">RAND()</f>
        <v>0.70471475941836825</v>
      </c>
      <c r="D96">
        <f ca="1">_xlfn.NORM.INV(C96,$G$6,$G$7)</f>
        <v>162.76312842280515</v>
      </c>
    </row>
    <row r="97" spans="2:4" x14ac:dyDescent="0.25">
      <c r="B97">
        <v>90</v>
      </c>
      <c r="C97">
        <f ca="1">RAND()</f>
        <v>0.4951843624024248</v>
      </c>
      <c r="D97">
        <f ca="1">_xlfn.NORM.INV(C97,$G$6,$G$7)</f>
        <v>155.33703736197072</v>
      </c>
    </row>
    <row r="98" spans="2:4" x14ac:dyDescent="0.25">
      <c r="B98">
        <v>91</v>
      </c>
      <c r="C98">
        <f ca="1">RAND()</f>
        <v>0.74445771158437735</v>
      </c>
      <c r="D98">
        <f ca="1">_xlfn.NORM.INV(C98,$G$6,$G$7)</f>
        <v>164.37152279306173</v>
      </c>
    </row>
    <row r="99" spans="2:4" x14ac:dyDescent="0.25">
      <c r="B99">
        <v>92</v>
      </c>
      <c r="C99">
        <f ca="1">RAND()</f>
        <v>0.27667140580460392</v>
      </c>
      <c r="D99">
        <f ca="1">_xlfn.NORM.INV(C99,$G$6,$G$7)</f>
        <v>147.4977607917015</v>
      </c>
    </row>
    <row r="100" spans="2:4" x14ac:dyDescent="0.25">
      <c r="B100">
        <v>93</v>
      </c>
      <c r="C100">
        <f ca="1">RAND()</f>
        <v>0.64344119995436577</v>
      </c>
      <c r="D100">
        <f ca="1">_xlfn.NORM.INV(C100,$G$6,$G$7)</f>
        <v>160.46357600038581</v>
      </c>
    </row>
    <row r="101" spans="2:4" x14ac:dyDescent="0.25">
      <c r="B101">
        <v>94</v>
      </c>
      <c r="C101">
        <f ca="1">RAND()</f>
        <v>0.5819356757329982</v>
      </c>
      <c r="D101">
        <f ca="1">_xlfn.NORM.INV(C101,$G$6,$G$7)</f>
        <v>158.29244661008352</v>
      </c>
    </row>
    <row r="102" spans="2:4" x14ac:dyDescent="0.25">
      <c r="B102">
        <v>95</v>
      </c>
      <c r="C102">
        <f ca="1">RAND()</f>
        <v>0.96961427378483134</v>
      </c>
      <c r="D102">
        <f ca="1">_xlfn.NORM.INV(C102,$G$6,$G$7)</f>
        <v>180.81458763654624</v>
      </c>
    </row>
    <row r="103" spans="2:4" x14ac:dyDescent="0.25">
      <c r="B103">
        <v>96</v>
      </c>
      <c r="C103">
        <f ca="1">RAND()</f>
        <v>0.38457463484180499</v>
      </c>
      <c r="D103">
        <f ca="1">_xlfn.NORM.INV(C103,$G$6,$G$7)</f>
        <v>151.53791375219222</v>
      </c>
    </row>
    <row r="104" spans="2:4" x14ac:dyDescent="0.25">
      <c r="B104">
        <v>97</v>
      </c>
      <c r="C104">
        <f ca="1">RAND()</f>
        <v>0.55655671838706045</v>
      </c>
      <c r="D104">
        <f ca="1">_xlfn.NORM.INV(C104,$G$6,$G$7)</f>
        <v>157.42030621907821</v>
      </c>
    </row>
    <row r="105" spans="2:4" x14ac:dyDescent="0.25">
      <c r="B105">
        <v>98</v>
      </c>
      <c r="C105">
        <f ca="1">RAND()</f>
        <v>0.1953193479817471</v>
      </c>
      <c r="D105">
        <f ca="1">_xlfn.NORM.INV(C105,$G$6,$G$7)</f>
        <v>143.91079457858575</v>
      </c>
    </row>
    <row r="106" spans="2:4" x14ac:dyDescent="0.25">
      <c r="B106">
        <v>99</v>
      </c>
      <c r="C106">
        <f ca="1">RAND()</f>
        <v>0.43627333121306833</v>
      </c>
      <c r="D106">
        <f ca="1">_xlfn.NORM.INV(C106,$G$6,$G$7)</f>
        <v>153.33426875438087</v>
      </c>
    </row>
    <row r="107" spans="2:4" x14ac:dyDescent="0.25">
      <c r="B107">
        <v>100</v>
      </c>
      <c r="C107">
        <f ca="1">RAND()</f>
        <v>0.4860138702593958</v>
      </c>
      <c r="D107">
        <f ca="1">_xlfn.NORM.INV(C107,$G$6,$G$7)</f>
        <v>155.02661962738955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ff1f43-fb46-4d20-bca2-1e8d4a5d2618">
      <Terms xmlns="http://schemas.microsoft.com/office/infopath/2007/PartnerControls"/>
    </lcf76f155ced4ddcb4097134ff3c332f>
    <TaxCatchAll xmlns="eeeb688d-4ceb-4072-9477-443761d31d1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39A2C50E570934FA5C88A0046D2F1F2" ma:contentTypeVersion="16" ma:contentTypeDescription="Vytvoří nový dokument" ma:contentTypeScope="" ma:versionID="d6bb9b70912fc0b70bdab91895c83c62">
  <xsd:schema xmlns:xsd="http://www.w3.org/2001/XMLSchema" xmlns:xs="http://www.w3.org/2001/XMLSchema" xmlns:p="http://schemas.microsoft.com/office/2006/metadata/properties" xmlns:ns2="3eff1f43-fb46-4d20-bca2-1e8d4a5d2618" xmlns:ns3="eeeb688d-4ceb-4072-9477-443761d31d1f" targetNamespace="http://schemas.microsoft.com/office/2006/metadata/properties" ma:root="true" ma:fieldsID="0103f88a2b6cf1d357fddfd797c4148a" ns2:_="" ns3:_="">
    <xsd:import namespace="3eff1f43-fb46-4d20-bca2-1e8d4a5d2618"/>
    <xsd:import namespace="eeeb688d-4ceb-4072-9477-443761d31d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f1f43-fb46-4d20-bca2-1e8d4a5d26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Značky obrázků" ma:readOnly="false" ma:fieldId="{5cf76f15-5ced-4ddc-b409-7134ff3c332f}" ma:taxonomyMulti="true" ma:sspId="5dd2a442-b5ac-41d7-a9d3-5c9eaa3193f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eb688d-4ceb-4072-9477-443761d31d1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f769b3d-764f-4922-8698-1131be96fcbe}" ma:internalName="TaxCatchAll" ma:showField="CatchAllData" ma:web="eeeb688d-4ceb-4072-9477-443761d31d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AFD100-E2C3-45BD-89BD-17C83A17036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E857B2-4671-4EF0-BF89-3BEDECB4BF61}">
  <ds:schemaRefs>
    <ds:schemaRef ds:uri="http://schemas.microsoft.com/office/2006/metadata/properties"/>
    <ds:schemaRef ds:uri="http://schemas.microsoft.com/office/infopath/2007/PartnerControls"/>
    <ds:schemaRef ds:uri="3eff1f43-fb46-4d20-bca2-1e8d4a5d2618"/>
    <ds:schemaRef ds:uri="eeeb688d-4ceb-4072-9477-443761d31d1f"/>
  </ds:schemaRefs>
</ds:datastoreItem>
</file>

<file path=customXml/itemProps3.xml><?xml version="1.0" encoding="utf-8"?>
<ds:datastoreItem xmlns:ds="http://schemas.openxmlformats.org/officeDocument/2006/customXml" ds:itemID="{CDAAAA94-445F-425E-8574-3D3C4F561B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ff1f43-fb46-4d20-bca2-1e8d4a5d2618"/>
    <ds:schemaRef ds:uri="eeeb688d-4ceb-4072-9477-443761d31d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pop_est_params</vt:lpstr>
      <vt:lpstr>p_values</vt:lpstr>
      <vt:lpstr>brazilian_women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SMOLÍK Ondřej</dc:creator>
  <cp:lastModifiedBy>Kalenský Vít</cp:lastModifiedBy>
  <dcterms:created xsi:type="dcterms:W3CDTF">2015-06-05T18:19:34Z</dcterms:created>
  <dcterms:modified xsi:type="dcterms:W3CDTF">2025-05-22T08:29:00Z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0x010100D39A2C50E570934FA5C88A0046D2F1F2</vt:lpwstr>
  </property>
  <property fmtid="{D5CDD505-2E9C-101B-9397-08002B2CF9AE}" pid="3" name="MSIP_Label_8c6547bf-3669-44b1-9e89-321d0b86b530_Enabled">
    <vt:lpwstr>True</vt:lpwstr>
  </property>
  <property fmtid="{D5CDD505-2E9C-101B-9397-08002B2CF9AE}" pid="4" name="MSIP_Label_8c6547bf-3669-44b1-9e89-321d0b86b530_SiteId">
    <vt:lpwstr>64af2aee-7d6c-49ac-a409-192d3fee73b8</vt:lpwstr>
  </property>
  <property fmtid="{D5CDD505-2E9C-101B-9397-08002B2CF9AE}" pid="5" name="MSIP_Label_8c6547bf-3669-44b1-9e89-321d0b86b530_SetDate">
    <vt:lpwstr>2025-03-07T14:00:04Z</vt:lpwstr>
  </property>
  <property fmtid="{D5CDD505-2E9C-101B-9397-08002B2CF9AE}" pid="6" name="MSIP_Label_8c6547bf-3669-44b1-9e89-321d0b86b530_Name">
    <vt:lpwstr>Confidential \ Confidential - No Visual Marking (CZ)</vt:lpwstr>
  </property>
  <property fmtid="{D5CDD505-2E9C-101B-9397-08002B2CF9AE}" pid="7" name="MSIP_Label_8c6547bf-3669-44b1-9e89-321d0b86b530_ActionId">
    <vt:lpwstr>45e499cc-df3e-4a33-b173-93f869504391</vt:lpwstr>
  </property>
  <property fmtid="{D5CDD505-2E9C-101B-9397-08002B2CF9AE}" pid="8" name="MSIP_Label_8c6547bf-3669-44b1-9e89-321d0b86b530_Removed">
    <vt:lpwstr>False</vt:lpwstr>
  </property>
  <property fmtid="{D5CDD505-2E9C-101B-9397-08002B2CF9AE}" pid="9" name="MSIP_Label_8c6547bf-3669-44b1-9e89-321d0b86b530_Parent">
    <vt:lpwstr>71a7adee-a193-4703-a173-184360879a30</vt:lpwstr>
  </property>
  <property fmtid="{D5CDD505-2E9C-101B-9397-08002B2CF9AE}" pid="10" name="MSIP_Label_8c6547bf-3669-44b1-9e89-321d0b86b530_Extended_MSFT_Method">
    <vt:lpwstr>Standard</vt:lpwstr>
  </property>
  <property fmtid="{D5CDD505-2E9C-101B-9397-08002B2CF9AE}" pid="11" name="MSIP_Label_71a7adee-a193-4703-a173-184360879a30_Enabled">
    <vt:lpwstr>True</vt:lpwstr>
  </property>
  <property fmtid="{D5CDD505-2E9C-101B-9397-08002B2CF9AE}" pid="12" name="MSIP_Label_71a7adee-a193-4703-a173-184360879a30_SiteId">
    <vt:lpwstr>64af2aee-7d6c-49ac-a409-192d3fee73b8</vt:lpwstr>
  </property>
  <property fmtid="{D5CDD505-2E9C-101B-9397-08002B2CF9AE}" pid="13" name="MSIP_Label_71a7adee-a193-4703-a173-184360879a30_SetDate">
    <vt:lpwstr>2025-03-07T14:00:04Z</vt:lpwstr>
  </property>
  <property fmtid="{D5CDD505-2E9C-101B-9397-08002B2CF9AE}" pid="14" name="MSIP_Label_71a7adee-a193-4703-a173-184360879a30_Name">
    <vt:lpwstr>Confidential</vt:lpwstr>
  </property>
  <property fmtid="{D5CDD505-2E9C-101B-9397-08002B2CF9AE}" pid="15" name="MSIP_Label_71a7adee-a193-4703-a173-184360879a30_ActionId">
    <vt:lpwstr>4fd0b67a-e1fd-4a56-89f2-d91ee93b6569</vt:lpwstr>
  </property>
  <property fmtid="{D5CDD505-2E9C-101B-9397-08002B2CF9AE}" pid="16" name="MSIP_Label_71a7adee-a193-4703-a173-184360879a30_Extended_MSFT_Method">
    <vt:lpwstr>Standard</vt:lpwstr>
  </property>
  <property fmtid="{D5CDD505-2E9C-101B-9397-08002B2CF9AE}" pid="17" name="Sensitivity">
    <vt:lpwstr>Confidential \ Confidential - No Visual Marking (CZ) Confidential</vt:lpwstr>
  </property>
  <property fmtid="{D5CDD505-2E9C-101B-9397-08002B2CF9AE}" pid="18" name="MediaServiceImageTags">
    <vt:lpwstr/>
  </property>
</Properties>
</file>