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YOTA\Database\"/>
    </mc:Choice>
  </mc:AlternateContent>
  <xr:revisionPtr revIDLastSave="0" documentId="13_ncr:1_{CF2F6941-785F-47E6-8694-3C42D91F0638}" xr6:coauthVersionLast="47" xr6:coauthVersionMax="47" xr10:uidLastSave="{00000000-0000-0000-0000-000000000000}"/>
  <bookViews>
    <workbookView minimized="1" xWindow="1490" yWindow="3820" windowWidth="18370" windowHeight="5760" firstSheet="1" activeTab="6" xr2:uid="{54D7FFAF-9596-45EA-BA04-F825C008C0AE}"/>
  </bookViews>
  <sheets>
    <sheet name="Revision" sheetId="4" r:id="rId1"/>
    <sheet name="Logical DB Sizing" sheetId="1" r:id="rId2"/>
    <sheet name="Logical DB Sizing ROEM TMT" sheetId="5" state="hidden" r:id="rId3"/>
    <sheet name="Sheet1" sheetId="2" r:id="rId4"/>
    <sheet name="Sheet2" sheetId="3" r:id="rId5"/>
    <sheet name="Proposed_Table_Nomencle" sheetId="6" r:id="rId6"/>
    <sheet name="Proposed_Table_Nomenclature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" localSheetId="2">[1]進捗管理表!#REF!</definedName>
    <definedName name="_" localSheetId="0">[1]進捗管理表!#REF!</definedName>
    <definedName name="_">[1]進捗管理表!#REF!</definedName>
    <definedName name="_???" localSheetId="2" hidden="1">#REF!</definedName>
    <definedName name="_???" localSheetId="0" hidden="1">#REF!</definedName>
    <definedName name="_???" hidden="1">#REF!</definedName>
    <definedName name="__???" localSheetId="2" hidden="1">#REF!</definedName>
    <definedName name="__???" localSheetId="0" hidden="1">#REF!</definedName>
    <definedName name="__???" hidden="1">#REF!</definedName>
    <definedName name="___???" localSheetId="2" hidden="1">#REF!</definedName>
    <definedName name="___???" localSheetId="0" hidden="1">#REF!</definedName>
    <definedName name="___???" hidden="1">#REF!</definedName>
    <definedName name="____???" localSheetId="2" hidden="1">#REF!</definedName>
    <definedName name="____???" localSheetId="0" hidden="1">#REF!</definedName>
    <definedName name="____???" hidden="1">#REF!</definedName>
    <definedName name="_____???" localSheetId="2" hidden="1">#REF!</definedName>
    <definedName name="_____???" localSheetId="0" hidden="1">#REF!</definedName>
    <definedName name="_____???" hidden="1">#REF!</definedName>
    <definedName name="______???" localSheetId="2" hidden="1">#REF!</definedName>
    <definedName name="______???" localSheetId="0" hidden="1">#REF!</definedName>
    <definedName name="______???" hidden="1">#REF!</definedName>
    <definedName name="_______???" localSheetId="2" hidden="1">#REF!</definedName>
    <definedName name="_______???" localSheetId="0" hidden="1">#REF!</definedName>
    <definedName name="_______???" hidden="1">#REF!</definedName>
    <definedName name="________???" localSheetId="2" hidden="1">#REF!</definedName>
    <definedName name="________???" localSheetId="0" hidden="1">#REF!</definedName>
    <definedName name="________???" hidden="1">#REF!</definedName>
    <definedName name="_________???" localSheetId="2" hidden="1">#REF!</definedName>
    <definedName name="_________???" localSheetId="0" hidden="1">#REF!</definedName>
    <definedName name="_________???" hidden="1">#REF!</definedName>
    <definedName name="__________???" localSheetId="2" hidden="1">#REF!</definedName>
    <definedName name="__________???" localSheetId="0" hidden="1">#REF!</definedName>
    <definedName name="__________???" hidden="1">#REF!</definedName>
    <definedName name="___________???" localSheetId="2" hidden="1">#REF!</definedName>
    <definedName name="___________???" localSheetId="0" hidden="1">#REF!</definedName>
    <definedName name="___________???" hidden="1">#REF!</definedName>
    <definedName name="____________???" localSheetId="2" hidden="1">#REF!</definedName>
    <definedName name="____________???" localSheetId="0" hidden="1">#REF!</definedName>
    <definedName name="____________???" hidden="1">#REF!</definedName>
    <definedName name="_____________???" localSheetId="2" hidden="1">#REF!</definedName>
    <definedName name="_____________???" localSheetId="0" hidden="1">#REF!</definedName>
    <definedName name="_____________???" hidden="1">#REF!</definedName>
    <definedName name="______________???" localSheetId="2" hidden="1">#REF!</definedName>
    <definedName name="______________???" localSheetId="0" hidden="1">#REF!</definedName>
    <definedName name="______________???" hidden="1">#REF!</definedName>
    <definedName name="_______________???" localSheetId="2" hidden="1">#REF!</definedName>
    <definedName name="_______________???" localSheetId="0" hidden="1">#REF!</definedName>
    <definedName name="_______________???" hidden="1">#REF!</definedName>
    <definedName name="________________???" localSheetId="2" hidden="1">#REF!</definedName>
    <definedName name="________________???" localSheetId="0" hidden="1">#REF!</definedName>
    <definedName name="________________???" hidden="1">#REF!</definedName>
    <definedName name="_________________???" localSheetId="2" hidden="1">#REF!</definedName>
    <definedName name="_________________???" localSheetId="0" hidden="1">#REF!</definedName>
    <definedName name="_________________???" hidden="1">#REF!</definedName>
    <definedName name="__________________???" localSheetId="2" hidden="1">#REF!</definedName>
    <definedName name="__________________???" hidden="1">#REF!</definedName>
    <definedName name="___________________???" hidden="1">#REF!</definedName>
    <definedName name="__1_???" localSheetId="2" hidden="1">#REF!</definedName>
    <definedName name="__1_???" hidden="1">#REF!</definedName>
    <definedName name="_1_???" localSheetId="1" hidden="1">#REF!</definedName>
    <definedName name="_1_???" localSheetId="2" hidden="1">#REF!</definedName>
    <definedName name="_1_???" localSheetId="0" hidden="1">#REF!</definedName>
    <definedName name="_1_???" hidden="1">#REF!</definedName>
    <definedName name="_2_???" localSheetId="2" hidden="1">#REF!</definedName>
    <definedName name="_2_???" localSheetId="0" hidden="1">#REF!</definedName>
    <definedName name="_2_???" hidden="1">#REF!</definedName>
    <definedName name="_3_???" localSheetId="2" hidden="1">#REF!</definedName>
    <definedName name="_3_???" localSheetId="0" hidden="1">#REF!</definedName>
    <definedName name="_3_???" hidden="1">#REF!</definedName>
    <definedName name="_Fill" localSheetId="1" hidden="1">#REF!</definedName>
    <definedName name="_Fill" localSheetId="2" hidden="1">#REF!</definedName>
    <definedName name="_Fill" localSheetId="0" hidden="1">#REF!</definedName>
    <definedName name="_Fill" hidden="1">#REF!</definedName>
    <definedName name="_xlnm._FilterDatabase" localSheetId="1" hidden="1">'Logical DB Sizing'!$A$10:$BK$346</definedName>
    <definedName name="_xlnm._FilterDatabase" localSheetId="2" hidden="1">'Logical DB Sizing ROEM TMT'!$A$10:$BI$213</definedName>
    <definedName name="_xlnm._FilterDatabase" localSheetId="6" hidden="1">Proposed_Table_Nomenclature!$A$1:$D$21</definedName>
    <definedName name="_xlnm._FilterDatabase" localSheetId="5" hidden="1">Proposed_Table_Nomencle!$A$1:$E$212</definedName>
    <definedName name="_xlnm._FilterDatabase" localSheetId="3" hidden="1">Sheet1!$D$1:$D$470</definedName>
    <definedName name="_xlnm._FilterDatabase" localSheetId="4" hidden="1">Sheet2!$A$1:$D$673</definedName>
    <definedName name="_xlnm._FilterDatabase" hidden="1">[2]検証確認シート!$O$1:$O$20</definedName>
    <definedName name="_Order1" hidden="1">255</definedName>
    <definedName name="_Order2" hidden="1">255</definedName>
    <definedName name="_Parse_In" localSheetId="1" hidden="1">#REF!</definedName>
    <definedName name="_Parse_In" localSheetId="2" hidden="1">#REF!</definedName>
    <definedName name="_Parse_In" localSheetId="0" hidden="1">#REF!</definedName>
    <definedName name="_Parse_In" hidden="1">#REF!</definedName>
    <definedName name="_Parse_Out" localSheetId="1" hidden="1">#REF!</definedName>
    <definedName name="_Parse_Out" localSheetId="2" hidden="1">#REF!</definedName>
    <definedName name="_Parse_Out" localSheetId="0" hidden="1">#REF!</definedName>
    <definedName name="_Parse_Out" hidden="1">#REF!</definedName>
    <definedName name="_Regression_X" localSheetId="1" hidden="1">#REF!</definedName>
    <definedName name="_Regression_X" localSheetId="2" hidden="1">#REF!</definedName>
    <definedName name="_Regression_X" localSheetId="0" hidden="1">#REF!</definedName>
    <definedName name="_Regression_X" hidden="1">#REF!</definedName>
    <definedName name="_RG1" localSheetId="2">'[3]Hardware Part Replacement'!$IN$2</definedName>
    <definedName name="_RG1" localSheetId="0">'[3]Hardware Part Replacement'!$IN$2</definedName>
    <definedName name="_RG1">'[4]Hardware Part Replacement'!$IN$2</definedName>
    <definedName name="_rg2" localSheetId="2" hidden="1">#REF!</definedName>
    <definedName name="_rg2" localSheetId="0" hidden="1">#REF!</definedName>
    <definedName name="_rg2" hidden="1">#REF!</definedName>
    <definedName name="≫IT??AN">[5]para!$B$1</definedName>
    <definedName name="a" localSheetId="2" hidden="1">{"'表紙'!$A$1:$W$39"}</definedName>
    <definedName name="a" localSheetId="0" hidden="1">{"'表紙'!$A$1:$W$39"}</definedName>
    <definedName name="a" hidden="1">{"'表紙'!$A$1:$W$39"}</definedName>
    <definedName name="A_98K" localSheetId="2">#REF!</definedName>
    <definedName name="A_98K" localSheetId="0">#REF!</definedName>
    <definedName name="A_98K">#REF!</definedName>
    <definedName name="A_98S" localSheetId="2">#REF!</definedName>
    <definedName name="A_98S" localSheetId="0">#REF!</definedName>
    <definedName name="A_98S">#REF!</definedName>
    <definedName name="aa" localSheetId="2">#REF!</definedName>
    <definedName name="aa" localSheetId="0">#REF!</definedName>
    <definedName name="aa">#REF!</definedName>
    <definedName name="aaa" localSheetId="1">#REF!</definedName>
    <definedName name="aaa" localSheetId="2">#REF!</definedName>
    <definedName name="aaa" localSheetId="0">#REF!</definedName>
    <definedName name="aaa">#REF!</definedName>
    <definedName name="aaaa" localSheetId="1">#REF!</definedName>
    <definedName name="aaaa" localSheetId="2">#REF!</definedName>
    <definedName name="aaaa" localSheetId="0">#REF!</definedName>
    <definedName name="aaaa">#REF!</definedName>
    <definedName name="AAAAAAAAFFF">[6]損益改善依頼!$B$2:$K$459</definedName>
    <definedName name="add" localSheetId="1" hidden="1">{"'表紙'!$A$1:$W$39"}</definedName>
    <definedName name="add" localSheetId="2" hidden="1">{"'表紙'!$A$1:$W$39"}</definedName>
    <definedName name="add" localSheetId="0" hidden="1">{"'表紙'!$A$1:$W$39"}</definedName>
    <definedName name="add" hidden="1">{"'表紙'!$A$1:$W$39"}</definedName>
    <definedName name="added" localSheetId="1" hidden="1">{"'表紙'!$A$1:$W$39"}</definedName>
    <definedName name="added" localSheetId="2" hidden="1">{"'表紙'!$A$1:$W$39"}</definedName>
    <definedName name="added" localSheetId="0" hidden="1">{"'表紙'!$A$1:$W$39"}</definedName>
    <definedName name="added" hidden="1">{"'表紙'!$A$1:$W$39"}</definedName>
    <definedName name="An" localSheetId="2">[7]Detail_SCHEDULE!#REF!</definedName>
    <definedName name="An" localSheetId="0">[7]Detail_SCHEDULE!#REF!</definedName>
    <definedName name="An">[8]Detail_SCHEDULE!#REF!</definedName>
    <definedName name="b" localSheetId="2" hidden="1">#REF!</definedName>
    <definedName name="b" localSheetId="0" hidden="1">#REF!</definedName>
    <definedName name="b" hidden="1">#REF!</definedName>
    <definedName name="bb" localSheetId="1">#REF!</definedName>
    <definedName name="bb" localSheetId="2">[9]Estimation!#REF!</definedName>
    <definedName name="bb" localSheetId="0">[9]Estimation!#REF!</definedName>
    <definedName name="bb">[9]Estimation!#REF!</definedName>
    <definedName name="bbbb" localSheetId="2" hidden="1">{"'ﾊｰﾄﾞ'!$A$1:$H$97"}</definedName>
    <definedName name="bbbb" localSheetId="0" hidden="1">{"'ﾊｰﾄﾞ'!$A$1:$H$97"}</definedName>
    <definedName name="bbbb" hidden="1">{"'ﾊｰﾄﾞ'!$A$1:$H$97"}</definedName>
    <definedName name="bbbc" localSheetId="2" hidden="1">{"'ﾊｰﾄﾞ'!$A$1:$H$97"}</definedName>
    <definedName name="bbbc" localSheetId="0" hidden="1">{"'ﾊｰﾄﾞ'!$A$1:$H$97"}</definedName>
    <definedName name="bbbc" hidden="1">{"'ﾊｰﾄﾞ'!$A$1:$H$97"}</definedName>
    <definedName name="BM部" localSheetId="2">#REF!</definedName>
    <definedName name="BM部" localSheetId="0">#REF!</definedName>
    <definedName name="BM部">#REF!</definedName>
    <definedName name="BM部2" localSheetId="2">#REF!</definedName>
    <definedName name="BM部2" localSheetId="0">#REF!</definedName>
    <definedName name="BM部2">#REF!</definedName>
    <definedName name="BUDGET" localSheetId="2">#REF!</definedName>
    <definedName name="BUDGET" localSheetId="0">#REF!</definedName>
    <definedName name="BUDGET">#REF!</definedName>
    <definedName name="Button" localSheetId="2">#REF!</definedName>
    <definedName name="Button" localSheetId="0">#REF!</definedName>
    <definedName name="Button">#REF!</definedName>
    <definedName name="ccc" localSheetId="1">#REF!</definedName>
    <definedName name="ccc" localSheetId="2">#REF!</definedName>
    <definedName name="ccc" localSheetId="0">#REF!</definedName>
    <definedName name="ccc">#REF!</definedName>
    <definedName name="CHECK_MAIN" localSheetId="2">[10]!CHECK_MAIN</definedName>
    <definedName name="CHECK_MAIN">[10]!CHECK_MAIN</definedName>
    <definedName name="CheckBox" localSheetId="2">#REF!</definedName>
    <definedName name="CheckBox" localSheetId="0">#REF!</definedName>
    <definedName name="CheckBox">#REF!</definedName>
    <definedName name="Controltype" localSheetId="2">#REF!</definedName>
    <definedName name="Controltype" localSheetId="0">#REF!</definedName>
    <definedName name="Controltype">#REF!</definedName>
    <definedName name="ｄ" localSheetId="2" hidden="1">{"'ﾊｰﾄﾞ'!$A$1:$H$97"}</definedName>
    <definedName name="ｄ" localSheetId="0" hidden="1">{"'ﾊｰﾄﾞ'!$A$1:$H$97"}</definedName>
    <definedName name="ｄ" hidden="1">{"'ﾊｰﾄﾞ'!$A$1:$H$97"}</definedName>
    <definedName name="_xlnm.Database" localSheetId="2">[11]PR!#REF!</definedName>
    <definedName name="_xlnm.Database">[11]PR!#REF!</definedName>
    <definedName name="Database_" localSheetId="2">[12]PR!#REF!</definedName>
    <definedName name="Database_">[12]PR!#REF!</definedName>
    <definedName name="Datbase2" localSheetId="2">[12]PR!#REF!</definedName>
    <definedName name="Datbase2">[12]PR!#REF!</definedName>
    <definedName name="date" localSheetId="2">#REF!</definedName>
    <definedName name="date" localSheetId="0">#REF!</definedName>
    <definedName name="date">#REF!</definedName>
    <definedName name="DB2_EQ_" localSheetId="2">#REF!</definedName>
    <definedName name="DB2_EQ_" localSheetId="0">#REF!</definedName>
    <definedName name="DB2_EQ_">#REF!</definedName>
    <definedName name="DB2_KAI_とDB2_KAKO_との差分" localSheetId="2">#REF!</definedName>
    <definedName name="DB2_KAI_とDB2_KAKO_との差分" localSheetId="0">#REF!</definedName>
    <definedName name="DB2_KAI_とDB2_KAKO_との差分">#REF!</definedName>
    <definedName name="DB2_KAKO_とDB2_KAI_との差分" localSheetId="2">#REF!</definedName>
    <definedName name="DB2_KAKO_とDB2_KAI_との差分" localSheetId="0">#REF!</definedName>
    <definedName name="DB2_KAKO_とDB2_KAI_との差分">#REF!</definedName>
    <definedName name="DBI" localSheetId="2">#REF!</definedName>
    <definedName name="DBI" localSheetId="0">#REF!</definedName>
    <definedName name="DBI">#REF!</definedName>
    <definedName name="dd" localSheetId="2" hidden="1">#REF!</definedName>
    <definedName name="dd" localSheetId="0" hidden="1">#REF!</definedName>
    <definedName name="dd" hidden="1">#REF!</definedName>
    <definedName name="dfa" localSheetId="1" hidden="1">{"'表紙'!$A$1:$W$39"}</definedName>
    <definedName name="dfa" localSheetId="2" hidden="1">{"'表紙'!$A$1:$W$39"}</definedName>
    <definedName name="dfa" localSheetId="0" hidden="1">{"'表紙'!$A$1:$W$39"}</definedName>
    <definedName name="dfa" hidden="1">{"'表紙'!$A$1:$W$39"}</definedName>
    <definedName name="Disc" localSheetId="2">'[13]PWD_OUTPUT_P-TH-69325-A'!$B$1</definedName>
    <definedName name="Disc" localSheetId="0">'[13]PWD_OUTPUT_P-TH-69325-A'!$B$1</definedName>
    <definedName name="Disc">'[14]PWD_OUTPUT_P-TH-69325-A'!$B$1</definedName>
    <definedName name="DMS" localSheetId="2">'[3]Hardware Part Replacement'!$IM$2</definedName>
    <definedName name="DMS" localSheetId="0">'[3]Hardware Part Replacement'!$IM$2</definedName>
    <definedName name="DMS">'[4]Hardware Part Replacement'!$IM$2</definedName>
    <definedName name="DMSCol" localSheetId="2">'[3]Hardware Part Replacement'!$IM$1:$IM$65536</definedName>
    <definedName name="DMSCol" localSheetId="0">'[3]Hardware Part Replacement'!$IM$1:$IM$65536</definedName>
    <definedName name="DMSCol">'[4]Hardware Part Replacement'!$IM$1:$IM$65536</definedName>
    <definedName name="DOC_TITLE" localSheetId="1">[15]Lookup!$B$2</definedName>
    <definedName name="DOC_TITLE" localSheetId="2">[16]Lookup!$B$2</definedName>
    <definedName name="DOC_TITLE" localSheetId="0">[16]Lookup!$B$2</definedName>
    <definedName name="DOC_TITLE">[17]Lookup!$B$2</definedName>
    <definedName name="E" localSheetId="2">#REF!</definedName>
    <definedName name="E" localSheetId="0">#REF!</definedName>
    <definedName name="E">#REF!</definedName>
    <definedName name="EBS" localSheetId="2">'[3]Hardware Part Replacement'!$IQ$2</definedName>
    <definedName name="EBS" localSheetId="0">'[3]Hardware Part Replacement'!$IQ$2</definedName>
    <definedName name="EBS">'[4]Hardware Part Replacement'!$IQ$2</definedName>
    <definedName name="EBSCol" localSheetId="2">'[3]Hardware Part Replacement'!$IQ$1:$IQ$65536</definedName>
    <definedName name="EBSCol" localSheetId="0">'[3]Hardware Part Replacement'!$IQ$1:$IQ$65536</definedName>
    <definedName name="EBSCol">'[4]Hardware Part Replacement'!$IQ$1:$IQ$65536</definedName>
    <definedName name="ECRB" localSheetId="2">'[3]Hardware Part Replacement'!$IK$2</definedName>
    <definedName name="ECRB" localSheetId="0">'[3]Hardware Part Replacement'!$IK$2</definedName>
    <definedName name="ECRB">'[4]Hardware Part Replacement'!$IK$2</definedName>
    <definedName name="ECRBCol" localSheetId="2">'[3]Hardware Part Replacement'!$IK$1:$IK$65536</definedName>
    <definedName name="ECRBCol" localSheetId="0">'[3]Hardware Part Replacement'!$IK$1:$IK$65536</definedName>
    <definedName name="ECRBCol">'[4]Hardware Part Replacement'!$IK$1:$IK$65536</definedName>
    <definedName name="END" localSheetId="2">#REF!</definedName>
    <definedName name="END" localSheetId="0">#REF!</definedName>
    <definedName name="END">#REF!</definedName>
    <definedName name="Exchange" localSheetId="2">'[13]PWD_OUTPUT_P-TH-69325-A'!$A$1</definedName>
    <definedName name="Exchange" localSheetId="0">'[13]PWD_OUTPUT_P-TH-69325-A'!$A$1</definedName>
    <definedName name="Exchange">'[14]PWD_OUTPUT_P-TH-69325-A'!$A$1</definedName>
    <definedName name="External_order_actual_progress" localSheetId="2">#REF!</definedName>
    <definedName name="External_order_actual_progress" localSheetId="0">#REF!</definedName>
    <definedName name="External_order_actual_progress">#REF!</definedName>
    <definedName name="External_order_plan" localSheetId="2">#REF!</definedName>
    <definedName name="External_order_plan" localSheetId="0">#REF!</definedName>
    <definedName name="External_order_plan">#REF!</definedName>
    <definedName name="f" localSheetId="2" hidden="1">{"'表紙'!$A$1:$W$39"}</definedName>
    <definedName name="f" localSheetId="0" hidden="1">{"'表紙'!$A$1:$W$39"}</definedName>
    <definedName name="f" hidden="1">{"'表紙'!$A$1:$W$39"}</definedName>
    <definedName name="FA" localSheetId="2">#REF!</definedName>
    <definedName name="FA" localSheetId="0">#REF!</definedName>
    <definedName name="FA">#REF!</definedName>
    <definedName name="FB" localSheetId="2">#REF!</definedName>
    <definedName name="FB" localSheetId="0">#REF!</definedName>
    <definedName name="FB">#REF!</definedName>
    <definedName name="FC" localSheetId="2">#REF!</definedName>
    <definedName name="FC" localSheetId="0">#REF!</definedName>
    <definedName name="FC">#REF!</definedName>
    <definedName name="FD" localSheetId="2">#REF!</definedName>
    <definedName name="FD" localSheetId="0">#REF!</definedName>
    <definedName name="FD">#REF!</definedName>
    <definedName name="FE" localSheetId="2">#REF!</definedName>
    <definedName name="FE" localSheetId="0">#REF!</definedName>
    <definedName name="FE">#REF!</definedName>
    <definedName name="FORECAST" localSheetId="2">#REF!</definedName>
    <definedName name="FORECAST" localSheetId="0">#REF!</definedName>
    <definedName name="FORECAST">#REF!</definedName>
    <definedName name="genka_cal" localSheetId="1">[18]!genka_cal</definedName>
    <definedName name="genka_cal" localSheetId="2">[19]!genka_cal</definedName>
    <definedName name="genka_cal">[19]!genka_cal</definedName>
    <definedName name="GP7N0A1A" localSheetId="2">[20]ハードウェア一覧!#REF!</definedName>
    <definedName name="GP7N0A1A" localSheetId="0">[20]ハードウェア一覧!#REF!</definedName>
    <definedName name="GP7N0A1A">[20]ハードウェア一覧!#REF!</definedName>
    <definedName name="GP7N1A11A" localSheetId="2">[20]ハードウェア一覧!#REF!</definedName>
    <definedName name="GP7N1A11A" localSheetId="0">[20]ハードウェア一覧!#REF!</definedName>
    <definedName name="GP7N1A11A">[20]ハードウェア一覧!#REF!</definedName>
    <definedName name="GP7N2M51" localSheetId="2">[20]ハードウェア一覧!#REF!</definedName>
    <definedName name="GP7N2M51" localSheetId="0">[20]ハードウェア一覧!#REF!</definedName>
    <definedName name="GP7N2M51">[20]ハードウェア一覧!#REF!</definedName>
    <definedName name="GP7N7CL1" localSheetId="2">[20]ハードウェア一覧!#REF!</definedName>
    <definedName name="GP7N7CL1" localSheetId="0">[20]ハードウェア一覧!#REF!</definedName>
    <definedName name="GP7N7CL1">[20]ハードウェア一覧!#REF!</definedName>
    <definedName name="GP7N7CL2" localSheetId="2">[20]ハードウェア一覧!#REF!</definedName>
    <definedName name="GP7N7CL2" localSheetId="0">[20]ハードウェア一覧!#REF!</definedName>
    <definedName name="GP7N7CL2">[20]ハードウェア一覧!#REF!</definedName>
    <definedName name="GP7N7CL3" localSheetId="2">[20]ハードウェア一覧!#REF!</definedName>
    <definedName name="GP7N7CL3">[20]ハードウェア一覧!#REF!</definedName>
    <definedName name="GP7N7ER3" localSheetId="2">[20]ハードウェア一覧!#REF!</definedName>
    <definedName name="GP7N7ER3">[20]ハードウェア一覧!#REF!</definedName>
    <definedName name="GP7N7SB1" localSheetId="2">[20]ハードウェア一覧!#REF!</definedName>
    <definedName name="GP7N7SB1">[20]ハードウェア一覧!#REF!</definedName>
    <definedName name="GPOLE" localSheetId="2">'[3]Hardware Part Replacement'!$IL$2</definedName>
    <definedName name="GPOLE" localSheetId="0">'[3]Hardware Part Replacement'!$IL$2</definedName>
    <definedName name="GPOLE">'[4]Hardware Part Replacement'!$IL$2</definedName>
    <definedName name="GPOLECol" localSheetId="2">'[3]Hardware Part Replacement'!$IL$1:$IL$65536</definedName>
    <definedName name="GPOLECol" localSheetId="0">'[3]Hardware Part Replacement'!$IL$1:$IL$65536</definedName>
    <definedName name="GPOLECol">'[4]Hardware Part Replacement'!$IL$1:$IL$65536</definedName>
    <definedName name="H25K0002_DAT" localSheetId="2">#REF!</definedName>
    <definedName name="H25K0002_DAT" localSheetId="0">#REF!</definedName>
    <definedName name="H25K0002_DAT">#REF!</definedName>
    <definedName name="H26K0003_OUT" localSheetId="2">#REF!</definedName>
    <definedName name="H26K0003_OUT" localSheetId="0">#REF!</definedName>
    <definedName name="H26K0003_OUT">#REF!</definedName>
    <definedName name="Hardware_type" localSheetId="2">'[3]Hardware Part Replacement'!$IJ$2:$IJ$11</definedName>
    <definedName name="Hardware_type" localSheetId="0">'[3]Hardware Part Replacement'!$IJ$2:$IJ$11</definedName>
    <definedName name="Hardware_type">'[4]Hardware Part Replacement'!$IJ$2:$IJ$11</definedName>
    <definedName name="hosoku2" localSheetId="2">#REF!</definedName>
    <definedName name="hosoku2" localSheetId="0">#REF!</definedName>
    <definedName name="hosoku2">#REF!</definedName>
    <definedName name="HTML_CodePage" hidden="1">932</definedName>
    <definedName name="HTML_Control" localSheetId="1" hidden="1">{"'表紙'!$A$1:$W$39"}</definedName>
    <definedName name="HTML_Control" localSheetId="2" hidden="1">{"'表紙'!$A$1:$W$39"}</definedName>
    <definedName name="HTML_Control" localSheetId="0" hidden="1">{"'表紙'!$A$1:$W$39"}</definedName>
    <definedName name="HTML_Control" hidden="1">{"'表紙'!$A$1:$W$39"}</definedName>
    <definedName name="HTML_Control_bkup" localSheetId="1" hidden="1">{"'表紙'!$A$1:$W$39"}</definedName>
    <definedName name="HTML_Control_bkup" localSheetId="2" hidden="1">{"'表紙'!$A$1:$W$39"}</definedName>
    <definedName name="HTML_Control_bkup" localSheetId="0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ICROP" localSheetId="2">'[3]Hardware Part Replacement'!$IO$2</definedName>
    <definedName name="ICROP" localSheetId="0">'[3]Hardware Part Replacement'!$IO$2</definedName>
    <definedName name="ICROP">'[4]Hardware Part Replacement'!$IO$2</definedName>
    <definedName name="ICROPCol" localSheetId="2">'[3]Hardware Part Replacement'!$IO$1:$IO$65536</definedName>
    <definedName name="ICROPCol" localSheetId="0">'[3]Hardware Part Replacement'!$IO$1:$IO$65536</definedName>
    <definedName name="ICROPCol">'[4]Hardware Part Replacement'!$IO$1:$IO$65536</definedName>
    <definedName name="IMPORT_LIST" localSheetId="1">#REF!</definedName>
    <definedName name="IMPORT_LIST" localSheetId="2">#REF!</definedName>
    <definedName name="IMPORT_LIST" localSheetId="0">#REF!</definedName>
    <definedName name="IMPORT_LIST">#REF!</definedName>
    <definedName name="IMV" localSheetId="2">'[3]Hardware Part Replacement'!$IS$2</definedName>
    <definedName name="IMV" localSheetId="0">'[3]Hardware Part Replacement'!$IS$2</definedName>
    <definedName name="IMV">'[4]Hardware Part Replacement'!$IS$2</definedName>
    <definedName name="IMVCol" localSheetId="2">'[3]Hardware Part Replacement'!$IS$1:$IS$65536</definedName>
    <definedName name="IMVCol" localSheetId="0">'[3]Hardware Part Replacement'!$IS$1:$IS$65536</definedName>
    <definedName name="IMVCol">'[4]Hardware Part Replacement'!$IS$1:$IS$65536</definedName>
    <definedName name="Inputtype" localSheetId="2">#REF!</definedName>
    <definedName name="Inputtype" localSheetId="0">#REF!</definedName>
    <definedName name="Inputtype">#REF!</definedName>
    <definedName name="IO" localSheetId="2">#REF!</definedName>
    <definedName name="IO" localSheetId="0">#REF!</definedName>
    <definedName name="IO">#REF!</definedName>
    <definedName name="ＪＯＢテスト予定">[1]進捗管理表!$AD$3:$AD$225</definedName>
    <definedName name="ＪＯＢテスト実績">[1]進捗管理表!$AE$3:$AE$225</definedName>
    <definedName name="Justified" localSheetId="2">#REF!</definedName>
    <definedName name="Justified" localSheetId="0">#REF!</definedName>
    <definedName name="Justified">#REF!</definedName>
    <definedName name="list">[21]System!$A$2:$C$60</definedName>
    <definedName name="loadtbl" localSheetId="1">#REF!</definedName>
    <definedName name="loadtbl" localSheetId="2">#REF!</definedName>
    <definedName name="loadtbl" localSheetId="0">#REF!</definedName>
    <definedName name="loadtbl">#REF!</definedName>
    <definedName name="LP_M_SUPPLIER_CYCLE_TIME" localSheetId="2">#REF!</definedName>
    <definedName name="LP_M_SUPPLIER_CYCLE_TIME" localSheetId="0">#REF!</definedName>
    <definedName name="LP_M_SUPPLIER_CYCLE_TIME">#REF!</definedName>
    <definedName name="m1_テーブルｖｓデータストア" localSheetId="2">#REF!</definedName>
    <definedName name="m1_テーブルｖｓデータストア" localSheetId="0">#REF!</definedName>
    <definedName name="m1_テーブルｖｓデータストア">#REF!</definedName>
    <definedName name="MAI" localSheetId="2">#REF!</definedName>
    <definedName name="MAI" localSheetId="0">#REF!</definedName>
    <definedName name="MAI">#REF!</definedName>
    <definedName name="one" localSheetId="2" hidden="1">{"'表紙'!$A$1:$W$39"}</definedName>
    <definedName name="one" localSheetId="0" hidden="1">{"'表紙'!$A$1:$W$39"}</definedName>
    <definedName name="one" hidden="1">{"'表紙'!$A$1:$W$39"}</definedName>
    <definedName name="p" localSheetId="2" hidden="1">{"'表紙'!$A$1:$W$39"}</definedName>
    <definedName name="p" localSheetId="0" hidden="1">{"'表紙'!$A$1:$W$39"}</definedName>
    <definedName name="p" hidden="1">{"'表紙'!$A$1:$W$39"}</definedName>
    <definedName name="PB" localSheetId="2">#REF!</definedName>
    <definedName name="PB" localSheetId="0">#REF!</definedName>
    <definedName name="PB">#REF!</definedName>
    <definedName name="PC" localSheetId="2">#REF!</definedName>
    <definedName name="PC" localSheetId="0">#REF!</definedName>
    <definedName name="PC">#REF!</definedName>
    <definedName name="PD" localSheetId="2">#REF!</definedName>
    <definedName name="PD" localSheetId="0">#REF!</definedName>
    <definedName name="PD">#REF!</definedName>
    <definedName name="PE" localSheetId="2">#REF!</definedName>
    <definedName name="PE" localSheetId="0">#REF!</definedName>
    <definedName name="PE">#REF!</definedName>
    <definedName name="PF" localSheetId="2">#REF!</definedName>
    <definedName name="PF" localSheetId="0">#REF!</definedName>
    <definedName name="PF">#REF!</definedName>
    <definedName name="PG" localSheetId="2">#REF!</definedName>
    <definedName name="PG" localSheetId="0">#REF!</definedName>
    <definedName name="PG">#REF!</definedName>
    <definedName name="PH" localSheetId="2">#REF!</definedName>
    <definedName name="PH" localSheetId="0">#REF!</definedName>
    <definedName name="PH">#REF!</definedName>
    <definedName name="PI" localSheetId="2">#REF!</definedName>
    <definedName name="PI" localSheetId="0">#REF!</definedName>
    <definedName name="PI">#REF!</definedName>
    <definedName name="PIC" localSheetId="2">[22]Data!$D$3:$D$11</definedName>
    <definedName name="PIC" localSheetId="0">[22]Data!$D$3:$D$11</definedName>
    <definedName name="PIC">[23]Data!$D$3:$D$11</definedName>
    <definedName name="PJ" localSheetId="2">#REF!</definedName>
    <definedName name="PJ" localSheetId="0">#REF!</definedName>
    <definedName name="PJ">#REF!</definedName>
    <definedName name="PJTBL">[24]マスター!$E$3:$F$30</definedName>
    <definedName name="PK" localSheetId="2">#REF!</definedName>
    <definedName name="PK" localSheetId="0">#REF!</definedName>
    <definedName name="PK">#REF!</definedName>
    <definedName name="PL" localSheetId="2">#REF!</definedName>
    <definedName name="PL" localSheetId="0">#REF!</definedName>
    <definedName name="PL">#REF!</definedName>
    <definedName name="pla" localSheetId="2" hidden="1">{"'表紙'!$A$1:$W$39"}</definedName>
    <definedName name="pla" localSheetId="0" hidden="1">{"'表紙'!$A$1:$W$39"}</definedName>
    <definedName name="pla" hidden="1">{"'表紙'!$A$1:$W$39"}</definedName>
    <definedName name="plan" localSheetId="2" hidden="1">{"'表紙'!$A$1:$W$39"}</definedName>
    <definedName name="plan" localSheetId="0" hidden="1">{"'表紙'!$A$1:$W$39"}</definedName>
    <definedName name="plan" hidden="1">{"'表紙'!$A$1:$W$39"}</definedName>
    <definedName name="plan1" localSheetId="2">#REF!</definedName>
    <definedName name="plan1" localSheetId="0">#REF!</definedName>
    <definedName name="plan1">#REF!</definedName>
    <definedName name="PM" localSheetId="2">#REF!</definedName>
    <definedName name="PM" localSheetId="0">#REF!</definedName>
    <definedName name="PM">#REF!</definedName>
    <definedName name="PN" localSheetId="2">#REF!</definedName>
    <definedName name="PN" localSheetId="0">#REF!</definedName>
    <definedName name="PN">#REF!</definedName>
    <definedName name="PO" localSheetId="2">#REF!</definedName>
    <definedName name="PO" localSheetId="0">#REF!</definedName>
    <definedName name="PO">#REF!</definedName>
    <definedName name="PP" localSheetId="2">#REF!</definedName>
    <definedName name="PP" localSheetId="0">#REF!</definedName>
    <definedName name="PP">#REF!</definedName>
    <definedName name="PQ" localSheetId="2">#REF!</definedName>
    <definedName name="PQ" localSheetId="0">#REF!</definedName>
    <definedName name="PQ">#REF!</definedName>
    <definedName name="PR" localSheetId="2">#REF!</definedName>
    <definedName name="PR" localSheetId="0">#REF!</definedName>
    <definedName name="PR">#REF!</definedName>
    <definedName name="_xlnm.Print_Area" localSheetId="1">'Logical DB Sizing'!$A$1:$V$350</definedName>
    <definedName name="_xlnm.Print_Area" localSheetId="2">'Logical DB Sizing ROEM TMT'!$A$1:$V$214</definedName>
    <definedName name="_xlnm.Print_Area" localSheetId="0">Revision!$A$1:$CX$44</definedName>
    <definedName name="_xlnm.Print_Area">[2]検証確認シート!$A$1:$M$20</definedName>
    <definedName name="_xlnm.Print_Titles" localSheetId="2">'Logical DB Sizing ROEM TMT'!$1:$10</definedName>
    <definedName name="_xlnm.Print_Titles" localSheetId="0">Revision!$1:$4</definedName>
    <definedName name="_xlnm.Print_Titles">[2]検証確認シート!$A$1:$IV$1</definedName>
    <definedName name="ProjectName" localSheetId="2">[22]Data!$B$3:$B$14</definedName>
    <definedName name="ProjectName" localSheetId="0">[22]Data!$B$3:$B$14</definedName>
    <definedName name="ProjectName">[23]Data!$B$3:$B$14</definedName>
    <definedName name="PS区分" localSheetId="2">#REF!</definedName>
    <definedName name="PS区分" localSheetId="0">#REF!</definedName>
    <definedName name="PS区分">#REF!</definedName>
    <definedName name="Q_C3M00プロジェクトタイムライン" localSheetId="2">#REF!</definedName>
    <definedName name="Q_C3M00プロジェクトタイムライン" localSheetId="0">#REF!</definedName>
    <definedName name="Q_C3M00プロジェクトタイムライン">#REF!</definedName>
    <definedName name="Required" localSheetId="2">#REF!</definedName>
    <definedName name="Required" localSheetId="0">#REF!</definedName>
    <definedName name="Required">#REF!</definedName>
    <definedName name="RG1Col" localSheetId="2">'[3]Hardware Part Replacement'!$IN$1:$IN$65536</definedName>
    <definedName name="RG1Col" localSheetId="0">'[3]Hardware Part Replacement'!$IN$1:$IN$65536</definedName>
    <definedName name="RG1Col">'[4]Hardware Part Replacement'!$IN$1:$IN$65536</definedName>
    <definedName name="Rujipun" localSheetId="1" hidden="1">#REF!</definedName>
    <definedName name="Rujipun" localSheetId="2" hidden="1">#REF!</definedName>
    <definedName name="Rujipun" localSheetId="0" hidden="1">#REF!</definedName>
    <definedName name="Rujipun" hidden="1">#REF!</definedName>
    <definedName name="s" localSheetId="2" hidden="1">{"'表紙'!$A$1:$W$39"}</definedName>
    <definedName name="s" localSheetId="0" hidden="1">{"'表紙'!$A$1:$W$39"}</definedName>
    <definedName name="s" hidden="1">{"'表紙'!$A$1:$W$39"}</definedName>
    <definedName name="S99YSN" localSheetId="2">#REF!</definedName>
    <definedName name="S99YSN" localSheetId="0">#REF!</definedName>
    <definedName name="S99YSN">#REF!</definedName>
    <definedName name="SAM_EQ_" localSheetId="2">#REF!</definedName>
    <definedName name="SAM_EQ_" localSheetId="0">#REF!</definedName>
    <definedName name="SAM_EQ_">#REF!</definedName>
    <definedName name="SAM_KAI_とSAM_KAKO_との差分" localSheetId="2">#REF!</definedName>
    <definedName name="SAM_KAI_とSAM_KAKO_との差分" localSheetId="0">#REF!</definedName>
    <definedName name="SAM_KAI_とSAM_KAKO_との差分">#REF!</definedName>
    <definedName name="SAM_KAKO_とSAM_KAI_との差分" localSheetId="2">#REF!</definedName>
    <definedName name="SAM_KAKO_とSAM_KAI_との差分" localSheetId="0">#REF!</definedName>
    <definedName name="SAM_KAKO_とSAM_KAI_との差分">#REF!</definedName>
    <definedName name="SAP対応マスタ" localSheetId="1">#REF!</definedName>
    <definedName name="SAP対応マスタ" localSheetId="2">#REF!</definedName>
    <definedName name="SAP対応マスタ" localSheetId="0">#REF!</definedName>
    <definedName name="SAP対応マスタ">#REF!</definedName>
    <definedName name="ServerName" localSheetId="2">'[3]Hardware Part Replacement'!$IU$2:$IV$10</definedName>
    <definedName name="ServerName" localSheetId="0">'[3]Hardware Part Replacement'!$IU$2:$IV$10</definedName>
    <definedName name="ServerName">'[4]Hardware Part Replacement'!$IU$2:$IV$10</definedName>
    <definedName name="SET">[25]ハードウェア!$C$16</definedName>
    <definedName name="Status" localSheetId="2">[22]Data!$C$3:$C$4</definedName>
    <definedName name="Status" localSheetId="0">[22]Data!$C$3:$C$4</definedName>
    <definedName name="Status">[23]Data!$C$3:$C$4</definedName>
    <definedName name="t" localSheetId="2" hidden="1">#REF!</definedName>
    <definedName name="t" localSheetId="0" hidden="1">#REF!</definedName>
    <definedName name="t" hidden="1">#REF!</definedName>
    <definedName name="TABLE_CONTENT" localSheetId="1">#REF!</definedName>
    <definedName name="TABLE_CONTENT" localSheetId="2">#REF!</definedName>
    <definedName name="TABLE_CONTENT" localSheetId="0">#REF!</definedName>
    <definedName name="TABLE_CONTENT">#REF!</definedName>
    <definedName name="TABLE_LISTJ" localSheetId="1">#REF!</definedName>
    <definedName name="TABLE_LISTJ" localSheetId="2">#REF!</definedName>
    <definedName name="TABLE_LISTJ" localSheetId="0">#REF!</definedName>
    <definedName name="TABLE_LISTJ">#REF!</definedName>
    <definedName name="TABLE_LOOKUP" localSheetId="1">#REF!</definedName>
    <definedName name="TABLE_LOOKUP" localSheetId="2">#REF!</definedName>
    <definedName name="TABLE_LOOKUP" localSheetId="0">#REF!</definedName>
    <definedName name="TABLE_LOOKUP">#REF!</definedName>
    <definedName name="TABLE_LOOKUPJ" localSheetId="1">#REF!</definedName>
    <definedName name="TABLE_LOOKUPJ" localSheetId="2">#REF!</definedName>
    <definedName name="TABLE_LOOKUPJ" localSheetId="0">#REF!</definedName>
    <definedName name="TABLE_LOOKUPJ">#REF!</definedName>
    <definedName name="tablelist" localSheetId="1">#REF!</definedName>
    <definedName name="tablelist" localSheetId="2">#REF!</definedName>
    <definedName name="tablelist" localSheetId="0">#REF!</definedName>
    <definedName name="tablelist">#REF!</definedName>
    <definedName name="tbl" localSheetId="1">#REF!</definedName>
    <definedName name="tbl" localSheetId="2">#REF!</definedName>
    <definedName name="tbl" localSheetId="0">#REF!</definedName>
    <definedName name="tbl">#REF!</definedName>
    <definedName name="temp" localSheetId="2">#REF!</definedName>
    <definedName name="temp" localSheetId="0">#REF!</definedName>
    <definedName name="temp">#REF!</definedName>
    <definedName name="test" localSheetId="2">#REF!</definedName>
    <definedName name="test" localSheetId="0">#REF!</definedName>
    <definedName name="test">#REF!</definedName>
    <definedName name="text" localSheetId="2">#REF!</definedName>
    <definedName name="text" localSheetId="0">#REF!</definedName>
    <definedName name="text">#REF!</definedName>
    <definedName name="TMAP" localSheetId="2">'[3]Hardware Part Replacement'!$IP$2</definedName>
    <definedName name="TMAP" localSheetId="0">'[3]Hardware Part Replacement'!$IP$2</definedName>
    <definedName name="TMAP">'[4]Hardware Part Replacement'!$IP$2</definedName>
    <definedName name="TMAPCol" localSheetId="2">'[3]Hardware Part Replacement'!$IP$1:$IP$65536</definedName>
    <definedName name="TMAPCol" localSheetId="0">'[3]Hardware Part Replacement'!$IP$1:$IP$65536</definedName>
    <definedName name="TMAPCol">'[4]Hardware Part Replacement'!$IP$1:$IP$65536</definedName>
    <definedName name="TOPSERV" localSheetId="2">'[3]Hardware Part Replacement'!$IR$2</definedName>
    <definedName name="TOPSERV" localSheetId="0">'[3]Hardware Part Replacement'!$IR$2</definedName>
    <definedName name="TOPSERV">'[4]Hardware Part Replacement'!$IR$2</definedName>
    <definedName name="TOPSERVCol" localSheetId="2">'[3]Hardware Part Replacement'!$IR$1:$IR$65536</definedName>
    <definedName name="TOPSERVCol" localSheetId="0">'[3]Hardware Part Replacement'!$IR$1:$IR$65536</definedName>
    <definedName name="TOPSERVCol">'[4]Hardware Part Replacement'!$IR$1:$IR$65536</definedName>
    <definedName name="TYPE_LIST" localSheetId="1">[15]Lookup!$B$5:$B$8</definedName>
    <definedName name="TYPE_LIST" localSheetId="2">[16]Lookup!$B$5:$B$8</definedName>
    <definedName name="TYPE_LIST" localSheetId="0">[16]Lookup!$B$5:$B$8</definedName>
    <definedName name="TYPE_LIST">[17]Lookup!$B$5:$B$8</definedName>
    <definedName name="UC" localSheetId="2">#REF!</definedName>
    <definedName name="UC" localSheetId="0">#REF!</definedName>
    <definedName name="UC">#REF!</definedName>
    <definedName name="VSAM_EQ_" localSheetId="2">#REF!</definedName>
    <definedName name="VSAM_EQ_" localSheetId="0">#REF!</definedName>
    <definedName name="VSAM_EQ_">#REF!</definedName>
    <definedName name="VSAM_KAI_とVSAM_KAKO_との差分" localSheetId="2">#REF!</definedName>
    <definedName name="VSAM_KAI_とVSAM_KAKO_との差分" localSheetId="0">#REF!</definedName>
    <definedName name="VSAM_KAI_とVSAM_KAKO_との差分">#REF!</definedName>
    <definedName name="VSAM_KAKO_とVSAM_KAI_との差分" localSheetId="2">#REF!</definedName>
    <definedName name="VSAM_KAKO_とVSAM_KAI_との差分" localSheetId="0">#REF!</definedName>
    <definedName name="VSAM_KAKO_とVSAM_KAI_との差分">#REF!</definedName>
    <definedName name="www" localSheetId="2" hidden="1">{"'表紙'!$A$1:$W$39"}</definedName>
    <definedName name="www" localSheetId="0" hidden="1">{"'表紙'!$A$1:$W$39"}</definedName>
    <definedName name="www" hidden="1">{"'表紙'!$A$1:$W$39"}</definedName>
    <definedName name="x" localSheetId="2" hidden="1">{"'表紙'!$A$1:$W$39"}</definedName>
    <definedName name="x" localSheetId="0" hidden="1">{"'表紙'!$A$1:$W$39"}</definedName>
    <definedName name="x" hidden="1">{"'表紙'!$A$1:$W$39"}</definedName>
    <definedName name="X1153A_F" localSheetId="2">[20]ハードウェア一覧!#REF!</definedName>
    <definedName name="X1153A_F">[20]ハードウェア一覧!#REF!</definedName>
    <definedName name="X1155A_F" localSheetId="2">[20]ハードウェア一覧!#REF!</definedName>
    <definedName name="X1155A_F">[20]ハードウェア一覧!#REF!</definedName>
    <definedName name="X1157A_F" localSheetId="2">[20]ハードウェア一覧!#REF!</definedName>
    <definedName name="X1157A_F">[20]ハードウェア一覧!#REF!</definedName>
    <definedName name="X1158A_F" localSheetId="2">[20]ハードウェア一覧!#REF!</definedName>
    <definedName name="X1158A_F">[20]ハードウェア一覧!#REF!</definedName>
    <definedName name="X1159A_F" localSheetId="2">[20]ハードウェア一覧!#REF!</definedName>
    <definedName name="X1159A_F">[20]ハードウェア一覧!#REF!</definedName>
    <definedName name="y" localSheetId="2" hidden="1">{"'表紙'!$A$1:$W$39"}</definedName>
    <definedName name="y" localSheetId="0" hidden="1">{"'表紙'!$A$1:$W$39"}</definedName>
    <definedName name="y" hidden="1">{"'表紙'!$A$1:$W$39"}</definedName>
    <definedName name="z" localSheetId="2" hidden="1">#REF!</definedName>
    <definedName name="z" localSheetId="0" hidden="1">#REF!</definedName>
    <definedName name="z" hidden="1">#REF!</definedName>
    <definedName name="あああ" localSheetId="2">#REF!</definedName>
    <definedName name="あああ" localSheetId="0">#REF!</definedName>
    <definedName name="あああ">#REF!</definedName>
    <definedName name="アクセス権" localSheetId="1">#REF!</definedName>
    <definedName name="アクセス権" localSheetId="2">#REF!</definedName>
    <definedName name="アクセス権" localSheetId="0">#REF!</definedName>
    <definedName name="アクセス権">#REF!</definedName>
    <definedName name="ガラス洗浄" localSheetId="1">#REF!</definedName>
    <definedName name="ガラス洗浄" localSheetId="2">#REF!</definedName>
    <definedName name="ガラス洗浄" localSheetId="0">#REF!</definedName>
    <definedName name="ガラス洗浄">#REF!</definedName>
    <definedName name="コーディング予定">[1]進捗管理表!$Z$3:$Z$225</definedName>
    <definedName name="コーディング実績">[1]進捗管理表!$AA$3:$AA$225</definedName>
    <definedName name="ｻﾌﾞｼｽﾃﾑ">[5]para!$B$1</definedName>
    <definedName name="サブシステム名称" localSheetId="2">#REF!</definedName>
    <definedName name="サブシステム名称" localSheetId="0">#REF!</definedName>
    <definedName name="サブシステム名称">#REF!</definedName>
    <definedName name="シリアル管理" localSheetId="1">#REF!</definedName>
    <definedName name="シリアル管理" localSheetId="2">#REF!</definedName>
    <definedName name="シリアル管理" localSheetId="0">#REF!</definedName>
    <definedName name="シリアル管理">#REF!</definedName>
    <definedName name="ソートキー長">[26]ソートワークシート!$B$6</definedName>
    <definedName name="ソートの有無">[26]ソート結果!$C$17</definedName>
    <definedName name="っっｂ" localSheetId="2">#REF!</definedName>
    <definedName name="っっｂ" localSheetId="0">#REF!</definedName>
    <definedName name="っっｂ">#REF!</definedName>
    <definedName name="データストア一覧" localSheetId="2">#REF!</definedName>
    <definedName name="データストア一覧" localSheetId="0">#REF!</definedName>
    <definedName name="データストア一覧">#REF!</definedName>
    <definedName name="テーブルレイアウト雛型_日_" localSheetId="2">#REF!</definedName>
    <definedName name="テーブルレイアウト雛型_日_" localSheetId="0">#REF!</definedName>
    <definedName name="テーブルレイアウト雛型_日_">#REF!</definedName>
    <definedName name="ﾊﾞｽ･ﾀｸｼｰ" localSheetId="1">#REF!</definedName>
    <definedName name="ﾊﾞｽ･ﾀｸｼｰ" localSheetId="2">#REF!</definedName>
    <definedName name="ﾊﾞｽ･ﾀｸｼｰ" localSheetId="0">#REF!</definedName>
    <definedName name="ﾊﾞｽ･ﾀｸｼｰ">#REF!</definedName>
    <definedName name="フィルム種別マスタ" localSheetId="1">#REF!</definedName>
    <definedName name="フィルム種別マスタ" localSheetId="2">#REF!</definedName>
    <definedName name="フィルム種別マスタ" localSheetId="0">#REF!</definedName>
    <definedName name="フィルム種別マスタ">#REF!</definedName>
    <definedName name="フィルム種別部材対応マスタ" localSheetId="1">#REF!</definedName>
    <definedName name="フィルム種別部材対応マスタ" localSheetId="2">#REF!</definedName>
    <definedName name="フィルム種別部材対応マスタ" localSheetId="0">#REF!</definedName>
    <definedName name="フィルム種別部材対応マスタ">#REF!</definedName>
    <definedName name="フレーム構成．加算値原点" localSheetId="2">[27]フレーム構成!#REF!</definedName>
    <definedName name="フレーム構成．加算値原点" localSheetId="0">[27]フレーム構成!#REF!</definedName>
    <definedName name="フレーム構成．加算値原点">[27]フレーム構成!#REF!</definedName>
    <definedName name="プログラムテスト予定">[1]進捗管理表!$AB$3:$AB$225</definedName>
    <definedName name="プログラムテスト実績">[1]進捗管理表!$AC$3:$AC$225</definedName>
    <definedName name="プログラム設計予定">[1]進捗管理表!$X$3:$X$225</definedName>
    <definedName name="プログラム設計実績">[1]進捗管理表!$Y$3:$Y$225</definedName>
    <definedName name="メッセージ入力ダイアログ表示" localSheetId="2">[28]!メッセージ入力ダイアログ表示</definedName>
    <definedName name="メッセージ入力ダイアログ表示">[28]!メッセージ入力ダイアログ表示</definedName>
    <definedName name="ユーザマスタ" localSheetId="1">#REF!</definedName>
    <definedName name="ユーザマスタ" localSheetId="2">#REF!</definedName>
    <definedName name="ユーザマスタ" localSheetId="0">#REF!</definedName>
    <definedName name="ユーザマスタ">#REF!</definedName>
    <definedName name="ロット管理" localSheetId="1">#REF!</definedName>
    <definedName name="ロット管理" localSheetId="2">#REF!</definedName>
    <definedName name="ロット管理" localSheetId="0">#REF!</definedName>
    <definedName name="ロット管理">#REF!</definedName>
    <definedName name="不良" localSheetId="1">#REF!</definedName>
    <definedName name="不良" localSheetId="2">#REF!</definedName>
    <definedName name="不良" localSheetId="0">#REF!</definedName>
    <definedName name="不良">#REF!</definedName>
    <definedName name="不良ガラス" localSheetId="1">#REF!</definedName>
    <definedName name="不良ガラス" localSheetId="2">#REF!</definedName>
    <definedName name="不良ガラス" localSheetId="0">#REF!</definedName>
    <definedName name="不良ガラス">#REF!</definedName>
    <definedName name="不良マスタ" localSheetId="1">#REF!</definedName>
    <definedName name="不良マスタ" localSheetId="2">#REF!</definedName>
    <definedName name="不良マスタ" localSheetId="0">#REF!</definedName>
    <definedName name="不良マスタ">#REF!</definedName>
    <definedName name="不良原因マスタ" localSheetId="1">#REF!</definedName>
    <definedName name="不良原因マスタ" localSheetId="2">#REF!</definedName>
    <definedName name="不良原因マスタ" localSheetId="0">#REF!</definedName>
    <definedName name="不良原因マスタ">#REF!</definedName>
    <definedName name="予">[6]損益改善依頼!$B$2:$K$459</definedName>
    <definedName name="予算">[6]損益改善依頼!$B$2:$I$459</definedName>
    <definedName name="件数" localSheetId="2">#REF!</definedName>
    <definedName name="件数" localSheetId="0">#REF!</definedName>
    <definedName name="件数">#REF!</definedName>
    <definedName name="作業者" localSheetId="1">#REF!</definedName>
    <definedName name="作業者" localSheetId="2">#REF!</definedName>
    <definedName name="作業者" localSheetId="0">#REF!</definedName>
    <definedName name="作業者">#REF!</definedName>
    <definedName name="内部設計予定">[1]進捗管理表!$V$3:$V$225</definedName>
    <definedName name="内部設計実績">[1]進捗管理表!$W$3:$W$225</definedName>
    <definedName name="分類" localSheetId="2">#REF!</definedName>
    <definedName name="分類" localSheetId="0">#REF!</definedName>
    <definedName name="分類">#REF!</definedName>
    <definedName name="初期値マスタ" localSheetId="1">#REF!</definedName>
    <definedName name="初期値マスタ" localSheetId="2">#REF!</definedName>
    <definedName name="初期値マスタ" localSheetId="0">#REF!</definedName>
    <definedName name="初期値マスタ">#REF!</definedName>
    <definedName name="前回予測" localSheetId="2">#REF!</definedName>
    <definedName name="前回予測" localSheetId="0">#REF!</definedName>
    <definedName name="前回予測">#REF!</definedName>
    <definedName name="単体テスト不具合件数">[29]関連ｻﾌﾞ!$U$1:'[29]関連ｻﾌﾞ'!$U$3000</definedName>
    <definedName name="単体テスト予定完了日">[29]関連ｻﾌﾞ!$P$1:'[29]関連ｻﾌﾞ'!$P$3000</definedName>
    <definedName name="単体テスト予定着手日">[29]関連ｻﾌﾞ!$O$1:'[29]関連ｻﾌﾞ'!$O$3000</definedName>
    <definedName name="単体テスト件数">[29]関連ｻﾌﾞ!$T$1:'[29]関連ｻﾌﾞ'!$T$3000</definedName>
    <definedName name="単体テスト実績完了日">[29]関連ｻﾌﾞ!$R$1:'[29]関連ｻﾌﾞ'!$R$3000</definedName>
    <definedName name="単体テスト実績着手日">[29]関連ｻﾌﾞ!$Q$1:'[29]関連ｻﾌﾞ'!$Q$3000</definedName>
    <definedName name="原因分類">[30]基本情報!$F$17:$G$66</definedName>
    <definedName name="台車マスタ" localSheetId="1">#REF!</definedName>
    <definedName name="台車マスタ" localSheetId="2">#REF!</definedName>
    <definedName name="台車マスタ" localSheetId="0">#REF!</definedName>
    <definedName name="台車マスタ">#REF!</definedName>
    <definedName name="台車毎フィルター指定" localSheetId="1">#REF!</definedName>
    <definedName name="台車毎フィルター指定" localSheetId="2">#REF!</definedName>
    <definedName name="台車毎フィルター指定" localSheetId="0">#REF!</definedName>
    <definedName name="台車毎フィルター指定">#REF!</definedName>
    <definedName name="台車滞留先マスタ" localSheetId="1">#REF!</definedName>
    <definedName name="台車滞留先マスタ" localSheetId="2">#REF!</definedName>
    <definedName name="台車滞留先マスタ" localSheetId="0">#REF!</definedName>
    <definedName name="台車滞留先マスタ">#REF!</definedName>
    <definedName name="商品" localSheetId="2">#REF!</definedName>
    <definedName name="商品" localSheetId="0">#REF!</definedName>
    <definedName name="商品">#REF!</definedName>
    <definedName name="変DB2" localSheetId="2">#REF!</definedName>
    <definedName name="変DB2" localSheetId="0">#REF!</definedName>
    <definedName name="変DB2">#REF!</definedName>
    <definedName name="変更履歴" localSheetId="2">#REF!</definedName>
    <definedName name="変更履歴" localSheetId="0">#REF!</definedName>
    <definedName name="変更履歴">#REF!</definedName>
    <definedName name="外観検査指示" localSheetId="1">#REF!</definedName>
    <definedName name="外観検査指示" localSheetId="2">#REF!</definedName>
    <definedName name="外観検査指示" localSheetId="0">#REF!</definedName>
    <definedName name="外観検査指示">#REF!</definedName>
    <definedName name="宿泊" localSheetId="1">#REF!</definedName>
    <definedName name="宿泊" localSheetId="2">#REF!</definedName>
    <definedName name="宿泊" localSheetId="0">#REF!</definedName>
    <definedName name="宿泊">#REF!</definedName>
    <definedName name="宿泊単金" localSheetId="1">#REF!</definedName>
    <definedName name="宿泊単金" localSheetId="2">#REF!</definedName>
    <definedName name="宿泊単金" localSheetId="0">#REF!</definedName>
    <definedName name="宿泊単金">#REF!</definedName>
    <definedName name="工場倉庫マスタ" localSheetId="1">#REF!</definedName>
    <definedName name="工場倉庫マスタ" localSheetId="2">#REF!</definedName>
    <definedName name="工場倉庫マスタ" localSheetId="0">#REF!</definedName>
    <definedName name="工場倉庫マスタ">#REF!</definedName>
    <definedName name="工程">[30]基本情報!$H$17:$I$66</definedName>
    <definedName name="工程毎詳細データ" localSheetId="1">#REF!</definedName>
    <definedName name="工程毎詳細データ" localSheetId="2">#REF!</definedName>
    <definedName name="工程毎詳細データ" localSheetId="0">#REF!</definedName>
    <definedName name="工程毎詳細データ">#REF!</definedName>
    <definedName name="影響度">[30]基本情報!$N$17:$O$66</definedName>
    <definedName name="担当" localSheetId="2">#REF!</definedName>
    <definedName name="担当" localSheetId="0">#REF!</definedName>
    <definedName name="担当">#REF!</definedName>
    <definedName name="日帰り" localSheetId="1">#REF!</definedName>
    <definedName name="日帰り" localSheetId="2">#REF!</definedName>
    <definedName name="日帰り" localSheetId="0">#REF!</definedName>
    <definedName name="日帰り">#REF!</definedName>
    <definedName name="日帰り単金" localSheetId="1">#REF!</definedName>
    <definedName name="日帰り単金" localSheetId="2">#REF!</definedName>
    <definedName name="日帰り単金" localSheetId="0">#REF!</definedName>
    <definedName name="日帰り単金">#REF!</definedName>
    <definedName name="有無">[30]基本情報!$J$17:$K$18</definedName>
    <definedName name="機器マスタ" localSheetId="1">#REF!</definedName>
    <definedName name="機器マスタ" localSheetId="2">#REF!</definedName>
    <definedName name="機器マスタ" localSheetId="0">#REF!</definedName>
    <definedName name="機器マスタ">#REF!</definedName>
    <definedName name="機種名">[26]機種テーブル!$B$5</definedName>
    <definedName name="機能">[5]para!$B$2</definedName>
    <definedName name="湿熱パターン" localSheetId="1">#REF!</definedName>
    <definedName name="湿熱パターン" localSheetId="2">#REF!</definedName>
    <definedName name="湿熱パターン" localSheetId="0">#REF!</definedName>
    <definedName name="湿熱パターン">#REF!</definedName>
    <definedName name="状態マスタ" localSheetId="1">#REF!</definedName>
    <definedName name="状態マスタ" localSheetId="2">#REF!</definedName>
    <definedName name="状態マスタ" localSheetId="0">#REF!</definedName>
    <definedName name="状態マスタ">#REF!</definedName>
    <definedName name="発行元">[30]基本情報!$B$17:$C$66</definedName>
    <definedName name="発行先">[30]基本情報!$D$17:$E$66</definedName>
    <definedName name="管理ヘッダ" localSheetId="2">#REF!</definedName>
    <definedName name="管理ヘッダ" localSheetId="0">#REF!</definedName>
    <definedName name="管理ヘッダ">#REF!</definedName>
    <definedName name="箱毎フィルター指定" localSheetId="1">#REF!</definedName>
    <definedName name="箱毎フィルター指定" localSheetId="2">#REF!</definedName>
    <definedName name="箱毎フィルター指定" localSheetId="0">#REF!</definedName>
    <definedName name="箱毎フィルター指定">#REF!</definedName>
    <definedName name="裕髭選租" localSheetId="2">[31]!裕髭選租</definedName>
    <definedName name="裕髭選租">[31]!裕髭選租</definedName>
    <definedName name="製品" localSheetId="2">#REF!</definedName>
    <definedName name="製品" localSheetId="0">#REF!</definedName>
    <definedName name="製品">#REF!</definedName>
    <definedName name="製品2">[31]ｺｰﾄﾞ表!$L$31:$M$34</definedName>
    <definedName name="製造指示" localSheetId="1">#REF!</definedName>
    <definedName name="製造指示" localSheetId="2">#REF!</definedName>
    <definedName name="製造指示" localSheetId="0">#REF!</definedName>
    <definedName name="製造指示">#REF!</definedName>
    <definedName name="見積り参照2カラム数">[26]見積り参照2ワークシート!$B$7</definedName>
    <definedName name="見積り参照2ヒット率">[26]見積り参照2ワークシート!$B$9</definedName>
    <definedName name="見積り参照2レコード長">[26]見積り参照2ワークシート!$B$6</definedName>
    <definedName name="見積り参照2処理件数">[26]見積り参照2ワークシート!$B$4</definedName>
    <definedName name="見積り参照2合致件数">[26]見積り参照2ワークシート!$B$5</definedName>
    <definedName name="見積り参照2条件数">[26]見積り参照2ワークシート!$B$8</definedName>
    <definedName name="見積り挿入インデックス数">[26]見積り挿入ワークシート!$B$7</definedName>
    <definedName name="見積り挿入カラム数">[26]見積り挿入ワークシート!$B$6</definedName>
    <definedName name="見積り挿入レコード長">[26]見積り挿入ワークシート!$B$5</definedName>
    <definedName name="見積り挿入件数">[26]見積り挿入ワークシート!$B$4</definedName>
    <definedName name="詳細設計レビュー完">[29]関連ｻﾌﾞ!$N$1:'[29]関連ｻﾌﾞ'!$N$3000</definedName>
    <definedName name="詳細設計予定完了日">[29]関連ｻﾌﾞ!$J$1:'[29]関連ｻﾌﾞ'!$J$3000</definedName>
    <definedName name="詳細設計予定着手日">[29]関連ｻﾌﾞ!$I$1:'[29]関連ｻﾌﾞ'!$I$3000</definedName>
    <definedName name="詳細設計実績完了日">[29]関連ｻﾌﾞ!$L$1:'[29]関連ｻﾌﾞ'!$L$3000</definedName>
    <definedName name="詳細設計実績着手日">[29]関連ｻﾌﾞ!$K$1:'[29]関連ｻﾌﾞ'!$K$3000</definedName>
    <definedName name="通い箱マスタ" localSheetId="1">#REF!</definedName>
    <definedName name="通い箱マスタ" localSheetId="2">#REF!</definedName>
    <definedName name="通い箱マスタ" localSheetId="0">#REF!</definedName>
    <definedName name="通い箱マスタ">#REF!</definedName>
    <definedName name="進捗シリアル" localSheetId="1">#REF!</definedName>
    <definedName name="進捗シリアル" localSheetId="2">#REF!</definedName>
    <definedName name="進捗シリアル" localSheetId="0">#REF!</definedName>
    <definedName name="進捗シリアル">#REF!</definedName>
    <definedName name="進捗ロット" localSheetId="1">#REF!</definedName>
    <definedName name="進捗ロット" localSheetId="2">#REF!</definedName>
    <definedName name="進捗ロット" localSheetId="0">#REF!</definedName>
    <definedName name="進捗ロット">#REF!</definedName>
    <definedName name="部名" localSheetId="2">#REF!</definedName>
    <definedName name="部名" localSheetId="0">#REF!</definedName>
    <definedName name="部名">#REF!</definedName>
    <definedName name="部名2" localSheetId="2">#REF!</definedName>
    <definedName name="部名2" localSheetId="0">#REF!</definedName>
    <definedName name="部名2">#REF!</definedName>
    <definedName name="部材マスタ" localSheetId="1">#REF!</definedName>
    <definedName name="部材マスタ" localSheetId="2">#REF!</definedName>
    <definedName name="部材マスタ" localSheetId="0">#REF!</definedName>
    <definedName name="部材マスタ">#REF!</definedName>
    <definedName name="部材入荷" localSheetId="1">#REF!</definedName>
    <definedName name="部材入荷" localSheetId="2">#REF!</definedName>
    <definedName name="部材入荷" localSheetId="0">#REF!</definedName>
    <definedName name="部材入荷">#REF!</definedName>
    <definedName name="部材情報" localSheetId="1">#REF!</definedName>
    <definedName name="部材情報" localSheetId="2">#REF!</definedName>
    <definedName name="部材情報" localSheetId="0">#REF!</definedName>
    <definedName name="部材情報">#REF!</definedName>
    <definedName name="部署">[31]ｺｰﾄﾞ表!$L$3:$M$25</definedName>
    <definedName name="重要度">[30]基本情報!$L$17:$M$66</definedName>
    <definedName name="銘柄マスタ" localSheetId="1">#REF!</definedName>
    <definedName name="銘柄マスタ" localSheetId="2">#REF!</definedName>
    <definedName name="銘柄マスタ" localSheetId="0">#REF!</definedName>
    <definedName name="銘柄マスタ">#REF!</definedName>
    <definedName name="関連" localSheetId="2">#REF!</definedName>
    <definedName name="関連" localSheetId="0">#REF!</definedName>
    <definedName name="関連">#REF!</definedName>
    <definedName name="関連表" localSheetId="1" hidden="1">#REF!</definedName>
    <definedName name="関連表" localSheetId="2" hidden="1">#REF!</definedName>
    <definedName name="関連表" localSheetId="0" hidden="1">#REF!</definedName>
    <definedName name="関連表" hidden="1">#REF!</definedName>
    <definedName name="障害票１０" localSheetId="2">#REF!</definedName>
    <definedName name="障害票１０" localSheetId="0">#REF!</definedName>
    <definedName name="障害票１０">#REF!</definedName>
    <definedName name="障害票１１" localSheetId="2">#REF!</definedName>
    <definedName name="障害票１１" localSheetId="0">#REF!</definedName>
    <definedName name="障害票１１">#REF!</definedName>
    <definedName name="障害票１２１" localSheetId="2">#REF!</definedName>
    <definedName name="障害票１２１" localSheetId="0">#REF!</definedName>
    <definedName name="障害票１２１">#REF!</definedName>
    <definedName name="障害票１２２" localSheetId="2">#REF!</definedName>
    <definedName name="障害票１２２" localSheetId="0">#REF!</definedName>
    <definedName name="障害票１２２">#REF!</definedName>
    <definedName name="障害票１３" localSheetId="2">#REF!</definedName>
    <definedName name="障害票１３" localSheetId="0">#REF!</definedName>
    <definedName name="障害票１３">#REF!</definedName>
    <definedName name="障害票１４" localSheetId="2">#REF!</definedName>
    <definedName name="障害票１４" localSheetId="0">#REF!</definedName>
    <definedName name="障害票１４">#REF!</definedName>
    <definedName name="障害票１５" localSheetId="2">#REF!</definedName>
    <definedName name="障害票１５" localSheetId="0">#REF!</definedName>
    <definedName name="障害票１５">#REF!</definedName>
    <definedName name="障害票１６" localSheetId="2">#REF!</definedName>
    <definedName name="障害票１６" localSheetId="0">#REF!</definedName>
    <definedName name="障害票１６">#REF!</definedName>
    <definedName name="障害票２" localSheetId="2">#REF!</definedName>
    <definedName name="障害票２" localSheetId="0">#REF!</definedName>
    <definedName name="障害票２">#REF!</definedName>
    <definedName name="障害票３" localSheetId="2">#REF!</definedName>
    <definedName name="障害票３" localSheetId="0">#REF!</definedName>
    <definedName name="障害票３">#REF!</definedName>
    <definedName name="障害票４" localSheetId="2">#REF!</definedName>
    <definedName name="障害票４" localSheetId="0">#REF!</definedName>
    <definedName name="障害票４">#REF!</definedName>
    <definedName name="障害票５" localSheetId="2">#REF!</definedName>
    <definedName name="障害票５" localSheetId="0">#REF!</definedName>
    <definedName name="障害票５">#REF!</definedName>
    <definedName name="障害票６" localSheetId="2">#REF!</definedName>
    <definedName name="障害票６" localSheetId="0">#REF!</definedName>
    <definedName name="障害票６">#REF!</definedName>
    <definedName name="障害票７" localSheetId="2">#REF!</definedName>
    <definedName name="障害票７" localSheetId="0">#REF!</definedName>
    <definedName name="障害票７">#REF!</definedName>
    <definedName name="障害票８" localSheetId="2">#REF!</definedName>
    <definedName name="障害票８" localSheetId="0">#REF!</definedName>
    <definedName name="障害票８">#REF!</definedName>
    <definedName name="障害票９" localSheetId="2">#REF!</definedName>
    <definedName name="障害票９" localSheetId="0">#REF!</definedName>
    <definedName name="障害票９">#REF!</definedName>
    <definedName name="障害票№" localSheetId="2">#REF!</definedName>
    <definedName name="障害票№" localSheetId="0">#REF!</definedName>
    <definedName name="障害票№">#REF!</definedName>
    <definedName name="障害票ツール区分" localSheetId="2">#REF!</definedName>
    <definedName name="障害票ツール区分" localSheetId="0">#REF!</definedName>
    <definedName name="障害票ツール区分">#REF!</definedName>
    <definedName name="電車" localSheetId="1">#REF!</definedName>
    <definedName name="電車" localSheetId="2">#REF!</definedName>
    <definedName name="電車" localSheetId="0">#REF!</definedName>
    <definedName name="電車">#REF!</definedName>
    <definedName name="類別選択" localSheetId="2">[32]ヘッダ!類別選択</definedName>
    <definedName name="類別選択">[32]ヘッダ!類別選択</definedName>
    <definedName name="類別選択0316" localSheetId="2">'Logical DB Sizing ROEM TMT'!類別選択0316</definedName>
    <definedName name="類別選択0316" localSheetId="0">Revision!類別選択0316</definedName>
    <definedName name="類別選択0316">[33]!類別選択0316</definedName>
    <definedName name="顧客マスタ" localSheetId="1">#REF!</definedName>
    <definedName name="顧客マスタ" localSheetId="2">#REF!</definedName>
    <definedName name="顧客マスタ" localSheetId="0">#REF!</definedName>
    <definedName name="顧客マスタ">#REF!</definedName>
    <definedName name="顧客銘柄対応マスタ" localSheetId="1">#REF!</definedName>
    <definedName name="顧客銘柄対応マスタ" localSheetId="2">#REF!</definedName>
    <definedName name="顧客銘柄対応マスタ" localSheetId="0">#REF!</definedName>
    <definedName name="顧客銘柄対応マスタ">#REF!</definedName>
    <definedName name="飛行機" localSheetId="1">#REF!</definedName>
    <definedName name="飛行機" localSheetId="2">#REF!</definedName>
    <definedName name="飛行機" localSheetId="0">#REF!</definedName>
    <definedName name="飛行機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4" i="1" l="1"/>
  <c r="U214" i="1" s="1"/>
  <c r="T215" i="1"/>
  <c r="U215" i="1" s="1"/>
  <c r="T216" i="1"/>
  <c r="U216" i="1"/>
  <c r="T217" i="1"/>
  <c r="U217" i="1"/>
  <c r="T218" i="1"/>
  <c r="U218" i="1"/>
  <c r="T219" i="1"/>
  <c r="U219" i="1" s="1"/>
  <c r="R214" i="1"/>
  <c r="R215" i="1"/>
  <c r="R216" i="1"/>
  <c r="R217" i="1"/>
  <c r="R218" i="1"/>
  <c r="R219" i="1"/>
  <c r="T213" i="1"/>
  <c r="U213" i="1" s="1"/>
  <c r="R213" i="1"/>
  <c r="T212" i="1"/>
  <c r="U212" i="1" s="1"/>
  <c r="R212" i="1"/>
  <c r="R212" i="5"/>
  <c r="T212" i="5"/>
  <c r="U212" i="5"/>
  <c r="T168" i="5"/>
  <c r="U168" i="5" s="1"/>
  <c r="V168" i="5"/>
  <c r="T169" i="5"/>
  <c r="U169" i="5"/>
  <c r="V169" i="5"/>
  <c r="T170" i="5"/>
  <c r="U170" i="5" s="1"/>
  <c r="V170" i="5"/>
  <c r="T171" i="5"/>
  <c r="U171" i="5"/>
  <c r="V171" i="5"/>
  <c r="T172" i="5"/>
  <c r="U172" i="5"/>
  <c r="V172" i="5"/>
  <c r="T173" i="5"/>
  <c r="U173" i="5" s="1"/>
  <c r="V173" i="5"/>
  <c r="T174" i="5"/>
  <c r="U174" i="5" s="1"/>
  <c r="V174" i="5"/>
  <c r="T175" i="5"/>
  <c r="U175" i="5" s="1"/>
  <c r="V175" i="5"/>
  <c r="T176" i="5"/>
  <c r="U176" i="5" s="1"/>
  <c r="V176" i="5"/>
  <c r="T177" i="5"/>
  <c r="U177" i="5"/>
  <c r="V177" i="5"/>
  <c r="T178" i="5"/>
  <c r="U178" i="5" s="1"/>
  <c r="V178" i="5"/>
  <c r="T179" i="5"/>
  <c r="U179" i="5"/>
  <c r="V179" i="5"/>
  <c r="T180" i="5"/>
  <c r="U180" i="5"/>
  <c r="V180" i="5"/>
  <c r="T181" i="5"/>
  <c r="U181" i="5" s="1"/>
  <c r="V181" i="5"/>
  <c r="T182" i="5"/>
  <c r="U182" i="5" s="1"/>
  <c r="V182" i="5"/>
  <c r="T183" i="5"/>
  <c r="U183" i="5" s="1"/>
  <c r="V183" i="5"/>
  <c r="T184" i="5"/>
  <c r="U184" i="5" s="1"/>
  <c r="V184" i="5"/>
  <c r="T185" i="5"/>
  <c r="U185" i="5"/>
  <c r="V185" i="5"/>
  <c r="T186" i="5"/>
  <c r="U186" i="5" s="1"/>
  <c r="V186" i="5"/>
  <c r="T187" i="5"/>
  <c r="U187" i="5"/>
  <c r="V187" i="5"/>
  <c r="T188" i="5"/>
  <c r="U188" i="5"/>
  <c r="V188" i="5"/>
  <c r="T189" i="5"/>
  <c r="U189" i="5" s="1"/>
  <c r="V189" i="5"/>
  <c r="T190" i="5"/>
  <c r="U190" i="5" s="1"/>
  <c r="V190" i="5"/>
  <c r="T191" i="5"/>
  <c r="U191" i="5" s="1"/>
  <c r="V191" i="5"/>
  <c r="T192" i="5"/>
  <c r="U192" i="5" s="1"/>
  <c r="V192" i="5"/>
  <c r="T193" i="5"/>
  <c r="U193" i="5"/>
  <c r="V193" i="5"/>
  <c r="T194" i="5"/>
  <c r="U194" i="5" s="1"/>
  <c r="V194" i="5"/>
  <c r="T195" i="5"/>
  <c r="U195" i="5"/>
  <c r="V195" i="5"/>
  <c r="T196" i="5"/>
  <c r="U196" i="5"/>
  <c r="V196" i="5"/>
  <c r="T197" i="5"/>
  <c r="U197" i="5" s="1"/>
  <c r="V197" i="5"/>
  <c r="T198" i="5"/>
  <c r="U198" i="5" s="1"/>
  <c r="V198" i="5"/>
  <c r="T199" i="5"/>
  <c r="U199" i="5" s="1"/>
  <c r="V199" i="5"/>
  <c r="T200" i="5"/>
  <c r="U200" i="5" s="1"/>
  <c r="V200" i="5"/>
  <c r="T201" i="5"/>
  <c r="U201" i="5"/>
  <c r="V201" i="5"/>
  <c r="T202" i="5"/>
  <c r="U202" i="5" s="1"/>
  <c r="V202" i="5"/>
  <c r="T203" i="5"/>
  <c r="U203" i="5"/>
  <c r="V203" i="5"/>
  <c r="T204" i="5"/>
  <c r="U204" i="5"/>
  <c r="V204" i="5"/>
  <c r="T205" i="5"/>
  <c r="U205" i="5" s="1"/>
  <c r="V205" i="5"/>
  <c r="T206" i="5"/>
  <c r="U206" i="5" s="1"/>
  <c r="V206" i="5"/>
  <c r="T207" i="5"/>
  <c r="U207" i="5" s="1"/>
  <c r="V207" i="5"/>
  <c r="T208" i="5"/>
  <c r="U208" i="5"/>
  <c r="V208" i="5"/>
  <c r="T209" i="5"/>
  <c r="U209" i="5"/>
  <c r="V209" i="5"/>
  <c r="T210" i="5"/>
  <c r="U210" i="5" s="1"/>
  <c r="V210" i="5"/>
  <c r="T211" i="5"/>
  <c r="U211" i="5" s="1"/>
  <c r="V2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11" i="5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29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2" i="3"/>
  <c r="K213" i="5" l="1"/>
  <c r="K212" i="5"/>
  <c r="K211" i="5"/>
  <c r="P211" i="5" s="1"/>
  <c r="R211" i="5" s="1"/>
  <c r="R210" i="5"/>
  <c r="P210" i="5"/>
  <c r="K210" i="5"/>
  <c r="K209" i="5"/>
  <c r="P209" i="5" s="1"/>
  <c r="R209" i="5" s="1"/>
  <c r="R208" i="5"/>
  <c r="P208" i="5"/>
  <c r="K208" i="5"/>
  <c r="R207" i="5"/>
  <c r="P207" i="5"/>
  <c r="K207" i="5"/>
  <c r="K206" i="5"/>
  <c r="P206" i="5" s="1"/>
  <c r="R206" i="5" s="1"/>
  <c r="R205" i="5"/>
  <c r="P205" i="5"/>
  <c r="K205" i="5"/>
  <c r="R204" i="5"/>
  <c r="P204" i="5"/>
  <c r="K204" i="5"/>
  <c r="P203" i="5"/>
  <c r="R203" i="5" s="1"/>
  <c r="K203" i="5"/>
  <c r="R202" i="5"/>
  <c r="P202" i="5"/>
  <c r="K202" i="5"/>
  <c r="K201" i="5"/>
  <c r="P201" i="5" s="1"/>
  <c r="R201" i="5" s="1"/>
  <c r="R200" i="5"/>
  <c r="P200" i="5"/>
  <c r="K200" i="5"/>
  <c r="R199" i="5"/>
  <c r="P199" i="5"/>
  <c r="K199" i="5"/>
  <c r="K198" i="5"/>
  <c r="P198" i="5" s="1"/>
  <c r="R198" i="5" s="1"/>
  <c r="R197" i="5"/>
  <c r="P197" i="5"/>
  <c r="K197" i="5"/>
  <c r="R196" i="5"/>
  <c r="P196" i="5"/>
  <c r="K196" i="5"/>
  <c r="K195" i="5"/>
  <c r="P195" i="5" s="1"/>
  <c r="R195" i="5" s="1"/>
  <c r="R194" i="5"/>
  <c r="P194" i="5"/>
  <c r="K194" i="5"/>
  <c r="K193" i="5"/>
  <c r="P193" i="5" s="1"/>
  <c r="R193" i="5" s="1"/>
  <c r="R192" i="5"/>
  <c r="P192" i="5"/>
  <c r="K192" i="5"/>
  <c r="R191" i="5"/>
  <c r="P191" i="5"/>
  <c r="K191" i="5"/>
  <c r="P190" i="5"/>
  <c r="R190" i="5" s="1"/>
  <c r="K190" i="5"/>
  <c r="R189" i="5"/>
  <c r="P189" i="5"/>
  <c r="K189" i="5"/>
  <c r="R188" i="5"/>
  <c r="P188" i="5"/>
  <c r="K188" i="5"/>
  <c r="R187" i="5"/>
  <c r="P187" i="5"/>
  <c r="K187" i="5"/>
  <c r="R186" i="5"/>
  <c r="P186" i="5"/>
  <c r="K186" i="5"/>
  <c r="K185" i="5"/>
  <c r="P185" i="5" s="1"/>
  <c r="R185" i="5" s="1"/>
  <c r="P184" i="5"/>
  <c r="R184" i="5" s="1"/>
  <c r="K184" i="5"/>
  <c r="R183" i="5"/>
  <c r="P183" i="5"/>
  <c r="K183" i="5"/>
  <c r="K182" i="5"/>
  <c r="P182" i="5" s="1"/>
  <c r="R182" i="5" s="1"/>
  <c r="R181" i="5"/>
  <c r="P181" i="5"/>
  <c r="K181" i="5"/>
  <c r="R180" i="5"/>
  <c r="P180" i="5"/>
  <c r="K180" i="5"/>
  <c r="P179" i="5"/>
  <c r="R179" i="5" s="1"/>
  <c r="K179" i="5"/>
  <c r="R178" i="5"/>
  <c r="P178" i="5"/>
  <c r="K178" i="5"/>
  <c r="K177" i="5"/>
  <c r="P177" i="5" s="1"/>
  <c r="R177" i="5" s="1"/>
  <c r="K176" i="5"/>
  <c r="P176" i="5" s="1"/>
  <c r="R176" i="5" s="1"/>
  <c r="R175" i="5"/>
  <c r="P175" i="5"/>
  <c r="K175" i="5"/>
  <c r="P174" i="5"/>
  <c r="R174" i="5" s="1"/>
  <c r="K174" i="5"/>
  <c r="P173" i="5"/>
  <c r="R173" i="5" s="1"/>
  <c r="K173" i="5"/>
  <c r="R172" i="5"/>
  <c r="P172" i="5"/>
  <c r="K172" i="5"/>
  <c r="P171" i="5"/>
  <c r="R171" i="5" s="1"/>
  <c r="K171" i="5"/>
  <c r="R170" i="5"/>
  <c r="P170" i="5"/>
  <c r="K170" i="5"/>
  <c r="K169" i="5"/>
  <c r="P169" i="5" s="1"/>
  <c r="R169" i="5" s="1"/>
  <c r="K168" i="5"/>
  <c r="P168" i="5" s="1"/>
  <c r="R168" i="5" s="1"/>
  <c r="Y167" i="5"/>
  <c r="V167" i="5"/>
  <c r="K167" i="5"/>
  <c r="P167" i="5" s="1"/>
  <c r="Y166" i="5"/>
  <c r="V166" i="5"/>
  <c r="P166" i="5"/>
  <c r="K166" i="5"/>
  <c r="Y165" i="5"/>
  <c r="V165" i="5"/>
  <c r="K165" i="5"/>
  <c r="P165" i="5" s="1"/>
  <c r="Y164" i="5"/>
  <c r="V164" i="5"/>
  <c r="T164" i="5"/>
  <c r="U164" i="5" s="1"/>
  <c r="R164" i="5"/>
  <c r="P164" i="5"/>
  <c r="K164" i="5"/>
  <c r="Y163" i="5"/>
  <c r="V163" i="5"/>
  <c r="T163" i="5"/>
  <c r="U163" i="5" s="1"/>
  <c r="R163" i="5"/>
  <c r="P163" i="5"/>
  <c r="K163" i="5"/>
  <c r="Y162" i="5"/>
  <c r="V162" i="5"/>
  <c r="T162" i="5"/>
  <c r="U162" i="5" s="1"/>
  <c r="R162" i="5"/>
  <c r="P162" i="5"/>
  <c r="K162" i="5"/>
  <c r="Y161" i="5"/>
  <c r="V161" i="5"/>
  <c r="T161" i="5"/>
  <c r="R161" i="5"/>
  <c r="U161" i="5" s="1"/>
  <c r="P161" i="5"/>
  <c r="K161" i="5"/>
  <c r="Y160" i="5"/>
  <c r="V160" i="5"/>
  <c r="T160" i="5"/>
  <c r="P160" i="5"/>
  <c r="R160" i="5" s="1"/>
  <c r="K160" i="5"/>
  <c r="Y159" i="5"/>
  <c r="V159" i="5"/>
  <c r="K159" i="5"/>
  <c r="P159" i="5" s="1"/>
  <c r="Y158" i="5"/>
  <c r="V158" i="5"/>
  <c r="P158" i="5"/>
  <c r="K158" i="5"/>
  <c r="Y157" i="5"/>
  <c r="V157" i="5"/>
  <c r="K157" i="5"/>
  <c r="P157" i="5" s="1"/>
  <c r="Y156" i="5"/>
  <c r="V156" i="5"/>
  <c r="K156" i="5"/>
  <c r="P156" i="5" s="1"/>
  <c r="Y155" i="5"/>
  <c r="V155" i="5"/>
  <c r="T155" i="5"/>
  <c r="U155" i="5" s="1"/>
  <c r="R155" i="5"/>
  <c r="P155" i="5"/>
  <c r="K155" i="5"/>
  <c r="V154" i="5"/>
  <c r="T154" i="5"/>
  <c r="P154" i="5"/>
  <c r="R154" i="5" s="1"/>
  <c r="U154" i="5" s="1"/>
  <c r="K154" i="5"/>
  <c r="Y153" i="5"/>
  <c r="V153" i="5"/>
  <c r="T153" i="5"/>
  <c r="P153" i="5"/>
  <c r="R153" i="5" s="1"/>
  <c r="U153" i="5" s="1"/>
  <c r="K153" i="5"/>
  <c r="V152" i="5"/>
  <c r="P152" i="5"/>
  <c r="K152" i="5"/>
  <c r="Y151" i="5"/>
  <c r="V151" i="5"/>
  <c r="K151" i="5"/>
  <c r="P151" i="5" s="1"/>
  <c r="Y150" i="5"/>
  <c r="V150" i="5"/>
  <c r="K150" i="5"/>
  <c r="P150" i="5" s="1"/>
  <c r="Y149" i="5"/>
  <c r="V149" i="5"/>
  <c r="T149" i="5"/>
  <c r="U149" i="5" s="1"/>
  <c r="R149" i="5"/>
  <c r="P149" i="5"/>
  <c r="K149" i="5"/>
  <c r="Y148" i="5"/>
  <c r="V148" i="5"/>
  <c r="T148" i="5"/>
  <c r="U148" i="5" s="1"/>
  <c r="R148" i="5"/>
  <c r="P148" i="5"/>
  <c r="K148" i="5"/>
  <c r="Y147" i="5"/>
  <c r="V147" i="5"/>
  <c r="T147" i="5"/>
  <c r="R147" i="5"/>
  <c r="U147" i="5" s="1"/>
  <c r="P147" i="5"/>
  <c r="K147" i="5"/>
  <c r="Z146" i="5"/>
  <c r="V146" i="5"/>
  <c r="T146" i="5"/>
  <c r="P146" i="5"/>
  <c r="R146" i="5" s="1"/>
  <c r="K146" i="5"/>
  <c r="Z145" i="5"/>
  <c r="Y145" i="5"/>
  <c r="V145" i="5"/>
  <c r="K145" i="5"/>
  <c r="P145" i="5" s="1"/>
  <c r="V144" i="5"/>
  <c r="P144" i="5"/>
  <c r="K144" i="5"/>
  <c r="Y143" i="5"/>
  <c r="V143" i="5"/>
  <c r="K143" i="5"/>
  <c r="P143" i="5" s="1"/>
  <c r="Y142" i="5"/>
  <c r="V142" i="5"/>
  <c r="U142" i="5"/>
  <c r="T142" i="5"/>
  <c r="R142" i="5"/>
  <c r="P142" i="5"/>
  <c r="K142" i="5"/>
  <c r="Y141" i="5"/>
  <c r="V141" i="5"/>
  <c r="T141" i="5"/>
  <c r="U141" i="5" s="1"/>
  <c r="R141" i="5"/>
  <c r="P141" i="5"/>
  <c r="K141" i="5"/>
  <c r="Y140" i="5"/>
  <c r="V140" i="5"/>
  <c r="T140" i="5"/>
  <c r="R140" i="5"/>
  <c r="U140" i="5" s="1"/>
  <c r="P140" i="5"/>
  <c r="K140" i="5"/>
  <c r="V139" i="5"/>
  <c r="K139" i="5"/>
  <c r="P139" i="5" s="1"/>
  <c r="Y138" i="5"/>
  <c r="V138" i="5"/>
  <c r="K138" i="5"/>
  <c r="P138" i="5" s="1"/>
  <c r="Y137" i="5"/>
  <c r="V137" i="5"/>
  <c r="P137" i="5"/>
  <c r="K137" i="5"/>
  <c r="Y136" i="5"/>
  <c r="V136" i="5"/>
  <c r="K136" i="5"/>
  <c r="P136" i="5" s="1"/>
  <c r="Y135" i="5"/>
  <c r="V135" i="5"/>
  <c r="K135" i="5"/>
  <c r="P135" i="5" s="1"/>
  <c r="Y134" i="5"/>
  <c r="V134" i="5"/>
  <c r="T134" i="5"/>
  <c r="U134" i="5" s="1"/>
  <c r="R134" i="5"/>
  <c r="P134" i="5"/>
  <c r="K134" i="5"/>
  <c r="V133" i="5"/>
  <c r="U133" i="5"/>
  <c r="T133" i="5"/>
  <c r="R133" i="5"/>
  <c r="P133" i="5"/>
  <c r="K133" i="5"/>
  <c r="V132" i="5"/>
  <c r="P132" i="5"/>
  <c r="T132" i="5" s="1"/>
  <c r="K132" i="5"/>
  <c r="Y131" i="5"/>
  <c r="V131" i="5"/>
  <c r="K131" i="5"/>
  <c r="P131" i="5" s="1"/>
  <c r="Y130" i="5"/>
  <c r="V130" i="5"/>
  <c r="K130" i="5"/>
  <c r="P130" i="5" s="1"/>
  <c r="Y129" i="5"/>
  <c r="V129" i="5"/>
  <c r="U129" i="5"/>
  <c r="T129" i="5"/>
  <c r="R129" i="5"/>
  <c r="P129" i="5"/>
  <c r="K129" i="5"/>
  <c r="Y128" i="5"/>
  <c r="V128" i="5"/>
  <c r="U128" i="5"/>
  <c r="T128" i="5"/>
  <c r="R128" i="5"/>
  <c r="P128" i="5"/>
  <c r="K128" i="5"/>
  <c r="Y127" i="5"/>
  <c r="V127" i="5"/>
  <c r="T127" i="5"/>
  <c r="U127" i="5" s="1"/>
  <c r="R127" i="5"/>
  <c r="P127" i="5"/>
  <c r="K127" i="5"/>
  <c r="Y126" i="5"/>
  <c r="V126" i="5"/>
  <c r="T126" i="5"/>
  <c r="U126" i="5" s="1"/>
  <c r="R126" i="5"/>
  <c r="P126" i="5"/>
  <c r="K126" i="5"/>
  <c r="Y125" i="5"/>
  <c r="V125" i="5"/>
  <c r="R125" i="5"/>
  <c r="P125" i="5"/>
  <c r="T125" i="5" s="1"/>
  <c r="K125" i="5"/>
  <c r="Y124" i="5"/>
  <c r="V124" i="5"/>
  <c r="P124" i="5"/>
  <c r="T124" i="5" s="1"/>
  <c r="K124" i="5"/>
  <c r="Y123" i="5"/>
  <c r="V123" i="5"/>
  <c r="P123" i="5"/>
  <c r="K123" i="5"/>
  <c r="Y122" i="5"/>
  <c r="V122" i="5"/>
  <c r="T122" i="5"/>
  <c r="U122" i="5" s="1"/>
  <c r="P122" i="5"/>
  <c r="K122" i="5"/>
  <c r="Y121" i="5"/>
  <c r="V121" i="5"/>
  <c r="T121" i="5"/>
  <c r="U121" i="5" s="1"/>
  <c r="R121" i="5"/>
  <c r="P121" i="5"/>
  <c r="K121" i="5"/>
  <c r="Y120" i="5"/>
  <c r="V120" i="5"/>
  <c r="T120" i="5"/>
  <c r="U120" i="5" s="1"/>
  <c r="R120" i="5"/>
  <c r="P120" i="5"/>
  <c r="K120" i="5"/>
  <c r="Y119" i="5"/>
  <c r="V119" i="5"/>
  <c r="T119" i="5"/>
  <c r="P119" i="5"/>
  <c r="R119" i="5" s="1"/>
  <c r="U119" i="5" s="1"/>
  <c r="K119" i="5"/>
  <c r="Y118" i="5"/>
  <c r="V118" i="5"/>
  <c r="T118" i="5"/>
  <c r="R118" i="5"/>
  <c r="P118" i="5"/>
  <c r="K118" i="5"/>
  <c r="Y117" i="5"/>
  <c r="V117" i="5"/>
  <c r="P117" i="5"/>
  <c r="T117" i="5" s="1"/>
  <c r="K117" i="5"/>
  <c r="Y116" i="5"/>
  <c r="V116" i="5"/>
  <c r="P116" i="5"/>
  <c r="K116" i="5"/>
  <c r="Y115" i="5"/>
  <c r="V115" i="5"/>
  <c r="T115" i="5"/>
  <c r="P115" i="5"/>
  <c r="R115" i="5" s="1"/>
  <c r="K115" i="5"/>
  <c r="Y114" i="5"/>
  <c r="V114" i="5"/>
  <c r="T114" i="5"/>
  <c r="U114" i="5" s="1"/>
  <c r="R114" i="5"/>
  <c r="P114" i="5"/>
  <c r="K114" i="5"/>
  <c r="Y113" i="5"/>
  <c r="V113" i="5"/>
  <c r="T113" i="5"/>
  <c r="U113" i="5" s="1"/>
  <c r="R113" i="5"/>
  <c r="P113" i="5"/>
  <c r="K113" i="5"/>
  <c r="Y112" i="5"/>
  <c r="V112" i="5"/>
  <c r="T112" i="5"/>
  <c r="U112" i="5" s="1"/>
  <c r="R112" i="5"/>
  <c r="P112" i="5"/>
  <c r="K112" i="5"/>
  <c r="Y111" i="5"/>
  <c r="V111" i="5"/>
  <c r="T111" i="5"/>
  <c r="P111" i="5"/>
  <c r="R111" i="5" s="1"/>
  <c r="K111" i="5"/>
  <c r="Y110" i="5"/>
  <c r="V110" i="5"/>
  <c r="P110" i="5"/>
  <c r="T110" i="5" s="1"/>
  <c r="U110" i="5" s="1"/>
  <c r="K110" i="5"/>
  <c r="Y109" i="5"/>
  <c r="V109" i="5"/>
  <c r="P109" i="5"/>
  <c r="K109" i="5"/>
  <c r="Y108" i="5"/>
  <c r="V108" i="5"/>
  <c r="T108" i="5"/>
  <c r="P108" i="5"/>
  <c r="R108" i="5" s="1"/>
  <c r="U108" i="5" s="1"/>
  <c r="K108" i="5"/>
  <c r="Y107" i="5"/>
  <c r="V107" i="5"/>
  <c r="T107" i="5"/>
  <c r="U107" i="5" s="1"/>
  <c r="R107" i="5"/>
  <c r="P107" i="5"/>
  <c r="K107" i="5"/>
  <c r="Y106" i="5"/>
  <c r="V106" i="5"/>
  <c r="T106" i="5"/>
  <c r="U106" i="5" s="1"/>
  <c r="R106" i="5"/>
  <c r="P106" i="5"/>
  <c r="K106" i="5"/>
  <c r="V105" i="5"/>
  <c r="T105" i="5"/>
  <c r="R105" i="5"/>
  <c r="U105" i="5" s="1"/>
  <c r="P105" i="5"/>
  <c r="K105" i="5"/>
  <c r="V104" i="5"/>
  <c r="R104" i="5"/>
  <c r="P104" i="5"/>
  <c r="T104" i="5" s="1"/>
  <c r="K104" i="5"/>
  <c r="Y103" i="5"/>
  <c r="V103" i="5"/>
  <c r="P103" i="5"/>
  <c r="K103" i="5"/>
  <c r="Y102" i="5"/>
  <c r="V102" i="5"/>
  <c r="T102" i="5"/>
  <c r="P102" i="5"/>
  <c r="R102" i="5" s="1"/>
  <c r="U102" i="5" s="1"/>
  <c r="K102" i="5"/>
  <c r="V101" i="5"/>
  <c r="T101" i="5"/>
  <c r="U101" i="5" s="1"/>
  <c r="R101" i="5"/>
  <c r="P101" i="5"/>
  <c r="K101" i="5"/>
  <c r="V100" i="5"/>
  <c r="T100" i="5"/>
  <c r="P100" i="5"/>
  <c r="R100" i="5" s="1"/>
  <c r="U100" i="5" s="1"/>
  <c r="K100" i="5"/>
  <c r="Y99" i="5"/>
  <c r="V99" i="5"/>
  <c r="P99" i="5"/>
  <c r="T99" i="5" s="1"/>
  <c r="K99" i="5"/>
  <c r="Y98" i="5"/>
  <c r="V98" i="5"/>
  <c r="R98" i="5"/>
  <c r="P98" i="5"/>
  <c r="T98" i="5" s="1"/>
  <c r="K98" i="5"/>
  <c r="Y97" i="5"/>
  <c r="V97" i="5"/>
  <c r="P97" i="5"/>
  <c r="K97" i="5"/>
  <c r="Y96" i="5"/>
  <c r="V96" i="5"/>
  <c r="U96" i="5"/>
  <c r="T96" i="5"/>
  <c r="R96" i="5"/>
  <c r="P96" i="5"/>
  <c r="K96" i="5"/>
  <c r="Y95" i="5"/>
  <c r="V95" i="5"/>
  <c r="T95" i="5"/>
  <c r="U95" i="5" s="1"/>
  <c r="R95" i="5"/>
  <c r="P95" i="5"/>
  <c r="K95" i="5"/>
  <c r="Y94" i="5"/>
  <c r="V94" i="5"/>
  <c r="T94" i="5"/>
  <c r="U94" i="5" s="1"/>
  <c r="R94" i="5"/>
  <c r="P94" i="5"/>
  <c r="K94" i="5"/>
  <c r="Y93" i="5"/>
  <c r="V93" i="5"/>
  <c r="T93" i="5"/>
  <c r="U93" i="5" s="1"/>
  <c r="R93" i="5"/>
  <c r="P93" i="5"/>
  <c r="K93" i="5"/>
  <c r="Y92" i="5"/>
  <c r="V92" i="5"/>
  <c r="T92" i="5"/>
  <c r="P92" i="5"/>
  <c r="R92" i="5" s="1"/>
  <c r="K92" i="5"/>
  <c r="Y91" i="5"/>
  <c r="V91" i="5"/>
  <c r="P91" i="5"/>
  <c r="T91" i="5" s="1"/>
  <c r="K91" i="5"/>
  <c r="Z90" i="5"/>
  <c r="Y90" i="5"/>
  <c r="V90" i="5"/>
  <c r="T90" i="5"/>
  <c r="R90" i="5"/>
  <c r="U90" i="5" s="1"/>
  <c r="P90" i="5"/>
  <c r="K90" i="5"/>
  <c r="Y89" i="5"/>
  <c r="V89" i="5"/>
  <c r="R89" i="5"/>
  <c r="P89" i="5"/>
  <c r="T89" i="5" s="1"/>
  <c r="K89" i="5"/>
  <c r="Y88" i="5"/>
  <c r="V88" i="5"/>
  <c r="U88" i="5"/>
  <c r="T88" i="5"/>
  <c r="P88" i="5"/>
  <c r="K88" i="5"/>
  <c r="Y87" i="5"/>
  <c r="V87" i="5"/>
  <c r="T87" i="5"/>
  <c r="U87" i="5" s="1"/>
  <c r="P87" i="5"/>
  <c r="K87" i="5"/>
  <c r="Y86" i="5"/>
  <c r="V86" i="5"/>
  <c r="T86" i="5"/>
  <c r="R86" i="5"/>
  <c r="U86" i="5" s="1"/>
  <c r="P86" i="5"/>
  <c r="K86" i="5"/>
  <c r="Y85" i="5"/>
  <c r="V85" i="5"/>
  <c r="P85" i="5"/>
  <c r="T85" i="5" s="1"/>
  <c r="K85" i="5"/>
  <c r="Y84" i="5"/>
  <c r="V84" i="5"/>
  <c r="T84" i="5"/>
  <c r="R84" i="5"/>
  <c r="P84" i="5"/>
  <c r="K84" i="5"/>
  <c r="Y83" i="5"/>
  <c r="V83" i="5"/>
  <c r="R83" i="5"/>
  <c r="P83" i="5"/>
  <c r="T83" i="5" s="1"/>
  <c r="K83" i="5"/>
  <c r="Y82" i="5"/>
  <c r="V82" i="5"/>
  <c r="P82" i="5"/>
  <c r="K82" i="5"/>
  <c r="Y81" i="5"/>
  <c r="V81" i="5"/>
  <c r="T81" i="5"/>
  <c r="P81" i="5"/>
  <c r="R81" i="5" s="1"/>
  <c r="U81" i="5" s="1"/>
  <c r="K81" i="5"/>
  <c r="Y80" i="5"/>
  <c r="V80" i="5"/>
  <c r="T80" i="5"/>
  <c r="U80" i="5" s="1"/>
  <c r="R80" i="5"/>
  <c r="P80" i="5"/>
  <c r="K80" i="5"/>
  <c r="Y79" i="5"/>
  <c r="V79" i="5"/>
  <c r="T79" i="5"/>
  <c r="R79" i="5"/>
  <c r="P79" i="5"/>
  <c r="K79" i="5"/>
  <c r="Y78" i="5"/>
  <c r="V78" i="5"/>
  <c r="P78" i="5"/>
  <c r="T78" i="5" s="1"/>
  <c r="K78" i="5"/>
  <c r="Y77" i="5"/>
  <c r="V77" i="5"/>
  <c r="T77" i="5"/>
  <c r="R77" i="5"/>
  <c r="P77" i="5"/>
  <c r="K77" i="5"/>
  <c r="Y76" i="5"/>
  <c r="V76" i="5"/>
  <c r="T76" i="5"/>
  <c r="P76" i="5"/>
  <c r="R76" i="5" s="1"/>
  <c r="K76" i="5"/>
  <c r="Y75" i="5"/>
  <c r="V75" i="5"/>
  <c r="P75" i="5"/>
  <c r="T75" i="5" s="1"/>
  <c r="K75" i="5"/>
  <c r="Y74" i="5"/>
  <c r="V74" i="5"/>
  <c r="P74" i="5"/>
  <c r="K74" i="5"/>
  <c r="Y73" i="5"/>
  <c r="V73" i="5"/>
  <c r="T73" i="5"/>
  <c r="U73" i="5" s="1"/>
  <c r="P73" i="5"/>
  <c r="R73" i="5" s="1"/>
  <c r="K73" i="5"/>
  <c r="Y72" i="5"/>
  <c r="V72" i="5"/>
  <c r="T72" i="5"/>
  <c r="R72" i="5"/>
  <c r="P72" i="5"/>
  <c r="K72" i="5"/>
  <c r="V71" i="5"/>
  <c r="T71" i="5"/>
  <c r="P71" i="5"/>
  <c r="R71" i="5" s="1"/>
  <c r="K71" i="5"/>
  <c r="V70" i="5"/>
  <c r="T70" i="5"/>
  <c r="R70" i="5"/>
  <c r="U70" i="5" s="1"/>
  <c r="P70" i="5"/>
  <c r="K70" i="5"/>
  <c r="Z69" i="5"/>
  <c r="Y69" i="5"/>
  <c r="V69" i="5"/>
  <c r="P69" i="5"/>
  <c r="T69" i="5" s="1"/>
  <c r="K69" i="5"/>
  <c r="Z68" i="5"/>
  <c r="Y68" i="5"/>
  <c r="V68" i="5"/>
  <c r="T68" i="5"/>
  <c r="P68" i="5"/>
  <c r="R68" i="5" s="1"/>
  <c r="K68" i="5"/>
  <c r="V67" i="5"/>
  <c r="P67" i="5"/>
  <c r="K67" i="5"/>
  <c r="Y66" i="5"/>
  <c r="V66" i="5"/>
  <c r="T66" i="5"/>
  <c r="U66" i="5" s="1"/>
  <c r="R66" i="5"/>
  <c r="P66" i="5"/>
  <c r="K66" i="5"/>
  <c r="Y65" i="5"/>
  <c r="V65" i="5"/>
  <c r="T65" i="5"/>
  <c r="R65" i="5"/>
  <c r="U65" i="5" s="1"/>
  <c r="P65" i="5"/>
  <c r="K65" i="5"/>
  <c r="Y64" i="5"/>
  <c r="V64" i="5"/>
  <c r="P64" i="5"/>
  <c r="T64" i="5" s="1"/>
  <c r="K64" i="5"/>
  <c r="Y63" i="5"/>
  <c r="V63" i="5"/>
  <c r="T63" i="5"/>
  <c r="P63" i="5"/>
  <c r="R63" i="5" s="1"/>
  <c r="K63" i="5"/>
  <c r="Y62" i="5"/>
  <c r="V62" i="5"/>
  <c r="T62" i="5"/>
  <c r="R62" i="5"/>
  <c r="U62" i="5" s="1"/>
  <c r="P62" i="5"/>
  <c r="K62" i="5"/>
  <c r="Y61" i="5"/>
  <c r="V61" i="5"/>
  <c r="T61" i="5"/>
  <c r="P61" i="5"/>
  <c r="R61" i="5" s="1"/>
  <c r="U61" i="5" s="1"/>
  <c r="K61" i="5"/>
  <c r="Z60" i="5"/>
  <c r="Y60" i="5"/>
  <c r="V60" i="5"/>
  <c r="R60" i="5"/>
  <c r="P60" i="5"/>
  <c r="T60" i="5" s="1"/>
  <c r="K60" i="5"/>
  <c r="Y59" i="5"/>
  <c r="V59" i="5"/>
  <c r="P59" i="5"/>
  <c r="T59" i="5" s="1"/>
  <c r="K59" i="5"/>
  <c r="Y58" i="5"/>
  <c r="V58" i="5"/>
  <c r="P58" i="5"/>
  <c r="K58" i="5"/>
  <c r="Y57" i="5"/>
  <c r="V57" i="5"/>
  <c r="T57" i="5"/>
  <c r="P57" i="5"/>
  <c r="R57" i="5" s="1"/>
  <c r="U57" i="5" s="1"/>
  <c r="K57" i="5"/>
  <c r="V56" i="5"/>
  <c r="T56" i="5"/>
  <c r="R56" i="5"/>
  <c r="P56" i="5"/>
  <c r="K56" i="5"/>
  <c r="Y55" i="5"/>
  <c r="V55" i="5"/>
  <c r="P55" i="5"/>
  <c r="T55" i="5" s="1"/>
  <c r="K55" i="5"/>
  <c r="Y54" i="5"/>
  <c r="V54" i="5"/>
  <c r="T54" i="5"/>
  <c r="P54" i="5"/>
  <c r="R54" i="5" s="1"/>
  <c r="U54" i="5" s="1"/>
  <c r="K54" i="5"/>
  <c r="Y53" i="5"/>
  <c r="V53" i="5"/>
  <c r="R53" i="5"/>
  <c r="P53" i="5"/>
  <c r="T53" i="5" s="1"/>
  <c r="K53" i="5"/>
  <c r="Y52" i="5"/>
  <c r="V52" i="5"/>
  <c r="P52" i="5"/>
  <c r="T52" i="5" s="1"/>
  <c r="K52" i="5"/>
  <c r="Y51" i="5"/>
  <c r="V51" i="5"/>
  <c r="P51" i="5"/>
  <c r="K51" i="5"/>
  <c r="Y50" i="5"/>
  <c r="V50" i="5"/>
  <c r="T50" i="5"/>
  <c r="P50" i="5"/>
  <c r="R50" i="5" s="1"/>
  <c r="U50" i="5" s="1"/>
  <c r="K50" i="5"/>
  <c r="V49" i="5"/>
  <c r="R49" i="5"/>
  <c r="P49" i="5"/>
  <c r="T49" i="5" s="1"/>
  <c r="K49" i="5"/>
  <c r="V48" i="5"/>
  <c r="T48" i="5"/>
  <c r="R48" i="5"/>
  <c r="U48" i="5" s="1"/>
  <c r="P48" i="5"/>
  <c r="K48" i="5"/>
  <c r="Y47" i="5"/>
  <c r="V47" i="5"/>
  <c r="T47" i="5"/>
  <c r="P47" i="5"/>
  <c r="R47" i="5" s="1"/>
  <c r="U47" i="5" s="1"/>
  <c r="K47" i="5"/>
  <c r="Y46" i="5"/>
  <c r="V46" i="5"/>
  <c r="P46" i="5"/>
  <c r="T46" i="5" s="1"/>
  <c r="K46" i="5"/>
  <c r="Y45" i="5"/>
  <c r="V45" i="5"/>
  <c r="P45" i="5"/>
  <c r="K45" i="5"/>
  <c r="Y44" i="5"/>
  <c r="V44" i="5"/>
  <c r="U44" i="5"/>
  <c r="T44" i="5"/>
  <c r="P44" i="5"/>
  <c r="R44" i="5" s="1"/>
  <c r="K44" i="5"/>
  <c r="Y43" i="5"/>
  <c r="V43" i="5"/>
  <c r="T43" i="5"/>
  <c r="R43" i="5"/>
  <c r="U43" i="5" s="1"/>
  <c r="P43" i="5"/>
  <c r="K43" i="5"/>
  <c r="Y42" i="5"/>
  <c r="V42" i="5"/>
  <c r="R42" i="5"/>
  <c r="P42" i="5"/>
  <c r="T42" i="5" s="1"/>
  <c r="U42" i="5" s="1"/>
  <c r="K42" i="5"/>
  <c r="Y41" i="5"/>
  <c r="V41" i="5"/>
  <c r="T41" i="5"/>
  <c r="P41" i="5"/>
  <c r="R41" i="5" s="1"/>
  <c r="K41" i="5"/>
  <c r="Y40" i="5"/>
  <c r="V40" i="5"/>
  <c r="R40" i="5"/>
  <c r="P40" i="5"/>
  <c r="T40" i="5" s="1"/>
  <c r="K40" i="5"/>
  <c r="Z39" i="5"/>
  <c r="Y39" i="5"/>
  <c r="V39" i="5"/>
  <c r="R39" i="5"/>
  <c r="P39" i="5"/>
  <c r="T39" i="5" s="1"/>
  <c r="K39" i="5"/>
  <c r="Y38" i="5"/>
  <c r="V38" i="5"/>
  <c r="T38" i="5"/>
  <c r="R38" i="5"/>
  <c r="P38" i="5"/>
  <c r="K38" i="5"/>
  <c r="Y37" i="5"/>
  <c r="V37" i="5"/>
  <c r="R37" i="5"/>
  <c r="U37" i="5" s="1"/>
  <c r="P37" i="5"/>
  <c r="T37" i="5" s="1"/>
  <c r="K37" i="5"/>
  <c r="Y36" i="5"/>
  <c r="V36" i="5"/>
  <c r="P36" i="5"/>
  <c r="K36" i="5"/>
  <c r="Y35" i="5"/>
  <c r="V35" i="5"/>
  <c r="T35" i="5"/>
  <c r="U35" i="5" s="1"/>
  <c r="P35" i="5"/>
  <c r="R35" i="5" s="1"/>
  <c r="K35" i="5"/>
  <c r="Y34" i="5"/>
  <c r="V34" i="5"/>
  <c r="T34" i="5"/>
  <c r="U34" i="5" s="1"/>
  <c r="R34" i="5"/>
  <c r="P34" i="5"/>
  <c r="K34" i="5"/>
  <c r="Y33" i="5"/>
  <c r="V33" i="5"/>
  <c r="T33" i="5"/>
  <c r="P33" i="5"/>
  <c r="R33" i="5" s="1"/>
  <c r="U33" i="5" s="1"/>
  <c r="K33" i="5"/>
  <c r="Y32" i="5"/>
  <c r="V32" i="5"/>
  <c r="T32" i="5"/>
  <c r="R32" i="5"/>
  <c r="P32" i="5"/>
  <c r="K32" i="5"/>
  <c r="Y31" i="5"/>
  <c r="V31" i="5"/>
  <c r="R31" i="5"/>
  <c r="P31" i="5"/>
  <c r="T31" i="5" s="1"/>
  <c r="U31" i="5" s="1"/>
  <c r="K31" i="5"/>
  <c r="Y30" i="5"/>
  <c r="V30" i="5"/>
  <c r="R30" i="5"/>
  <c r="P30" i="5"/>
  <c r="T30" i="5" s="1"/>
  <c r="K30" i="5"/>
  <c r="Y29" i="5"/>
  <c r="V29" i="5"/>
  <c r="P29" i="5"/>
  <c r="T29" i="5" s="1"/>
  <c r="K29" i="5"/>
  <c r="Z28" i="5"/>
  <c r="Y28" i="5"/>
  <c r="V28" i="5"/>
  <c r="K28" i="5"/>
  <c r="P28" i="5" s="1"/>
  <c r="Y27" i="5"/>
  <c r="V27" i="5"/>
  <c r="K27" i="5"/>
  <c r="P27" i="5" s="1"/>
  <c r="Y26" i="5"/>
  <c r="V26" i="5"/>
  <c r="T26" i="5"/>
  <c r="U26" i="5" s="1"/>
  <c r="K26" i="5"/>
  <c r="P26" i="5" s="1"/>
  <c r="R26" i="5" s="1"/>
  <c r="Y25" i="5"/>
  <c r="V25" i="5"/>
  <c r="T25" i="5"/>
  <c r="K25" i="5"/>
  <c r="P25" i="5" s="1"/>
  <c r="R25" i="5" s="1"/>
  <c r="Y24" i="5"/>
  <c r="V24" i="5"/>
  <c r="R24" i="5"/>
  <c r="P24" i="5"/>
  <c r="T24" i="5" s="1"/>
  <c r="U24" i="5" s="1"/>
  <c r="K24" i="5"/>
  <c r="Y23" i="5"/>
  <c r="V23" i="5"/>
  <c r="T23" i="5"/>
  <c r="P23" i="5"/>
  <c r="R23" i="5" s="1"/>
  <c r="K23" i="5"/>
  <c r="Z22" i="5"/>
  <c r="Y22" i="5"/>
  <c r="V22" i="5"/>
  <c r="T22" i="5"/>
  <c r="P22" i="5"/>
  <c r="R22" i="5" s="1"/>
  <c r="K22" i="5"/>
  <c r="Z21" i="5"/>
  <c r="Y21" i="5"/>
  <c r="V21" i="5"/>
  <c r="T21" i="5"/>
  <c r="P21" i="5"/>
  <c r="R21" i="5" s="1"/>
  <c r="U21" i="5" s="1"/>
  <c r="K21" i="5"/>
  <c r="Y20" i="5"/>
  <c r="V20" i="5"/>
  <c r="K20" i="5"/>
  <c r="P20" i="5" s="1"/>
  <c r="Y19" i="5"/>
  <c r="V19" i="5"/>
  <c r="K19" i="5"/>
  <c r="P19" i="5" s="1"/>
  <c r="V18" i="5"/>
  <c r="K18" i="5"/>
  <c r="P18" i="5" s="1"/>
  <c r="Z17" i="5"/>
  <c r="Y17" i="5"/>
  <c r="V17" i="5"/>
  <c r="P17" i="5"/>
  <c r="T17" i="5" s="1"/>
  <c r="K17" i="5"/>
  <c r="Z16" i="5"/>
  <c r="Y16" i="5"/>
  <c r="V16" i="5"/>
  <c r="P16" i="5"/>
  <c r="T16" i="5" s="1"/>
  <c r="K16" i="5"/>
  <c r="Z15" i="5"/>
  <c r="Y15" i="5"/>
  <c r="V15" i="5"/>
  <c r="P15" i="5"/>
  <c r="T15" i="5" s="1"/>
  <c r="K15" i="5"/>
  <c r="Z14" i="5"/>
  <c r="Y14" i="5"/>
  <c r="V14" i="5"/>
  <c r="K14" i="5"/>
  <c r="P14" i="5" s="1"/>
  <c r="V13" i="5"/>
  <c r="T13" i="5"/>
  <c r="K13" i="5"/>
  <c r="P13" i="5" s="1"/>
  <c r="R13" i="5" s="1"/>
  <c r="U13" i="5" s="1"/>
  <c r="Y12" i="5"/>
  <c r="V12" i="5"/>
  <c r="T12" i="5"/>
  <c r="R12" i="5"/>
  <c r="K12" i="5"/>
  <c r="P12" i="5" s="1"/>
  <c r="Y11" i="5"/>
  <c r="V11" i="5"/>
  <c r="T11" i="5"/>
  <c r="P11" i="5"/>
  <c r="R11" i="5" s="1"/>
  <c r="K11" i="5"/>
  <c r="U115" i="5" l="1"/>
  <c r="U72" i="5"/>
  <c r="U83" i="5"/>
  <c r="U92" i="5"/>
  <c r="U104" i="5"/>
  <c r="U23" i="5"/>
  <c r="U32" i="5"/>
  <c r="U38" i="5"/>
  <c r="U41" i="5"/>
  <c r="U56" i="5"/>
  <c r="U77" i="5"/>
  <c r="U89" i="5"/>
  <c r="U160" i="5"/>
  <c r="U98" i="5"/>
  <c r="U12" i="5"/>
  <c r="U25" i="5"/>
  <c r="U118" i="5"/>
  <c r="U40" i="5"/>
  <c r="U22" i="5"/>
  <c r="U63" i="5"/>
  <c r="U68" i="5"/>
  <c r="U71" i="5"/>
  <c r="U76" i="5"/>
  <c r="U79" i="5"/>
  <c r="U111" i="5"/>
  <c r="U146" i="5"/>
  <c r="T28" i="5"/>
  <c r="R28" i="5"/>
  <c r="T145" i="5"/>
  <c r="R145" i="5"/>
  <c r="U145" i="5" s="1"/>
  <c r="U39" i="5"/>
  <c r="T138" i="5"/>
  <c r="R138" i="5"/>
  <c r="T167" i="5"/>
  <c r="R167" i="5"/>
  <c r="T27" i="5"/>
  <c r="R27" i="5"/>
  <c r="U49" i="5"/>
  <c r="T131" i="5"/>
  <c r="R131" i="5"/>
  <c r="U131" i="5" s="1"/>
  <c r="R139" i="5"/>
  <c r="T139" i="5"/>
  <c r="U11" i="5"/>
  <c r="T159" i="5"/>
  <c r="R159" i="5"/>
  <c r="U159" i="5" s="1"/>
  <c r="R19" i="5"/>
  <c r="T19" i="5"/>
  <c r="T14" i="5"/>
  <c r="T213" i="5" s="1"/>
  <c r="R14" i="5"/>
  <c r="R20" i="5"/>
  <c r="T20" i="5"/>
  <c r="T18" i="5"/>
  <c r="Q18" i="5"/>
  <c r="R18" i="5" s="1"/>
  <c r="U18" i="5" s="1"/>
  <c r="U60" i="5"/>
  <c r="U125" i="5"/>
  <c r="T130" i="5"/>
  <c r="R130" i="5"/>
  <c r="T135" i="5"/>
  <c r="R135" i="5"/>
  <c r="T137" i="5"/>
  <c r="R137" i="5"/>
  <c r="U137" i="5" s="1"/>
  <c r="R16" i="5"/>
  <c r="U16" i="5" s="1"/>
  <c r="T45" i="5"/>
  <c r="R45" i="5"/>
  <c r="U45" i="5" s="1"/>
  <c r="R52" i="5"/>
  <c r="U52" i="5" s="1"/>
  <c r="T74" i="5"/>
  <c r="R74" i="5"/>
  <c r="R78" i="5"/>
  <c r="U78" i="5" s="1"/>
  <c r="R91" i="5"/>
  <c r="U91" i="5" s="1"/>
  <c r="T97" i="5"/>
  <c r="R97" i="5"/>
  <c r="T103" i="5"/>
  <c r="R103" i="5"/>
  <c r="R117" i="5"/>
  <c r="U117" i="5" s="1"/>
  <c r="R132" i="5"/>
  <c r="U132" i="5" s="1"/>
  <c r="T165" i="5"/>
  <c r="R165" i="5"/>
  <c r="U165" i="5" s="1"/>
  <c r="T143" i="5"/>
  <c r="R143" i="5"/>
  <c r="T150" i="5"/>
  <c r="R150" i="5"/>
  <c r="R15" i="5"/>
  <c r="U15" i="5" s="1"/>
  <c r="R29" i="5"/>
  <c r="U29" i="5" s="1"/>
  <c r="T51" i="5"/>
  <c r="R51" i="5"/>
  <c r="U51" i="5" s="1"/>
  <c r="R55" i="5"/>
  <c r="U55" i="5" s="1"/>
  <c r="R59" i="5"/>
  <c r="U59" i="5" s="1"/>
  <c r="R69" i="5"/>
  <c r="U69" i="5" s="1"/>
  <c r="R99" i="5"/>
  <c r="U99" i="5" s="1"/>
  <c r="R124" i="5"/>
  <c r="U124" i="5" s="1"/>
  <c r="T157" i="5"/>
  <c r="R157" i="5"/>
  <c r="U157" i="5" s="1"/>
  <c r="T109" i="5"/>
  <c r="R109" i="5"/>
  <c r="U109" i="5" s="1"/>
  <c r="T152" i="5"/>
  <c r="R152" i="5"/>
  <c r="U152" i="5" s="1"/>
  <c r="R64" i="5"/>
  <c r="U64" i="5" s="1"/>
  <c r="T82" i="5"/>
  <c r="R82" i="5"/>
  <c r="R85" i="5"/>
  <c r="U85" i="5" s="1"/>
  <c r="T116" i="5"/>
  <c r="R116" i="5"/>
  <c r="U116" i="5" s="1"/>
  <c r="T136" i="5"/>
  <c r="R136" i="5"/>
  <c r="U136" i="5" s="1"/>
  <c r="T58" i="5"/>
  <c r="R58" i="5"/>
  <c r="U84" i="5"/>
  <c r="T166" i="5"/>
  <c r="R166" i="5"/>
  <c r="U166" i="5" s="1"/>
  <c r="U53" i="5"/>
  <c r="T123" i="5"/>
  <c r="R123" i="5"/>
  <c r="T144" i="5"/>
  <c r="R144" i="5"/>
  <c r="T151" i="5"/>
  <c r="R151" i="5"/>
  <c r="U30" i="5"/>
  <c r="R17" i="5"/>
  <c r="U17" i="5" s="1"/>
  <c r="T36" i="5"/>
  <c r="R36" i="5"/>
  <c r="R46" i="5"/>
  <c r="U46" i="5" s="1"/>
  <c r="T67" i="5"/>
  <c r="R67" i="5"/>
  <c r="R75" i="5"/>
  <c r="U75" i="5" s="1"/>
  <c r="T156" i="5"/>
  <c r="R156" i="5"/>
  <c r="U156" i="5" s="1"/>
  <c r="T158" i="5"/>
  <c r="R158" i="5"/>
  <c r="U143" i="5" l="1"/>
  <c r="U97" i="5"/>
  <c r="U151" i="5"/>
  <c r="U28" i="5"/>
  <c r="U67" i="5"/>
  <c r="U14" i="5"/>
  <c r="U138" i="5"/>
  <c r="U139" i="5"/>
  <c r="U19" i="5"/>
  <c r="U144" i="5"/>
  <c r="U58" i="5"/>
  <c r="U82" i="5"/>
  <c r="U74" i="5"/>
  <c r="U135" i="5"/>
  <c r="U27" i="5"/>
  <c r="U213" i="5"/>
  <c r="U158" i="5"/>
  <c r="U36" i="5"/>
  <c r="U123" i="5"/>
  <c r="U150" i="5"/>
  <c r="U103" i="5"/>
  <c r="U130" i="5"/>
  <c r="U20" i="5"/>
  <c r="R213" i="5"/>
  <c r="U167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K341" i="1" l="1"/>
  <c r="K340" i="1"/>
  <c r="K339" i="1"/>
  <c r="P339" i="1" s="1"/>
  <c r="K338" i="1"/>
  <c r="P338" i="1" s="1"/>
  <c r="K337" i="1"/>
  <c r="P337" i="1" s="1"/>
  <c r="K336" i="1"/>
  <c r="P336" i="1" s="1"/>
  <c r="K335" i="1"/>
  <c r="K334" i="1"/>
  <c r="P334" i="1" s="1"/>
  <c r="K333" i="1"/>
  <c r="K332" i="1"/>
  <c r="K331" i="1"/>
  <c r="P331" i="1" s="1"/>
  <c r="K330" i="1"/>
  <c r="K329" i="1"/>
  <c r="P329" i="1" s="1"/>
  <c r="K328" i="1"/>
  <c r="P328" i="1" s="1"/>
  <c r="K327" i="1"/>
  <c r="K326" i="1"/>
  <c r="P326" i="1" s="1"/>
  <c r="K325" i="1"/>
  <c r="K324" i="1"/>
  <c r="K323" i="1"/>
  <c r="K322" i="1"/>
  <c r="K321" i="1"/>
  <c r="P321" i="1" s="1"/>
  <c r="K320" i="1"/>
  <c r="P320" i="1" s="1"/>
  <c r="K319" i="1"/>
  <c r="K318" i="1"/>
  <c r="P318" i="1" s="1"/>
  <c r="K317" i="1"/>
  <c r="K316" i="1"/>
  <c r="K315" i="1"/>
  <c r="P315" i="1" s="1"/>
  <c r="K314" i="1"/>
  <c r="P314" i="1" s="1"/>
  <c r="K313" i="1"/>
  <c r="P313" i="1" s="1"/>
  <c r="K312" i="1"/>
  <c r="P312" i="1" s="1"/>
  <c r="K311" i="1"/>
  <c r="K310" i="1"/>
  <c r="P310" i="1" s="1"/>
  <c r="K309" i="1"/>
  <c r="K308" i="1"/>
  <c r="K307" i="1"/>
  <c r="P307" i="1" s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P291" i="1" s="1"/>
  <c r="K290" i="1"/>
  <c r="P290" i="1" s="1"/>
  <c r="K289" i="1"/>
  <c r="P289" i="1" s="1"/>
  <c r="K288" i="1"/>
  <c r="P288" i="1" s="1"/>
  <c r="K287" i="1"/>
  <c r="K286" i="1"/>
  <c r="P286" i="1" s="1"/>
  <c r="K285" i="1"/>
  <c r="K284" i="1"/>
  <c r="K283" i="1"/>
  <c r="K282" i="1"/>
  <c r="P282" i="1" s="1"/>
  <c r="K281" i="1"/>
  <c r="P281" i="1" s="1"/>
  <c r="K280" i="1"/>
  <c r="P280" i="1" s="1"/>
  <c r="K279" i="1"/>
  <c r="K278" i="1"/>
  <c r="P278" i="1" s="1"/>
  <c r="K277" i="1"/>
  <c r="K276" i="1"/>
  <c r="K275" i="1"/>
  <c r="K274" i="1"/>
  <c r="P274" i="1" s="1"/>
  <c r="K273" i="1"/>
  <c r="K272" i="1"/>
  <c r="P272" i="1" s="1"/>
  <c r="K271" i="1"/>
  <c r="K270" i="1"/>
  <c r="K269" i="1"/>
  <c r="K268" i="1"/>
  <c r="K267" i="1"/>
  <c r="K266" i="1"/>
  <c r="P266" i="1" s="1"/>
  <c r="K265" i="1"/>
  <c r="P265" i="1" s="1"/>
  <c r="K264" i="1"/>
  <c r="P264" i="1" s="1"/>
  <c r="K263" i="1"/>
  <c r="K262" i="1"/>
  <c r="K261" i="1"/>
  <c r="K260" i="1"/>
  <c r="K259" i="1"/>
  <c r="K258" i="1"/>
  <c r="K257" i="1"/>
  <c r="K256" i="1"/>
  <c r="P256" i="1" s="1"/>
  <c r="K255" i="1"/>
  <c r="K254" i="1"/>
  <c r="P254" i="1" s="1"/>
  <c r="K253" i="1"/>
  <c r="K252" i="1"/>
  <c r="K251" i="1"/>
  <c r="K250" i="1"/>
  <c r="P250" i="1" s="1"/>
  <c r="K249" i="1"/>
  <c r="P249" i="1" s="1"/>
  <c r="K248" i="1"/>
  <c r="P248" i="1" s="1"/>
  <c r="K247" i="1"/>
  <c r="K246" i="1"/>
  <c r="P246" i="1" s="1"/>
  <c r="K245" i="1"/>
  <c r="K244" i="1"/>
  <c r="K243" i="1"/>
  <c r="P243" i="1" s="1"/>
  <c r="K242" i="1"/>
  <c r="P242" i="1" s="1"/>
  <c r="K241" i="1"/>
  <c r="P241" i="1" s="1"/>
  <c r="K240" i="1"/>
  <c r="P240" i="1" s="1"/>
  <c r="K239" i="1"/>
  <c r="K238" i="1"/>
  <c r="P238" i="1" s="1"/>
  <c r="K237" i="1"/>
  <c r="K236" i="1"/>
  <c r="K235" i="1"/>
  <c r="P235" i="1" s="1"/>
  <c r="K234" i="1"/>
  <c r="P234" i="1" s="1"/>
  <c r="K233" i="1"/>
  <c r="P233" i="1" s="1"/>
  <c r="K232" i="1"/>
  <c r="P232" i="1" s="1"/>
  <c r="K231" i="1"/>
  <c r="P231" i="1" s="1"/>
  <c r="K230" i="1"/>
  <c r="P230" i="1" s="1"/>
  <c r="K229" i="1"/>
  <c r="K228" i="1"/>
  <c r="K227" i="1"/>
  <c r="K226" i="1"/>
  <c r="P226" i="1" s="1"/>
  <c r="K225" i="1"/>
  <c r="P225" i="1" s="1"/>
  <c r="K224" i="1"/>
  <c r="P224" i="1" s="1"/>
  <c r="K223" i="1"/>
  <c r="P223" i="1" s="1"/>
  <c r="K222" i="1"/>
  <c r="P222" i="1" s="1"/>
  <c r="K221" i="1"/>
  <c r="K220" i="1"/>
  <c r="K219" i="1"/>
  <c r="K218" i="1"/>
  <c r="P218" i="1" s="1"/>
  <c r="K217" i="1"/>
  <c r="P217" i="1" s="1"/>
  <c r="K216" i="1"/>
  <c r="P216" i="1" s="1"/>
  <c r="K215" i="1"/>
  <c r="P215" i="1" s="1"/>
  <c r="K214" i="1"/>
  <c r="P214" i="1" s="1"/>
  <c r="K213" i="1"/>
  <c r="K212" i="1"/>
  <c r="K211" i="1"/>
  <c r="P211" i="1" s="1"/>
  <c r="K210" i="1"/>
  <c r="P210" i="1" s="1"/>
  <c r="K209" i="1"/>
  <c r="P209" i="1" s="1"/>
  <c r="K208" i="1"/>
  <c r="P208" i="1" s="1"/>
  <c r="K207" i="1"/>
  <c r="P207" i="1" s="1"/>
  <c r="K206" i="1"/>
  <c r="P206" i="1" s="1"/>
  <c r="K205" i="1"/>
  <c r="K204" i="1"/>
  <c r="K203" i="1"/>
  <c r="P203" i="1" s="1"/>
  <c r="K202" i="1"/>
  <c r="P202" i="1" s="1"/>
  <c r="K201" i="1"/>
  <c r="P201" i="1" s="1"/>
  <c r="K200" i="1"/>
  <c r="P200" i="1" s="1"/>
  <c r="T200" i="1" s="1"/>
  <c r="K199" i="1"/>
  <c r="P199" i="1" s="1"/>
  <c r="K198" i="1"/>
  <c r="P198" i="1" s="1"/>
  <c r="R198" i="1" s="1"/>
  <c r="K197" i="1"/>
  <c r="K196" i="1"/>
  <c r="K195" i="1"/>
  <c r="K194" i="1"/>
  <c r="P194" i="1" s="1"/>
  <c r="K193" i="1"/>
  <c r="P193" i="1" s="1"/>
  <c r="K192" i="1"/>
  <c r="P192" i="1" s="1"/>
  <c r="K191" i="1"/>
  <c r="P191" i="1" s="1"/>
  <c r="K190" i="1"/>
  <c r="P190" i="1" s="1"/>
  <c r="K189" i="1"/>
  <c r="K188" i="1"/>
  <c r="K187" i="1"/>
  <c r="P187" i="1" s="1"/>
  <c r="T187" i="1" s="1"/>
  <c r="K186" i="1"/>
  <c r="P186" i="1" s="1"/>
  <c r="K185" i="1"/>
  <c r="P185" i="1" s="1"/>
  <c r="K184" i="1"/>
  <c r="P184" i="1" s="1"/>
  <c r="K183" i="1"/>
  <c r="P183" i="1" s="1"/>
  <c r="K182" i="1"/>
  <c r="P182" i="1" s="1"/>
  <c r="K181" i="1"/>
  <c r="K180" i="1"/>
  <c r="K179" i="1"/>
  <c r="P179" i="1" s="1"/>
  <c r="K178" i="1"/>
  <c r="P178" i="1" s="1"/>
  <c r="K177" i="1"/>
  <c r="P177" i="1" s="1"/>
  <c r="K176" i="1"/>
  <c r="P176" i="1" s="1"/>
  <c r="K175" i="1"/>
  <c r="P175" i="1" s="1"/>
  <c r="T175" i="1" s="1"/>
  <c r="K174" i="1"/>
  <c r="P174" i="1" s="1"/>
  <c r="T174" i="1" s="1"/>
  <c r="K173" i="1"/>
  <c r="K172" i="1"/>
  <c r="K171" i="1"/>
  <c r="K170" i="1"/>
  <c r="P170" i="1" s="1"/>
  <c r="K169" i="1"/>
  <c r="P169" i="1" s="1"/>
  <c r="K168" i="1"/>
  <c r="P168" i="1" s="1"/>
  <c r="K167" i="1"/>
  <c r="P167" i="1" s="1"/>
  <c r="K166" i="1"/>
  <c r="P166" i="1" s="1"/>
  <c r="K165" i="1"/>
  <c r="K164" i="1"/>
  <c r="K163" i="1"/>
  <c r="K162" i="1"/>
  <c r="P162" i="1" s="1"/>
  <c r="K161" i="1"/>
  <c r="P161" i="1" s="1"/>
  <c r="K160" i="1"/>
  <c r="P160" i="1" s="1"/>
  <c r="T160" i="1" s="1"/>
  <c r="K159" i="1"/>
  <c r="P159" i="1" s="1"/>
  <c r="K158" i="1"/>
  <c r="P158" i="1" s="1"/>
  <c r="K157" i="1"/>
  <c r="K156" i="1"/>
  <c r="K155" i="1"/>
  <c r="P155" i="1" s="1"/>
  <c r="K154" i="1"/>
  <c r="P154" i="1" s="1"/>
  <c r="K153" i="1"/>
  <c r="P153" i="1" s="1"/>
  <c r="K152" i="1"/>
  <c r="P152" i="1" s="1"/>
  <c r="K151" i="1"/>
  <c r="P151" i="1" s="1"/>
  <c r="K150" i="1"/>
  <c r="P150" i="1" s="1"/>
  <c r="K149" i="1"/>
  <c r="K148" i="1"/>
  <c r="K147" i="1"/>
  <c r="P147" i="1" s="1"/>
  <c r="R147" i="1" s="1"/>
  <c r="K146" i="1"/>
  <c r="P146" i="1" s="1"/>
  <c r="R146" i="1" s="1"/>
  <c r="K145" i="1"/>
  <c r="P145" i="1" s="1"/>
  <c r="K144" i="1"/>
  <c r="P144" i="1" s="1"/>
  <c r="K143" i="1"/>
  <c r="P143" i="1" s="1"/>
  <c r="K142" i="1"/>
  <c r="P142" i="1" s="1"/>
  <c r="K141" i="1"/>
  <c r="P141" i="1" s="1"/>
  <c r="K140" i="1"/>
  <c r="P140" i="1" s="1"/>
  <c r="K139" i="1"/>
  <c r="P139" i="1" s="1"/>
  <c r="K138" i="1"/>
  <c r="P138" i="1" s="1"/>
  <c r="K137" i="1"/>
  <c r="P137" i="1" s="1"/>
  <c r="K136" i="1"/>
  <c r="P136" i="1" s="1"/>
  <c r="T136" i="1" s="1"/>
  <c r="K135" i="1"/>
  <c r="P135" i="1" s="1"/>
  <c r="K134" i="1"/>
  <c r="P134" i="1" s="1"/>
  <c r="K133" i="1"/>
  <c r="K132" i="1"/>
  <c r="K131" i="1"/>
  <c r="P131" i="1" s="1"/>
  <c r="K130" i="1"/>
  <c r="P130" i="1" s="1"/>
  <c r="K129" i="1"/>
  <c r="P129" i="1" s="1"/>
  <c r="K128" i="1"/>
  <c r="P128" i="1" s="1"/>
  <c r="K127" i="1"/>
  <c r="P127" i="1" s="1"/>
  <c r="K126" i="1"/>
  <c r="P126" i="1" s="1"/>
  <c r="K125" i="1"/>
  <c r="P125" i="1" s="1"/>
  <c r="K124" i="1"/>
  <c r="K123" i="1"/>
  <c r="K122" i="1"/>
  <c r="P122" i="1" s="1"/>
  <c r="K121" i="1"/>
  <c r="P121" i="1" s="1"/>
  <c r="K120" i="1"/>
  <c r="P120" i="1" s="1"/>
  <c r="K119" i="1"/>
  <c r="P119" i="1" s="1"/>
  <c r="K118" i="1"/>
  <c r="P118" i="1" s="1"/>
  <c r="K117" i="1"/>
  <c r="K116" i="1"/>
  <c r="K115" i="1"/>
  <c r="K114" i="1"/>
  <c r="P114" i="1" s="1"/>
  <c r="K113" i="1"/>
  <c r="P113" i="1" s="1"/>
  <c r="K112" i="1"/>
  <c r="P112" i="1" s="1"/>
  <c r="K111" i="1"/>
  <c r="P111" i="1" s="1"/>
  <c r="K110" i="1"/>
  <c r="P110" i="1" s="1"/>
  <c r="K109" i="1"/>
  <c r="P109" i="1" s="1"/>
  <c r="K108" i="1"/>
  <c r="K107" i="1"/>
  <c r="P107" i="1" s="1"/>
  <c r="K106" i="1"/>
  <c r="P106" i="1" s="1"/>
  <c r="K105" i="1"/>
  <c r="P105" i="1" s="1"/>
  <c r="K104" i="1"/>
  <c r="P104" i="1" s="1"/>
  <c r="K103" i="1"/>
  <c r="P103" i="1" s="1"/>
  <c r="K102" i="1"/>
  <c r="P102" i="1" s="1"/>
  <c r="K101" i="1"/>
  <c r="K100" i="1"/>
  <c r="K99" i="1"/>
  <c r="P99" i="1" s="1"/>
  <c r="K98" i="1"/>
  <c r="P98" i="1" s="1"/>
  <c r="R98" i="1" s="1"/>
  <c r="K97" i="1"/>
  <c r="P97" i="1" s="1"/>
  <c r="K96" i="1"/>
  <c r="P96" i="1" s="1"/>
  <c r="K95" i="1"/>
  <c r="K94" i="1"/>
  <c r="P94" i="1" s="1"/>
  <c r="T94" i="1" s="1"/>
  <c r="K93" i="1"/>
  <c r="K92" i="1"/>
  <c r="K91" i="1"/>
  <c r="K90" i="1"/>
  <c r="P90" i="1" s="1"/>
  <c r="K89" i="1"/>
  <c r="P89" i="1" s="1"/>
  <c r="K88" i="1"/>
  <c r="P88" i="1" s="1"/>
  <c r="K87" i="1"/>
  <c r="P87" i="1" s="1"/>
  <c r="T87" i="1" s="1"/>
  <c r="K86" i="1"/>
  <c r="P86" i="1" s="1"/>
  <c r="K85" i="1"/>
  <c r="K84" i="1"/>
  <c r="K83" i="1"/>
  <c r="K82" i="1"/>
  <c r="P82" i="1" s="1"/>
  <c r="K81" i="1"/>
  <c r="P81" i="1" s="1"/>
  <c r="K80" i="1"/>
  <c r="P80" i="1" s="1"/>
  <c r="K79" i="1"/>
  <c r="K78" i="1"/>
  <c r="P78" i="1" s="1"/>
  <c r="K77" i="1"/>
  <c r="K76" i="1"/>
  <c r="K75" i="1"/>
  <c r="K74" i="1"/>
  <c r="P74" i="1" s="1"/>
  <c r="R74" i="1" s="1"/>
  <c r="K73" i="1"/>
  <c r="P73" i="1" s="1"/>
  <c r="T73" i="1" s="1"/>
  <c r="K72" i="1"/>
  <c r="P72" i="1" s="1"/>
  <c r="K71" i="1"/>
  <c r="K70" i="1"/>
  <c r="P70" i="1" s="1"/>
  <c r="T70" i="1" s="1"/>
  <c r="K69" i="1"/>
  <c r="P69" i="1" s="1"/>
  <c r="K68" i="1"/>
  <c r="K67" i="1"/>
  <c r="K66" i="1"/>
  <c r="P66" i="1" s="1"/>
  <c r="K65" i="1"/>
  <c r="P65" i="1" s="1"/>
  <c r="K64" i="1"/>
  <c r="P64" i="1" s="1"/>
  <c r="K63" i="1"/>
  <c r="P63" i="1" s="1"/>
  <c r="K62" i="1"/>
  <c r="P62" i="1" s="1"/>
  <c r="T62" i="1" s="1"/>
  <c r="K61" i="1"/>
  <c r="K60" i="1"/>
  <c r="K59" i="1"/>
  <c r="P59" i="1" s="1"/>
  <c r="K58" i="1"/>
  <c r="P58" i="1" s="1"/>
  <c r="K57" i="1"/>
  <c r="P57" i="1" s="1"/>
  <c r="K56" i="1"/>
  <c r="P56" i="1" s="1"/>
  <c r="K55" i="1"/>
  <c r="P55" i="1" s="1"/>
  <c r="T55" i="1" s="1"/>
  <c r="K54" i="1"/>
  <c r="P54" i="1" s="1"/>
  <c r="K53" i="1"/>
  <c r="K52" i="1"/>
  <c r="K51" i="1"/>
  <c r="P51" i="1" s="1"/>
  <c r="K50" i="1"/>
  <c r="P50" i="1" s="1"/>
  <c r="K49" i="1"/>
  <c r="P49" i="1" s="1"/>
  <c r="K48" i="1"/>
  <c r="P48" i="1" s="1"/>
  <c r="K47" i="1"/>
  <c r="K46" i="1"/>
  <c r="P46" i="1" s="1"/>
  <c r="K45" i="1"/>
  <c r="P45" i="1" s="1"/>
  <c r="K44" i="1"/>
  <c r="K43" i="1"/>
  <c r="K42" i="1"/>
  <c r="P42" i="1" s="1"/>
  <c r="K41" i="1"/>
  <c r="P41" i="1" s="1"/>
  <c r="T41" i="1" s="1"/>
  <c r="K40" i="1"/>
  <c r="P40" i="1" s="1"/>
  <c r="K39" i="1"/>
  <c r="P39" i="1" s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P19" i="1" s="1"/>
  <c r="K18" i="1"/>
  <c r="P18" i="1" s="1"/>
  <c r="K17" i="1"/>
  <c r="P17" i="1" s="1"/>
  <c r="T17" i="1" s="1"/>
  <c r="K16" i="1"/>
  <c r="P16" i="1" s="1"/>
  <c r="K15" i="1"/>
  <c r="P15" i="1" s="1"/>
  <c r="K14" i="1"/>
  <c r="P14" i="1" s="1"/>
  <c r="K13" i="1"/>
  <c r="P13" i="1" s="1"/>
  <c r="K12" i="1"/>
  <c r="K11" i="1"/>
  <c r="P11" i="1" s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70" i="1"/>
  <c r="P262" i="1"/>
  <c r="P259" i="1"/>
  <c r="P258" i="1"/>
  <c r="P257" i="1"/>
  <c r="P253" i="1"/>
  <c r="P252" i="1"/>
  <c r="P38" i="1"/>
  <c r="T38" i="1" s="1"/>
  <c r="P37" i="1"/>
  <c r="P36" i="1"/>
  <c r="R36" i="1" s="1"/>
  <c r="P35" i="1"/>
  <c r="R35" i="1" s="1"/>
  <c r="P34" i="1"/>
  <c r="T34" i="1" s="1"/>
  <c r="P33" i="1"/>
  <c r="T33" i="1" s="1"/>
  <c r="P32" i="1"/>
  <c r="P31" i="1"/>
  <c r="T31" i="1" s="1"/>
  <c r="P30" i="1"/>
  <c r="T30" i="1" s="1"/>
  <c r="P29" i="1"/>
  <c r="P28" i="1"/>
  <c r="P27" i="1"/>
  <c r="P26" i="1"/>
  <c r="P25" i="1"/>
  <c r="T25" i="1" s="1"/>
  <c r="P24" i="1"/>
  <c r="P23" i="1"/>
  <c r="T23" i="1" s="1"/>
  <c r="P22" i="1"/>
  <c r="R22" i="1" s="1"/>
  <c r="P21" i="1"/>
  <c r="P20" i="1"/>
  <c r="P341" i="1"/>
  <c r="P340" i="1"/>
  <c r="P335" i="1"/>
  <c r="P333" i="1"/>
  <c r="P332" i="1"/>
  <c r="P330" i="1"/>
  <c r="P327" i="1"/>
  <c r="P325" i="1"/>
  <c r="P324" i="1"/>
  <c r="P323" i="1"/>
  <c r="P322" i="1"/>
  <c r="P319" i="1"/>
  <c r="P317" i="1"/>
  <c r="P316" i="1"/>
  <c r="P311" i="1"/>
  <c r="P309" i="1"/>
  <c r="P308" i="1"/>
  <c r="P293" i="1"/>
  <c r="P292" i="1"/>
  <c r="P287" i="1"/>
  <c r="P285" i="1"/>
  <c r="P284" i="1"/>
  <c r="P283" i="1"/>
  <c r="P279" i="1"/>
  <c r="P277" i="1"/>
  <c r="P276" i="1"/>
  <c r="P275" i="1"/>
  <c r="P273" i="1"/>
  <c r="P271" i="1"/>
  <c r="P269" i="1"/>
  <c r="P268" i="1"/>
  <c r="P267" i="1"/>
  <c r="P263" i="1"/>
  <c r="P261" i="1"/>
  <c r="P260" i="1"/>
  <c r="P255" i="1"/>
  <c r="P251" i="1"/>
  <c r="P247" i="1"/>
  <c r="P245" i="1"/>
  <c r="P244" i="1"/>
  <c r="P239" i="1"/>
  <c r="P237" i="1"/>
  <c r="P236" i="1"/>
  <c r="P229" i="1"/>
  <c r="P228" i="1"/>
  <c r="P227" i="1"/>
  <c r="P221" i="1"/>
  <c r="P220" i="1"/>
  <c r="P219" i="1"/>
  <c r="P213" i="1"/>
  <c r="P212" i="1"/>
  <c r="P205" i="1"/>
  <c r="P204" i="1"/>
  <c r="P197" i="1"/>
  <c r="P196" i="1"/>
  <c r="P195" i="1"/>
  <c r="P189" i="1"/>
  <c r="T189" i="1" s="1"/>
  <c r="P188" i="1"/>
  <c r="P181" i="1"/>
  <c r="P180" i="1"/>
  <c r="P173" i="1"/>
  <c r="R173" i="1" s="1"/>
  <c r="P172" i="1"/>
  <c r="R172" i="1" s="1"/>
  <c r="P171" i="1"/>
  <c r="P165" i="1"/>
  <c r="P164" i="1"/>
  <c r="P163" i="1"/>
  <c r="T163" i="1" s="1"/>
  <c r="P157" i="1"/>
  <c r="P156" i="1"/>
  <c r="P149" i="1"/>
  <c r="T149" i="1" s="1"/>
  <c r="P148" i="1"/>
  <c r="P133" i="1"/>
  <c r="P132" i="1"/>
  <c r="P124" i="1"/>
  <c r="P123" i="1"/>
  <c r="T123" i="1" s="1"/>
  <c r="P117" i="1"/>
  <c r="P116" i="1"/>
  <c r="P115" i="1"/>
  <c r="P108" i="1"/>
  <c r="P101" i="1"/>
  <c r="P100" i="1"/>
  <c r="P95" i="1"/>
  <c r="T95" i="1" s="1"/>
  <c r="P93" i="1"/>
  <c r="P92" i="1"/>
  <c r="P91" i="1"/>
  <c r="P85" i="1"/>
  <c r="P84" i="1"/>
  <c r="P83" i="1"/>
  <c r="P79" i="1"/>
  <c r="P77" i="1"/>
  <c r="P76" i="1"/>
  <c r="P12" i="1"/>
  <c r="P43" i="1"/>
  <c r="P44" i="1"/>
  <c r="P47" i="1"/>
  <c r="P52" i="1"/>
  <c r="P53" i="1"/>
  <c r="P60" i="1"/>
  <c r="P61" i="1"/>
  <c r="P67" i="1"/>
  <c r="P68" i="1"/>
  <c r="P71" i="1"/>
  <c r="P75" i="1"/>
  <c r="R23" i="1" l="1"/>
  <c r="U23" i="1" s="1"/>
  <c r="R136" i="1"/>
  <c r="U136" i="1" s="1"/>
  <c r="T146" i="1"/>
  <c r="U146" i="1" s="1"/>
  <c r="R160" i="1"/>
  <c r="T147" i="1"/>
  <c r="U147" i="1" s="1"/>
  <c r="R187" i="1"/>
  <c r="U187" i="1" s="1"/>
  <c r="R38" i="1"/>
  <c r="U38" i="1" s="1"/>
  <c r="T22" i="1"/>
  <c r="U22" i="1" s="1"/>
  <c r="T19" i="1"/>
  <c r="R19" i="1"/>
  <c r="T102" i="1"/>
  <c r="R102" i="1"/>
  <c r="T158" i="1"/>
  <c r="R158" i="1"/>
  <c r="T190" i="1"/>
  <c r="R190" i="1"/>
  <c r="T79" i="1"/>
  <c r="R79" i="1"/>
  <c r="R127" i="1"/>
  <c r="T127" i="1"/>
  <c r="R159" i="1"/>
  <c r="T159" i="1"/>
  <c r="T199" i="1"/>
  <c r="R199" i="1"/>
  <c r="T57" i="1"/>
  <c r="R57" i="1"/>
  <c r="T88" i="1"/>
  <c r="R88" i="1"/>
  <c r="R128" i="1"/>
  <c r="T128" i="1"/>
  <c r="T56" i="1"/>
  <c r="R56" i="1"/>
  <c r="T40" i="1"/>
  <c r="R40" i="1"/>
  <c r="T89" i="1"/>
  <c r="R89" i="1"/>
  <c r="T113" i="1"/>
  <c r="R113" i="1"/>
  <c r="R129" i="1"/>
  <c r="T129" i="1"/>
  <c r="R153" i="1"/>
  <c r="T153" i="1"/>
  <c r="T177" i="1"/>
  <c r="R177" i="1"/>
  <c r="T201" i="1"/>
  <c r="R201" i="1"/>
  <c r="T71" i="1"/>
  <c r="R71" i="1"/>
  <c r="T63" i="1"/>
  <c r="R63" i="1"/>
  <c r="T47" i="1"/>
  <c r="R47" i="1"/>
  <c r="T39" i="1"/>
  <c r="R39" i="1"/>
  <c r="T15" i="1"/>
  <c r="R15" i="1"/>
  <c r="T78" i="1"/>
  <c r="R78" i="1"/>
  <c r="T118" i="1"/>
  <c r="R118" i="1"/>
  <c r="T182" i="1"/>
  <c r="R182" i="1"/>
  <c r="T111" i="1"/>
  <c r="R111" i="1"/>
  <c r="T143" i="1"/>
  <c r="R143" i="1"/>
  <c r="T207" i="1"/>
  <c r="R207" i="1"/>
  <c r="R49" i="1"/>
  <c r="T49" i="1"/>
  <c r="T96" i="1"/>
  <c r="R96" i="1"/>
  <c r="T72" i="1"/>
  <c r="R72" i="1"/>
  <c r="T16" i="1"/>
  <c r="R16" i="1"/>
  <c r="T105" i="1"/>
  <c r="R105" i="1"/>
  <c r="T145" i="1"/>
  <c r="R145" i="1"/>
  <c r="R185" i="1"/>
  <c r="T185" i="1"/>
  <c r="T209" i="1"/>
  <c r="R209" i="1"/>
  <c r="T54" i="1"/>
  <c r="R54" i="1"/>
  <c r="T46" i="1"/>
  <c r="R46" i="1"/>
  <c r="T14" i="1"/>
  <c r="R14" i="1"/>
  <c r="T11" i="1"/>
  <c r="R11" i="1"/>
  <c r="T86" i="1"/>
  <c r="R86" i="1"/>
  <c r="T166" i="1"/>
  <c r="R166" i="1"/>
  <c r="T103" i="1"/>
  <c r="R103" i="1"/>
  <c r="T135" i="1"/>
  <c r="R135" i="1"/>
  <c r="T167" i="1"/>
  <c r="R167" i="1"/>
  <c r="T191" i="1"/>
  <c r="R191" i="1"/>
  <c r="T65" i="1"/>
  <c r="R65" i="1"/>
  <c r="T104" i="1"/>
  <c r="R104" i="1"/>
  <c r="T64" i="1"/>
  <c r="R64" i="1"/>
  <c r="R48" i="1"/>
  <c r="T48" i="1"/>
  <c r="T81" i="1"/>
  <c r="R81" i="1"/>
  <c r="T97" i="1"/>
  <c r="R97" i="1"/>
  <c r="R121" i="1"/>
  <c r="T121" i="1"/>
  <c r="T137" i="1"/>
  <c r="R137" i="1"/>
  <c r="R161" i="1"/>
  <c r="T161" i="1"/>
  <c r="T169" i="1"/>
  <c r="R169" i="1"/>
  <c r="R193" i="1"/>
  <c r="T193" i="1"/>
  <c r="R61" i="1"/>
  <c r="T61" i="1"/>
  <c r="T53" i="1"/>
  <c r="R53" i="1"/>
  <c r="R12" i="1"/>
  <c r="T12" i="1"/>
  <c r="T77" i="1"/>
  <c r="R77" i="1"/>
  <c r="T85" i="1"/>
  <c r="R85" i="1"/>
  <c r="T93" i="1"/>
  <c r="R93" i="1"/>
  <c r="T101" i="1"/>
  <c r="R101" i="1"/>
  <c r="R109" i="1"/>
  <c r="T109" i="1"/>
  <c r="T117" i="1"/>
  <c r="R117" i="1"/>
  <c r="T125" i="1"/>
  <c r="R125" i="1"/>
  <c r="T150" i="1"/>
  <c r="R150" i="1"/>
  <c r="T110" i="1"/>
  <c r="R110" i="1"/>
  <c r="T90" i="1"/>
  <c r="R90" i="1"/>
  <c r="R130" i="1"/>
  <c r="T130" i="1"/>
  <c r="R162" i="1"/>
  <c r="T162" i="1"/>
  <c r="T202" i="1"/>
  <c r="R202" i="1"/>
  <c r="T18" i="1"/>
  <c r="R18" i="1"/>
  <c r="T120" i="1"/>
  <c r="R120" i="1"/>
  <c r="R189" i="1"/>
  <c r="U189" i="1" s="1"/>
  <c r="T83" i="1"/>
  <c r="R83" i="1"/>
  <c r="T91" i="1"/>
  <c r="R91" i="1"/>
  <c r="T99" i="1"/>
  <c r="R99" i="1"/>
  <c r="T107" i="1"/>
  <c r="R107" i="1"/>
  <c r="T115" i="1"/>
  <c r="R115" i="1"/>
  <c r="T131" i="1"/>
  <c r="R131" i="1"/>
  <c r="T139" i="1"/>
  <c r="R139" i="1"/>
  <c r="T155" i="1"/>
  <c r="R155" i="1"/>
  <c r="T171" i="1"/>
  <c r="R171" i="1"/>
  <c r="T179" i="1"/>
  <c r="R179" i="1"/>
  <c r="T195" i="1"/>
  <c r="R195" i="1"/>
  <c r="T203" i="1"/>
  <c r="R203" i="1"/>
  <c r="R211" i="1"/>
  <c r="T211" i="1"/>
  <c r="R27" i="1"/>
  <c r="T27" i="1"/>
  <c r="R17" i="1"/>
  <c r="U17" i="1" s="1"/>
  <c r="R62" i="1"/>
  <c r="U62" i="1" s="1"/>
  <c r="R149" i="1"/>
  <c r="U149" i="1" s="1"/>
  <c r="T172" i="1"/>
  <c r="U172" i="1" s="1"/>
  <c r="T69" i="1"/>
  <c r="R69" i="1"/>
  <c r="T151" i="1"/>
  <c r="R151" i="1"/>
  <c r="T106" i="1"/>
  <c r="R106" i="1"/>
  <c r="T138" i="1"/>
  <c r="R138" i="1"/>
  <c r="R186" i="1"/>
  <c r="T186" i="1"/>
  <c r="T26" i="1"/>
  <c r="R26" i="1"/>
  <c r="T45" i="1"/>
  <c r="R45" i="1"/>
  <c r="R134" i="1"/>
  <c r="T134" i="1"/>
  <c r="T76" i="1"/>
  <c r="R76" i="1"/>
  <c r="T84" i="1"/>
  <c r="R84" i="1"/>
  <c r="T92" i="1"/>
  <c r="R92" i="1"/>
  <c r="T100" i="1"/>
  <c r="R100" i="1"/>
  <c r="R108" i="1"/>
  <c r="T108" i="1"/>
  <c r="R116" i="1"/>
  <c r="T116" i="1"/>
  <c r="R124" i="1"/>
  <c r="T124" i="1"/>
  <c r="R132" i="1"/>
  <c r="T132" i="1"/>
  <c r="R140" i="1"/>
  <c r="T140" i="1"/>
  <c r="R148" i="1"/>
  <c r="T148" i="1"/>
  <c r="R156" i="1"/>
  <c r="T156" i="1"/>
  <c r="R164" i="1"/>
  <c r="T164" i="1"/>
  <c r="R180" i="1"/>
  <c r="T180" i="1"/>
  <c r="R188" i="1"/>
  <c r="T188" i="1"/>
  <c r="R196" i="1"/>
  <c r="T196" i="1"/>
  <c r="R204" i="1"/>
  <c r="T204" i="1"/>
  <c r="T20" i="1"/>
  <c r="R20" i="1"/>
  <c r="T28" i="1"/>
  <c r="R28" i="1"/>
  <c r="R41" i="1"/>
  <c r="U41" i="1" s="1"/>
  <c r="R200" i="1"/>
  <c r="U200" i="1" s="1"/>
  <c r="T74" i="1"/>
  <c r="U74" i="1" s="1"/>
  <c r="T173" i="1"/>
  <c r="U173" i="1" s="1"/>
  <c r="T80" i="1"/>
  <c r="R80" i="1"/>
  <c r="T133" i="1"/>
  <c r="R133" i="1"/>
  <c r="R33" i="1"/>
  <c r="U33" i="1" s="1"/>
  <c r="R114" i="1"/>
  <c r="T114" i="1"/>
  <c r="R154" i="1"/>
  <c r="T154" i="1"/>
  <c r="R194" i="1"/>
  <c r="T194" i="1"/>
  <c r="T60" i="1"/>
  <c r="R60" i="1"/>
  <c r="T197" i="1"/>
  <c r="R197" i="1"/>
  <c r="R29" i="1"/>
  <c r="T29" i="1"/>
  <c r="T112" i="1"/>
  <c r="R112" i="1"/>
  <c r="T183" i="1"/>
  <c r="R183" i="1"/>
  <c r="T75" i="1"/>
  <c r="R75" i="1"/>
  <c r="T67" i="1"/>
  <c r="R67" i="1"/>
  <c r="T59" i="1"/>
  <c r="R59" i="1"/>
  <c r="T51" i="1"/>
  <c r="R51" i="1"/>
  <c r="T43" i="1"/>
  <c r="R43" i="1"/>
  <c r="R25" i="1"/>
  <c r="U25" i="1" s="1"/>
  <c r="R70" i="1"/>
  <c r="U70" i="1" s="1"/>
  <c r="R163" i="1"/>
  <c r="U163" i="1" s="1"/>
  <c r="T98" i="1"/>
  <c r="U98" i="1" s="1"/>
  <c r="T198" i="1"/>
  <c r="U198" i="1" s="1"/>
  <c r="R178" i="1"/>
  <c r="T178" i="1"/>
  <c r="T52" i="1"/>
  <c r="R52" i="1"/>
  <c r="T157" i="1"/>
  <c r="R157" i="1"/>
  <c r="T13" i="1"/>
  <c r="R13" i="1"/>
  <c r="T37" i="1"/>
  <c r="R37" i="1"/>
  <c r="T126" i="1"/>
  <c r="R126" i="1"/>
  <c r="R87" i="1"/>
  <c r="U87" i="1" s="1"/>
  <c r="T66" i="1"/>
  <c r="R66" i="1"/>
  <c r="T58" i="1"/>
  <c r="R58" i="1"/>
  <c r="T50" i="1"/>
  <c r="R50" i="1"/>
  <c r="T42" i="1"/>
  <c r="R42" i="1"/>
  <c r="R30" i="1"/>
  <c r="U30" i="1" s="1"/>
  <c r="R94" i="1"/>
  <c r="U94" i="1" s="1"/>
  <c r="R123" i="1"/>
  <c r="U123" i="1" s="1"/>
  <c r="R174" i="1"/>
  <c r="U174" i="1" s="1"/>
  <c r="T35" i="1"/>
  <c r="U35" i="1" s="1"/>
  <c r="T119" i="1"/>
  <c r="R119" i="1"/>
  <c r="R55" i="1"/>
  <c r="U55" i="1" s="1"/>
  <c r="T82" i="1"/>
  <c r="R82" i="1"/>
  <c r="R122" i="1"/>
  <c r="T122" i="1"/>
  <c r="T170" i="1"/>
  <c r="R170" i="1"/>
  <c r="R210" i="1"/>
  <c r="T210" i="1"/>
  <c r="T68" i="1"/>
  <c r="R68" i="1"/>
  <c r="T44" i="1"/>
  <c r="R44" i="1"/>
  <c r="T141" i="1"/>
  <c r="R141" i="1"/>
  <c r="T165" i="1"/>
  <c r="R165" i="1"/>
  <c r="T181" i="1"/>
  <c r="R181" i="1"/>
  <c r="T205" i="1"/>
  <c r="R205" i="1"/>
  <c r="T21" i="1"/>
  <c r="R21" i="1"/>
  <c r="T142" i="1"/>
  <c r="R142" i="1"/>
  <c r="T206" i="1"/>
  <c r="R206" i="1"/>
  <c r="T144" i="1"/>
  <c r="R144" i="1"/>
  <c r="T152" i="1"/>
  <c r="R152" i="1"/>
  <c r="U160" i="1"/>
  <c r="T168" i="1"/>
  <c r="R168" i="1"/>
  <c r="T176" i="1"/>
  <c r="R176" i="1"/>
  <c r="T184" i="1"/>
  <c r="R184" i="1"/>
  <c r="T192" i="1"/>
  <c r="R192" i="1"/>
  <c r="T208" i="1"/>
  <c r="R208" i="1"/>
  <c r="T24" i="1"/>
  <c r="R24" i="1"/>
  <c r="T32" i="1"/>
  <c r="R32" i="1"/>
  <c r="R31" i="1"/>
  <c r="U31" i="1" s="1"/>
  <c r="R73" i="1"/>
  <c r="U73" i="1" s="1"/>
  <c r="R95" i="1"/>
  <c r="U95" i="1" s="1"/>
  <c r="R175" i="1"/>
  <c r="U175" i="1" s="1"/>
  <c r="T36" i="1"/>
  <c r="U36" i="1" s="1"/>
  <c r="R34" i="1"/>
  <c r="U34" i="1" s="1"/>
  <c r="P346" i="1"/>
  <c r="P345" i="1"/>
  <c r="P344" i="1"/>
  <c r="P343" i="1"/>
  <c r="P342" i="1"/>
  <c r="U61" i="1" l="1"/>
  <c r="U161" i="1"/>
  <c r="U166" i="1"/>
  <c r="U46" i="1"/>
  <c r="U112" i="1"/>
  <c r="U204" i="1"/>
  <c r="U164" i="1"/>
  <c r="U154" i="1"/>
  <c r="U96" i="1"/>
  <c r="U159" i="1"/>
  <c r="U143" i="1"/>
  <c r="U152" i="1"/>
  <c r="U132" i="1"/>
  <c r="U182" i="1"/>
  <c r="U201" i="1"/>
  <c r="U113" i="1"/>
  <c r="U92" i="1"/>
  <c r="U27" i="1"/>
  <c r="U126" i="1"/>
  <c r="U194" i="1"/>
  <c r="U180" i="1"/>
  <c r="U140" i="1"/>
  <c r="U108" i="1"/>
  <c r="U186" i="1"/>
  <c r="U69" i="1"/>
  <c r="U102" i="1"/>
  <c r="U99" i="1"/>
  <c r="U176" i="1"/>
  <c r="U44" i="1"/>
  <c r="U170" i="1"/>
  <c r="U167" i="1"/>
  <c r="U11" i="1"/>
  <c r="U16" i="1"/>
  <c r="U78" i="1"/>
  <c r="U63" i="1"/>
  <c r="U153" i="1"/>
  <c r="U40" i="1"/>
  <c r="U199" i="1"/>
  <c r="U158" i="1"/>
  <c r="U150" i="1"/>
  <c r="U193" i="1"/>
  <c r="U121" i="1"/>
  <c r="U90" i="1"/>
  <c r="U128" i="1"/>
  <c r="U67" i="1"/>
  <c r="U39" i="1"/>
  <c r="U45" i="1"/>
  <c r="U208" i="1"/>
  <c r="U181" i="1"/>
  <c r="U122" i="1"/>
  <c r="U119" i="1"/>
  <c r="U58" i="1"/>
  <c r="U133" i="1"/>
  <c r="U171" i="1"/>
  <c r="U115" i="1"/>
  <c r="U83" i="1"/>
  <c r="U130" i="1"/>
  <c r="U77" i="1"/>
  <c r="U137" i="1"/>
  <c r="U48" i="1"/>
  <c r="U138" i="1"/>
  <c r="U192" i="1"/>
  <c r="U142" i="1"/>
  <c r="U82" i="1"/>
  <c r="U80" i="1"/>
  <c r="U134" i="1"/>
  <c r="U64" i="1"/>
  <c r="U141" i="1"/>
  <c r="U210" i="1"/>
  <c r="U13" i="1"/>
  <c r="U197" i="1"/>
  <c r="U103" i="1"/>
  <c r="U145" i="1"/>
  <c r="U19" i="1"/>
  <c r="U144" i="1"/>
  <c r="U84" i="1"/>
  <c r="U131" i="1"/>
  <c r="U162" i="1"/>
  <c r="U65" i="1"/>
  <c r="U105" i="1"/>
  <c r="U177" i="1"/>
  <c r="U89" i="1"/>
  <c r="U32" i="1"/>
  <c r="U28" i="1"/>
  <c r="U51" i="1"/>
  <c r="U76" i="1"/>
  <c r="U37" i="1"/>
  <c r="U42" i="1"/>
  <c r="U155" i="1"/>
  <c r="U107" i="1"/>
  <c r="U60" i="1"/>
  <c r="U20" i="1"/>
  <c r="U195" i="1"/>
  <c r="U205" i="1"/>
  <c r="U151" i="1"/>
  <c r="U206" i="1"/>
  <c r="U59" i="1"/>
  <c r="U29" i="1"/>
  <c r="U26" i="1"/>
  <c r="U139" i="1"/>
  <c r="U18" i="1"/>
  <c r="U191" i="1"/>
  <c r="U86" i="1"/>
  <c r="U54" i="1"/>
  <c r="U49" i="1"/>
  <c r="U111" i="1"/>
  <c r="U118" i="1"/>
  <c r="U47" i="1"/>
  <c r="U88" i="1"/>
  <c r="U79" i="1"/>
  <c r="U190" i="1"/>
  <c r="U165" i="1"/>
  <c r="U157" i="1"/>
  <c r="U178" i="1"/>
  <c r="U100" i="1"/>
  <c r="U211" i="1"/>
  <c r="U179" i="1"/>
  <c r="U110" i="1"/>
  <c r="U109" i="1"/>
  <c r="U209" i="1"/>
  <c r="U57" i="1"/>
  <c r="U168" i="1"/>
  <c r="U68" i="1"/>
  <c r="U50" i="1"/>
  <c r="U114" i="1"/>
  <c r="U196" i="1"/>
  <c r="U156" i="1"/>
  <c r="U124" i="1"/>
  <c r="U91" i="1"/>
  <c r="U101" i="1"/>
  <c r="U12" i="1"/>
  <c r="U24" i="1"/>
  <c r="U184" i="1"/>
  <c r="U21" i="1"/>
  <c r="U66" i="1"/>
  <c r="U52" i="1"/>
  <c r="U43" i="1"/>
  <c r="U75" i="1"/>
  <c r="U183" i="1"/>
  <c r="U188" i="1"/>
  <c r="U148" i="1"/>
  <c r="U116" i="1"/>
  <c r="U106" i="1"/>
  <c r="U203" i="1"/>
  <c r="U120" i="1"/>
  <c r="U202" i="1"/>
  <c r="U125" i="1"/>
  <c r="U93" i="1"/>
  <c r="U53" i="1"/>
  <c r="U169" i="1"/>
  <c r="U97" i="1"/>
  <c r="U135" i="1"/>
  <c r="U14" i="1"/>
  <c r="U185" i="1"/>
  <c r="U72" i="1"/>
  <c r="U207" i="1"/>
  <c r="U15" i="1"/>
  <c r="U71" i="1"/>
  <c r="U129" i="1"/>
  <c r="U56" i="1"/>
  <c r="U127" i="1"/>
  <c r="U117" i="1"/>
  <c r="U85" i="1"/>
  <c r="U81" i="1"/>
  <c r="U104" i="1"/>
  <c r="R348" i="1" l="1"/>
  <c r="R349" i="1" s="1"/>
  <c r="T348" i="1"/>
  <c r="T349" i="1" s="1"/>
  <c r="U348" i="1" l="1"/>
  <c r="U3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rujipun</author>
  </authors>
  <commentList>
    <comment ref="B9" authorId="0" shapeId="0" xr:uid="{E75F3D14-E81A-4716-8767-76336EFFCD52}">
      <text>
        <r>
          <rPr>
            <b/>
            <sz val="8"/>
            <color indexed="81"/>
            <rFont val="Tahoma"/>
            <family val="2"/>
          </rPr>
          <t>T : Transaction Table
M: Master Table</t>
        </r>
      </text>
    </comment>
    <comment ref="C9" authorId="0" shapeId="0" xr:uid="{64B37AC7-D6BD-42C9-A7C0-39AB87375A51}">
      <text>
        <r>
          <rPr>
            <sz val="9"/>
            <color indexed="81"/>
            <rFont val="Tahoma"/>
            <family val="2"/>
          </rPr>
          <t>Initial No. of Records = #Current Records from old system  +  #Added Records before GO-LIVE
** This column is only for Master table, in case of Transaction table please put 0</t>
        </r>
      </text>
    </comment>
    <comment ref="D9" authorId="0" shapeId="0" xr:uid="{0D6E9C0D-6E47-427F-8927-09CDA1639280}">
      <text>
        <r>
          <rPr>
            <sz val="8"/>
            <color indexed="81"/>
            <rFont val="Tahoma"/>
            <family val="2"/>
          </rPr>
          <t>Specify source of data, e.g. Import from other system, Manually Key-in.</t>
        </r>
      </text>
    </comment>
    <comment ref="P9" authorId="0" shapeId="0" xr:uid="{358AB46B-CBCB-40A4-8329-3086574A2BF0}">
      <text>
        <r>
          <rPr>
            <sz val="8"/>
            <color indexed="81"/>
            <rFont val="Tahoma"/>
            <family val="2"/>
          </rPr>
          <t xml:space="preserve">Master Table:
 Total Record = Initial #record + [(#Record inc per year)*(#Year for prediction)]
Transaction Table:
 Total Record = #Record per Month * (Data Purging Duration + Forcast Data Duration) * [(Growth Rate)^(#Year for prediction)]
</t>
        </r>
      </text>
    </comment>
    <comment ref="Q9" authorId="0" shapeId="0" xr:uid="{DE20728C-AF93-4BBE-B753-1AD785A32E61}">
      <text>
        <r>
          <rPr>
            <sz val="8"/>
            <color indexed="81"/>
            <rFont val="Tahoma"/>
            <family val="2"/>
          </rPr>
          <t>Record Size per record -- the value is obtained from "Row Size" column in Table Structure Design worksheet</t>
        </r>
      </text>
    </comment>
    <comment ref="R9" authorId="0" shapeId="0" xr:uid="{479F39E8-E802-4BD1-A6DE-ABB627B9F42B}">
      <text>
        <r>
          <rPr>
            <sz val="8"/>
            <color indexed="81"/>
            <rFont val="Tahoma"/>
            <family val="2"/>
          </rPr>
          <t>Logical Table Volume = (Total Record * Record Size per Record) / (1024*1024)</t>
        </r>
      </text>
    </comment>
    <comment ref="S9" authorId="0" shapeId="0" xr:uid="{1CE24372-AE11-433F-BE5D-484AC7543C7F}">
      <text>
        <r>
          <rPr>
            <sz val="8"/>
            <color indexed="81"/>
            <rFont val="Tahoma"/>
            <family val="2"/>
          </rPr>
          <t>Index (PK) Record Size per record -- the value is obtained from "PK Row Size" column in Table Structure Design worksheet</t>
        </r>
      </text>
    </comment>
    <comment ref="T9" authorId="0" shapeId="0" xr:uid="{1205B067-4086-41A2-91E8-46554717F17F}">
      <text>
        <r>
          <rPr>
            <sz val="8"/>
            <color indexed="81"/>
            <rFont val="Tahoma"/>
            <family val="2"/>
          </rPr>
          <t xml:space="preserve">Logical </t>
        </r>
        <r>
          <rPr>
            <sz val="8"/>
            <color indexed="81"/>
            <rFont val="ＭＳ Ｐゴシック"/>
            <family val="3"/>
            <charset val="128"/>
          </rPr>
          <t>Index</t>
        </r>
        <r>
          <rPr>
            <sz val="8"/>
            <color indexed="81"/>
            <rFont val="Tahoma"/>
            <family val="2"/>
          </rPr>
          <t xml:space="preserve"> Volume = (Total Record * Index (PK) Record Size per Record) / (1024*1024)</t>
        </r>
      </text>
    </comment>
    <comment ref="U9" authorId="0" shapeId="0" xr:uid="{005F129B-BCBA-4F4C-929C-1C8CCEC2F927}">
      <text>
        <r>
          <rPr>
            <sz val="8"/>
            <color indexed="81"/>
            <rFont val="Tahoma"/>
            <family val="2"/>
          </rPr>
          <t>Logical DB Total Volume = Logical Table Volume + Logical Index Volume</t>
        </r>
      </text>
    </comment>
    <comment ref="E10" authorId="0" shapeId="0" xr:uid="{D93DD839-0900-4375-849E-676B812F1DD5}">
      <text>
        <r>
          <rPr>
            <sz val="8"/>
            <color indexed="81"/>
            <rFont val="Tahoma"/>
            <family val="2"/>
          </rPr>
          <t>Number of records of master table increases per year
** If the size is constant (not grow), no need to put any thing -- leave it blank</t>
        </r>
      </text>
    </comment>
    <comment ref="F10" authorId="0" shapeId="0" xr:uid="{521C584F-03A9-4925-B77D-E9EF3FB741A4}">
      <text>
        <r>
          <rPr>
            <sz val="8"/>
            <color indexed="81"/>
            <rFont val="Tahoma"/>
            <family val="2"/>
          </rPr>
          <t>Number of years to predict the growth of Master table.
** If the size is constant (not grow), no need to put any thing -- leave it blank</t>
        </r>
      </text>
    </comment>
    <comment ref="G10" authorId="0" shapeId="0" xr:uid="{48D2D805-4BC7-4CFC-8FE4-3759A89FEE28}">
      <text>
        <r>
          <rPr>
            <sz val="8"/>
            <color indexed="81"/>
            <rFont val="Tahoma"/>
            <family val="2"/>
          </rPr>
          <t>How many inserted Row of data (record) for each transaction</t>
        </r>
      </text>
    </comment>
    <comment ref="H10" authorId="0" shapeId="0" xr:uid="{78E45FFA-8C44-4319-B641-0C7FF0406D13}">
      <text>
        <r>
          <rPr>
            <sz val="8"/>
            <color indexed="81"/>
            <rFont val="Tahoma"/>
            <family val="2"/>
          </rPr>
          <t>Transaction Type:
1) Add -- counted in sizing
2) Replace -- not counted in sizing</t>
        </r>
      </text>
    </comment>
    <comment ref="I10" authorId="0" shapeId="0" xr:uid="{AFE86709-3E7A-4A10-803A-FF9D3ECE572D}">
      <text>
        <r>
          <rPr>
            <sz val="8"/>
            <color indexed="81"/>
            <rFont val="Tahoma"/>
            <family val="2"/>
          </rPr>
          <t>Hourly
Daily
Weekly
Monthly
Yearly</t>
        </r>
      </text>
    </comment>
    <comment ref="J10" authorId="0" shapeId="0" xr:uid="{BB4FEF11-AC8E-49D5-A176-3023E247B14C}">
      <text>
        <r>
          <rPr>
            <sz val="8"/>
            <color indexed="81"/>
            <rFont val="Tahoma"/>
            <family val="2"/>
          </rPr>
          <t>How many transaction per Month
- 3 for STM,TMT,TMMIN 1 each</t>
        </r>
      </text>
    </comment>
    <comment ref="K10" authorId="0" shapeId="0" xr:uid="{1BA01460-8ABC-4DCF-8E55-FCF72B7B7B99}">
      <text>
        <r>
          <rPr>
            <sz val="8"/>
            <color indexed="81"/>
            <rFont val="Tahoma"/>
            <family val="2"/>
          </rPr>
          <t>#Record per month = #Record per Transaction  X #Transaction per Month
** In case that Transaction Type is "Replace", #Record per Month will be 0</t>
        </r>
      </text>
    </comment>
    <comment ref="L10" authorId="0" shapeId="0" xr:uid="{7673F2ED-C020-41E9-8545-783C2C11A8D4}">
      <text>
        <r>
          <rPr>
            <sz val="8"/>
            <color indexed="81"/>
            <rFont val="Tahoma"/>
            <family val="2"/>
          </rPr>
          <t>Specify the duration of data (record) that will be kept in DB. If the data older than this duration, it will be purged. 
=&gt; how old of record will be determined by checking a date field in record, not when we input record
** This column is only for Transaction Table.</t>
        </r>
      </text>
    </comment>
    <comment ref="M10" authorId="0" shapeId="0" xr:uid="{61A6B60C-2A5A-4960-9D91-8CAB7BDDF0DE}">
      <text>
        <r>
          <rPr>
            <sz val="8"/>
            <color indexed="81"/>
            <rFont val="Tahoma"/>
            <family val="2"/>
          </rPr>
          <t>In case there are advanced/planned data in DB, e.g. future production plan, it is necessary to specify how many months of that planned data will be kept in DB.
-&gt; If there is no such kind of data, fill in 0 
** This column is only for Transaction Table.</t>
        </r>
      </text>
    </comment>
    <comment ref="N10" authorId="0" shapeId="0" xr:uid="{261B18CA-A881-4F70-A9E2-599512CFEF1F}">
      <text>
        <r>
          <rPr>
            <sz val="8"/>
            <color indexed="81"/>
            <rFont val="Tahoma"/>
            <family val="2"/>
          </rPr>
          <t>Number of times that transaction table grows in terms of # of records per transaction for each year.
** If the size is constant (not grow), no need to put any thing -- leave it blank</t>
        </r>
      </text>
    </comment>
    <comment ref="O10" authorId="0" shapeId="0" xr:uid="{D93FBA13-F8AE-4C37-A88E-5A5473C11787}">
      <text>
        <r>
          <rPr>
            <sz val="8"/>
            <color indexed="81"/>
            <rFont val="Tahoma"/>
            <family val="2"/>
          </rPr>
          <t>Number of years to predict the growth of transaction table.
** If the size is constant (not grow), no need to put any thing -- leave it blank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annop</author>
    <author>Thitipong Kanjanapa (TDEM)</author>
  </authors>
  <commentList>
    <comment ref="B9" authorId="0" shapeId="0" xr:uid="{C8679800-A435-4516-94ED-3EF69C042C06}">
      <text>
        <r>
          <rPr>
            <b/>
            <sz val="8"/>
            <color indexed="81"/>
            <rFont val="Tahoma"/>
            <family val="2"/>
          </rPr>
          <t>T : Transaction Table
M: Master Table</t>
        </r>
      </text>
    </comment>
    <comment ref="C9" authorId="0" shapeId="0" xr:uid="{AD3A924E-ABE1-48E7-B260-6DB2D8D6DE1F}">
      <text>
        <r>
          <rPr>
            <sz val="9"/>
            <color indexed="81"/>
            <rFont val="Tahoma"/>
            <family val="2"/>
          </rPr>
          <t>Initial No. of Records = #Current Records from old system  +  #Added Records before GO-LIVE
** This column is only for Master table, in case of Transaction table please put 0</t>
        </r>
      </text>
    </comment>
    <comment ref="D9" authorId="0" shapeId="0" xr:uid="{55CDC444-0DA8-45E8-84CA-5EB7D978081E}">
      <text>
        <r>
          <rPr>
            <sz val="8"/>
            <color indexed="81"/>
            <rFont val="Tahoma"/>
            <family val="2"/>
          </rPr>
          <t>Specify source of data, e.g. Import from other system, Manually Key-in.</t>
        </r>
      </text>
    </comment>
    <comment ref="P9" authorId="0" shapeId="0" xr:uid="{8FF820B5-607E-432D-8D33-C165AD8DB67D}">
      <text>
        <r>
          <rPr>
            <sz val="8"/>
            <color indexed="81"/>
            <rFont val="Tahoma"/>
            <family val="2"/>
          </rPr>
          <t xml:space="preserve">Master Table:
 Total Record = Initial #record + [(#Record inc per year)*(#Year for prediction)]
Transaction Table:
 Total Record = #Record per Month * (Data Purging Duration + Forcast Data Duration) * [(Growth Rate)^(#Year for prediction)]
</t>
        </r>
      </text>
    </comment>
    <comment ref="Q9" authorId="0" shapeId="0" xr:uid="{2EB07172-7F98-49D3-BD19-0AF5A5A22E4E}">
      <text>
        <r>
          <rPr>
            <sz val="8"/>
            <color indexed="81"/>
            <rFont val="Tahoma"/>
            <family val="2"/>
          </rPr>
          <t>Record Size per record -- the value is obtained from "Row Size" column in Table Structure Design worksheet</t>
        </r>
      </text>
    </comment>
    <comment ref="R9" authorId="0" shapeId="0" xr:uid="{5922571C-D80E-4DED-9D08-E151A77DD193}">
      <text>
        <r>
          <rPr>
            <sz val="8"/>
            <color indexed="81"/>
            <rFont val="Tahoma"/>
            <family val="2"/>
          </rPr>
          <t>Logical Table Volume = (Total Record * Record Size per Record) / (1024*1024)</t>
        </r>
      </text>
    </comment>
    <comment ref="S9" authorId="0" shapeId="0" xr:uid="{8C00A2AE-3905-431F-BD08-518C9C066745}">
      <text>
        <r>
          <rPr>
            <sz val="8"/>
            <color indexed="81"/>
            <rFont val="Tahoma"/>
            <family val="2"/>
          </rPr>
          <t>Index (PK) Record Size per record -- the value is obtained from "PK Row Size" column in Table Structure Design worksheet</t>
        </r>
      </text>
    </comment>
    <comment ref="T9" authorId="0" shapeId="0" xr:uid="{18C02491-F9DA-4855-8D1E-5598E48E6BF1}">
      <text>
        <r>
          <rPr>
            <sz val="8"/>
            <color indexed="81"/>
            <rFont val="Tahoma"/>
            <family val="2"/>
          </rPr>
          <t xml:space="preserve">Logical </t>
        </r>
        <r>
          <rPr>
            <sz val="8"/>
            <color indexed="81"/>
            <rFont val="ＭＳ Ｐゴシック"/>
            <family val="3"/>
            <charset val="128"/>
          </rPr>
          <t>Index</t>
        </r>
        <r>
          <rPr>
            <sz val="8"/>
            <color indexed="81"/>
            <rFont val="Tahoma"/>
            <family val="2"/>
          </rPr>
          <t xml:space="preserve"> Volume = (Total Record * Index (PK) Record Size per Record) / (1024*1024)</t>
        </r>
      </text>
    </comment>
    <comment ref="U9" authorId="0" shapeId="0" xr:uid="{BDA958F0-7649-46E2-9BF3-82EFA0F06A4D}">
      <text>
        <r>
          <rPr>
            <sz val="8"/>
            <color indexed="81"/>
            <rFont val="Tahoma"/>
            <family val="2"/>
          </rPr>
          <t>Logical DB Total Volume = Logical Table Volume + Logical Index Volume</t>
        </r>
      </text>
    </comment>
    <comment ref="E10" authorId="0" shapeId="0" xr:uid="{D4EBE54B-EC7E-43DD-BBCA-CA8129462F27}">
      <text>
        <r>
          <rPr>
            <sz val="8"/>
            <color indexed="81"/>
            <rFont val="Tahoma"/>
            <family val="2"/>
          </rPr>
          <t>Number of records of master table increases per year
** If the size is constant (not grow), no need to put any thing -- leave it blank</t>
        </r>
      </text>
    </comment>
    <comment ref="F10" authorId="0" shapeId="0" xr:uid="{5F905AE0-A89B-4D1A-84FF-1E69F9FA11A3}">
      <text>
        <r>
          <rPr>
            <sz val="8"/>
            <color indexed="81"/>
            <rFont val="Tahoma"/>
            <family val="2"/>
          </rPr>
          <t>Number of years to predict the growth of Master table.
** If the size is constant (not grow), no need to put any thing -- leave it blank</t>
        </r>
      </text>
    </comment>
    <comment ref="G10" authorId="0" shapeId="0" xr:uid="{DBB91A3B-9B14-4654-9A84-F1B6FC31929F}">
      <text>
        <r>
          <rPr>
            <sz val="8"/>
            <color indexed="81"/>
            <rFont val="Tahoma"/>
            <family val="2"/>
          </rPr>
          <t>How many inserted Row of data (record) for each transaction</t>
        </r>
      </text>
    </comment>
    <comment ref="H10" authorId="0" shapeId="0" xr:uid="{B3BD464E-650B-46D0-8BE7-81A8D7067243}">
      <text>
        <r>
          <rPr>
            <sz val="8"/>
            <color indexed="81"/>
            <rFont val="Tahoma"/>
            <family val="2"/>
          </rPr>
          <t>Transaction Type:
1) Add -- counted in sizing
2) Replace -- not counted in sizing</t>
        </r>
      </text>
    </comment>
    <comment ref="I10" authorId="0" shapeId="0" xr:uid="{5E382418-F234-476B-9B42-8B3ADE517AA5}">
      <text>
        <r>
          <rPr>
            <sz val="8"/>
            <color indexed="81"/>
            <rFont val="Tahoma"/>
            <family val="2"/>
          </rPr>
          <t>Hourly
Daily
Weekly
Monthly
Yearly</t>
        </r>
      </text>
    </comment>
    <comment ref="J10" authorId="0" shapeId="0" xr:uid="{BD878AC0-51F1-4DF1-A748-B4F3D95391AD}">
      <text>
        <r>
          <rPr>
            <sz val="8"/>
            <color indexed="81"/>
            <rFont val="Tahoma"/>
            <family val="2"/>
          </rPr>
          <t>How many transaction per Month</t>
        </r>
      </text>
    </comment>
    <comment ref="K10" authorId="0" shapeId="0" xr:uid="{82CCD9DD-0277-4A8C-930B-896DA345A3D8}">
      <text>
        <r>
          <rPr>
            <sz val="8"/>
            <color indexed="81"/>
            <rFont val="Tahoma"/>
            <family val="2"/>
          </rPr>
          <t>#Record per month = #Record per Transaction  X #Transaction per Month
** In case that Transaction Type is "Replace", #Record per Month will be 0</t>
        </r>
      </text>
    </comment>
    <comment ref="L10" authorId="0" shapeId="0" xr:uid="{710AA0E3-3F1D-4072-9C9B-7C5D6CA0D874}">
      <text>
        <r>
          <rPr>
            <sz val="8"/>
            <color indexed="81"/>
            <rFont val="Tahoma"/>
            <family val="2"/>
          </rPr>
          <t>Specify the duration of data (record) that will be kept in DB. If the data older than this duration, it will be purged. 
=&gt; how old of record will be determined by checking a date field in record, not when we input record
** This column is only for Transaction Table.</t>
        </r>
      </text>
    </comment>
    <comment ref="M10" authorId="0" shapeId="0" xr:uid="{02A656BA-164C-48EA-9B33-BB6B76D77ECE}">
      <text>
        <r>
          <rPr>
            <sz val="8"/>
            <color indexed="81"/>
            <rFont val="Tahoma"/>
            <family val="2"/>
          </rPr>
          <t>In case there are advanced/planned data in DB, e.g. future production plan, it is necessary to specify how many months of that planned data will be kept in DB.
-&gt; If there is no such kind of data, fill in 0 
** This column is only for Transaction Table.</t>
        </r>
      </text>
    </comment>
    <comment ref="N10" authorId="0" shapeId="0" xr:uid="{E7FBA0F2-EBDC-4BC6-BED8-42F8D4FD1518}">
      <text>
        <r>
          <rPr>
            <sz val="8"/>
            <color indexed="81"/>
            <rFont val="Tahoma"/>
            <family val="2"/>
          </rPr>
          <t>Number of times that transaction table grows in terms of # of records per transaction for each year.
** If the size is constant (not grow), no need to put any thing -- leave it blank</t>
        </r>
      </text>
    </comment>
    <comment ref="O10" authorId="0" shapeId="0" xr:uid="{D1C6F272-5406-45B2-B032-A4B9754EDB01}">
      <text>
        <r>
          <rPr>
            <sz val="8"/>
            <color indexed="81"/>
            <rFont val="Tahoma"/>
            <family val="2"/>
          </rPr>
          <t>Number of years to predict the growth of transaction table.
** If the size is constant (not grow), no need to put any thing -- leave it blank</t>
        </r>
      </text>
    </comment>
    <comment ref="L103" authorId="1" shapeId="0" xr:uid="{94E71A08-1563-4EE7-AA45-C3D18E4B5566}">
      <text>
        <r>
          <rPr>
            <sz val="9"/>
            <color indexed="81"/>
            <rFont val="Tahoma"/>
            <family val="2"/>
          </rPr>
          <t xml:space="preserve">TKM prefer to keep 12 months. Is it suitable?
How many months for TDEM thai version?
This table will be delete after process uploader done
</t>
        </r>
      </text>
    </comment>
    <comment ref="L123" authorId="1" shapeId="0" xr:uid="{82D0DDED-FEB6-427E-B3F7-0ED2B7F505D5}">
      <text>
        <r>
          <rPr>
            <sz val="9"/>
            <color indexed="81"/>
            <rFont val="Tahoma"/>
            <family val="2"/>
          </rPr>
          <t>TKM prefer to keep 36 months. Is it suitable?
How many months for TDEM thai version?
This is parameter table setup into DB</t>
        </r>
      </text>
    </comment>
    <comment ref="L166" authorId="1" shapeId="0" xr:uid="{41F1D9B3-20CC-41D8-8428-3A4A9DFB2DD7}">
      <text>
        <r>
          <rPr>
            <sz val="9"/>
            <color indexed="81"/>
            <rFont val="Tahoma"/>
            <family val="2"/>
          </rPr>
          <t>confirmed =&gt; no purged</t>
        </r>
      </text>
    </comment>
    <comment ref="U213" authorId="2" shapeId="0" xr:uid="{4E453359-5B4C-486F-B8A1-CC133E324FAD}">
      <text>
        <r>
          <rPr>
            <b/>
            <sz val="9"/>
            <color indexed="81"/>
            <rFont val="Tahoma"/>
            <family val="2"/>
          </rPr>
          <t>Thitipong Kanjanapa (TDEM):</t>
        </r>
        <r>
          <rPr>
            <sz val="9"/>
            <color indexed="81"/>
            <rFont val="Tahoma"/>
            <family val="2"/>
          </rPr>
          <t xml:space="preserve">
Data only (TMT)
x1.5 = TMT + STM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rujipun</author>
  </authors>
  <commentList>
    <comment ref="B1" authorId="0" shapeId="0" xr:uid="{C7E03A82-11F4-4BF5-9114-7EDFDBD0C08D}">
      <text>
        <r>
          <rPr>
            <b/>
            <sz val="8"/>
            <color indexed="81"/>
            <rFont val="Tahoma"/>
            <family val="2"/>
          </rPr>
          <t>T : Transaction Table
M: Master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rujipun</author>
  </authors>
  <commentList>
    <comment ref="B1" authorId="0" shapeId="0" xr:uid="{CAEB810A-F820-4413-A222-6862D7F88CDB}">
      <text>
        <r>
          <rPr>
            <b/>
            <sz val="8"/>
            <color indexed="81"/>
            <rFont val="Tahoma"/>
            <family val="2"/>
          </rPr>
          <t>T : Transaction Table
M: Master Table</t>
        </r>
      </text>
    </comment>
  </commentList>
</comments>
</file>

<file path=xl/sharedStrings.xml><?xml version="1.0" encoding="utf-8"?>
<sst xmlns="http://schemas.openxmlformats.org/spreadsheetml/2006/main" count="5375" uniqueCount="816">
  <si>
    <t>Phase</t>
  </si>
  <si>
    <t>UR</t>
  </si>
  <si>
    <t>Project Name</t>
  </si>
  <si>
    <t>TPEX</t>
  </si>
  <si>
    <t>Page</t>
  </si>
  <si>
    <t>Block Name</t>
  </si>
  <si>
    <t>Logical DB Sizing</t>
  </si>
  <si>
    <t>Function Name</t>
  </si>
  <si>
    <t>Created</t>
  </si>
  <si>
    <t>By</t>
  </si>
  <si>
    <t>Thitipong K.</t>
  </si>
  <si>
    <t>Document Name</t>
  </si>
  <si>
    <t>Logical DB Sizing Sheet</t>
  </si>
  <si>
    <t>Title</t>
  </si>
  <si>
    <t>Revision History</t>
  </si>
  <si>
    <t>Updated</t>
  </si>
  <si>
    <t>Revision Historical Record</t>
    <phoneticPr fontId="13"/>
  </si>
  <si>
    <t>Revision a.b means "a = official release, b = modification/change"</t>
  </si>
  <si>
    <t>Revision</t>
    <phoneticPr fontId="13"/>
  </si>
  <si>
    <t>Author</t>
    <phoneticPr fontId="13"/>
  </si>
  <si>
    <t>Revised Date</t>
    <phoneticPr fontId="13"/>
  </si>
  <si>
    <t>Reviewed By</t>
  </si>
  <si>
    <t>Revision Description</t>
    <phoneticPr fontId="13"/>
  </si>
  <si>
    <t>Initial Version - For TPEX Project (ROEM EOSL) Based on TMT</t>
  </si>
  <si>
    <t>Consolidate to support TMT, STM and TMMIN</t>
  </si>
  <si>
    <t>3/35</t>
  </si>
  <si>
    <t>* This Logical DB Sizing information will be provided during DR Phase.</t>
  </si>
  <si>
    <t>* This Logical DB Storage Sizing Information will be passed to Infra-team for further Physical DB Sizing</t>
    <phoneticPr fontId="0"/>
  </si>
  <si>
    <t>Estimated 1 Month = 20 Working Days</t>
  </si>
  <si>
    <t>Table</t>
  </si>
  <si>
    <t>M
/
T</t>
  </si>
  <si>
    <t>Initial No. of Records</t>
    <phoneticPr fontId="0"/>
  </si>
  <si>
    <t>Source of Data/Input Data</t>
    <phoneticPr fontId="0"/>
  </si>
  <si>
    <t>Master Table</t>
    <phoneticPr fontId="0"/>
  </si>
  <si>
    <t>Transaction Table</t>
    <phoneticPr fontId="0"/>
  </si>
  <si>
    <t>Total Record</t>
    <phoneticPr fontId="0"/>
  </si>
  <si>
    <t>Record Size
/ Record 
(Byte)</t>
  </si>
  <si>
    <t>Logical Table Volume (MB)</t>
    <phoneticPr fontId="0"/>
  </si>
  <si>
    <t>Index(PK) Record Size / Record 
(Byte)</t>
    <phoneticPr fontId="0"/>
  </si>
  <si>
    <t>Logical Index Volume
(MB)</t>
    <phoneticPr fontId="0"/>
  </si>
  <si>
    <t>Logical DB Total Volume 
(MB)</t>
    <phoneticPr fontId="0"/>
  </si>
  <si>
    <t>Note</t>
  </si>
  <si>
    <t>Record Increase
/Year</t>
    <phoneticPr fontId="0"/>
  </si>
  <si>
    <t>#Year for Prediction of Growth</t>
    <phoneticPr fontId="0"/>
  </si>
  <si>
    <t>#Record 
/Transaction</t>
    <phoneticPr fontId="0"/>
  </si>
  <si>
    <t>Trans. Type
(Add /Replace)</t>
    <phoneticPr fontId="0"/>
  </si>
  <si>
    <t>Timing</t>
  </si>
  <si>
    <t>#Transaction
/ Month</t>
    <phoneticPr fontId="0"/>
  </si>
  <si>
    <t>#Record
/Month</t>
    <phoneticPr fontId="0"/>
  </si>
  <si>
    <t>Data Purging Duration (Month)</t>
    <phoneticPr fontId="0"/>
  </si>
  <si>
    <t>Forecast Data Duration (Month)</t>
    <phoneticPr fontId="0"/>
  </si>
  <si>
    <t>Growth Rate/Year</t>
    <phoneticPr fontId="0"/>
  </si>
  <si>
    <t>LOG</t>
  </si>
  <si>
    <t>T</t>
  </si>
  <si>
    <t>Log of Operation, Batches</t>
  </si>
  <si>
    <t>Add</t>
  </si>
  <si>
    <t>Hourly</t>
  </si>
  <si>
    <t>LOG_MOD</t>
  </si>
  <si>
    <t>LOG_PART</t>
  </si>
  <si>
    <t>INV_LOG</t>
  </si>
  <si>
    <t>NCS_DEL_COMP_MST_LOG</t>
  </si>
  <si>
    <t>NCS_ORD_UPLD_ERR</t>
  </si>
  <si>
    <t>NCS_PKG_SPEC_ERR</t>
  </si>
  <si>
    <t>NOEM_BATCH_TIME_CHK</t>
  </si>
  <si>
    <t>NOEM_MTH_UPLD_WARN</t>
  </si>
  <si>
    <t>NOEM_RENBAN_ERR</t>
  </si>
  <si>
    <t>NOEM_TMSD2_WT_ERR</t>
  </si>
  <si>
    <t>OEM_ADM_ERR_LOG</t>
  </si>
  <si>
    <t>OEM_ERR_LOG</t>
  </si>
  <si>
    <t>OEM_PROCESS_CTRL</t>
  </si>
  <si>
    <t>OEM_UPLOAD_ERR</t>
  </si>
  <si>
    <t>TB_DAEMON_LOG</t>
  </si>
  <si>
    <t>INS_CO_ERR_LOG</t>
  </si>
  <si>
    <t>TB_REC_CNT_OF_TAB</t>
  </si>
  <si>
    <t>OEM_BS_MST</t>
  </si>
  <si>
    <t>M</t>
  </si>
  <si>
    <t>OEM_CF_MST</t>
  </si>
  <si>
    <t>NCS_COMPONENT_MST</t>
  </si>
  <si>
    <t>OEM_CNSG_MST</t>
  </si>
  <si>
    <t>NCS_CNT_MST</t>
  </si>
  <si>
    <t>NCS_CNTRY_CD_MST</t>
  </si>
  <si>
    <t>INS_CNTRY_ORG_MST</t>
  </si>
  <si>
    <t>NCS_REA_MST</t>
  </si>
  <si>
    <t>OEM_CURRENCY_MST</t>
  </si>
  <si>
    <t>NOEM_ENG_VIN_MST</t>
  </si>
  <si>
    <t>OEM_FNL_DST_MST</t>
  </si>
  <si>
    <t>NOEM_DPK_DLANE_PROC_MST</t>
  </si>
  <si>
    <t>DPK_ERR_WAR_SOUND_MST</t>
  </si>
  <si>
    <t>DPK_RSN_MST</t>
  </si>
  <si>
    <t>DPK_STOP_CALL_ERR_LST</t>
  </si>
  <si>
    <t>DPK_STOP_CALL_RSN_MST</t>
  </si>
  <si>
    <t>DPK_USER_MST</t>
  </si>
  <si>
    <t>NOEM_BOX_LMT_MST</t>
  </si>
  <si>
    <t>NOEM_CUT_OFF_MST</t>
  </si>
  <si>
    <t>NOEM_MAX_DLANE_MST</t>
  </si>
  <si>
    <t>NOEM_MROS_CVT_DETAIL</t>
  </si>
  <si>
    <t>NOEM_VPR_PKG_SPEC</t>
  </si>
  <si>
    <t>NOEM_PRIV_TYPE_MST</t>
  </si>
  <si>
    <t>NOEM_IMP_CF_MST</t>
  </si>
  <si>
    <t>NOEM_IMPORT_PART_CTRL_MST</t>
  </si>
  <si>
    <t>NOEM_IMPORT_PART_MST</t>
  </si>
  <si>
    <t>OEM_INH_SHOP_MST</t>
  </si>
  <si>
    <t>NOEM_INS_SETUP_DTLS</t>
  </si>
  <si>
    <t>NOEM_INS_SETUP_MST</t>
  </si>
  <si>
    <t>NOEM_ISO_CONT_MST</t>
  </si>
  <si>
    <t>NOEM_COE_CEPT_MST</t>
  </si>
  <si>
    <t>OEM_LOT_PART_PRC_MST</t>
  </si>
  <si>
    <t>OEM_LOT_PRC_MST</t>
  </si>
  <si>
    <t>OEM_LOT_SIZE_MST</t>
  </si>
  <si>
    <t>INS_MIX_PRIV_MST</t>
  </si>
  <si>
    <t>OEM_NAT_CAL</t>
  </si>
  <si>
    <t>NCS_ACTIVITY_MST</t>
  </si>
  <si>
    <t>NCS_EXCH_RT_MST</t>
  </si>
  <si>
    <t>NCS_DEPT_MST</t>
  </si>
  <si>
    <t>NCS_MOD_SPEC_MST</t>
  </si>
  <si>
    <t>NCS_REVISE_MST</t>
  </si>
  <si>
    <t>NCS_DST_PART_PLNT_MST</t>
  </si>
  <si>
    <t>NCS_PLNT_DOCK_MST</t>
  </si>
  <si>
    <t>NCS_PRC_MST</t>
  </si>
  <si>
    <t>NOEM_PCK_LANE_GROUP_MST</t>
  </si>
  <si>
    <t>OEM_PARAMETER</t>
  </si>
  <si>
    <t>OEM_PART_MST</t>
  </si>
  <si>
    <t>OEM_PMNT_TERM_MST</t>
  </si>
  <si>
    <t>OEM_PLNT_MST</t>
  </si>
  <si>
    <t>OEM_PORT_MST</t>
  </si>
  <si>
    <t>INS_PROD_GRP_MST</t>
  </si>
  <si>
    <t>OEM_PART_PRC_MST</t>
  </si>
  <si>
    <t>NOEM_NO_BOX_MST</t>
  </si>
  <si>
    <t>NOEM_RENBAN_BOOK_DTL</t>
  </si>
  <si>
    <t>NOEM_RENBAN_BOOK_MST</t>
  </si>
  <si>
    <t>NOEM_RENBAN_SETUP_MST</t>
  </si>
  <si>
    <t>OEM_RRACK_MOD_TYPE_MST</t>
  </si>
  <si>
    <t>NOEM_NQC_DATA</t>
  </si>
  <si>
    <t>NOEM_PART_DOCK_MST</t>
  </si>
  <si>
    <t>NOEM_SUPP_PART_MST</t>
  </si>
  <si>
    <t>SHP_AUTH_MST</t>
  </si>
  <si>
    <t>OEM_SHIP_CMP_MST</t>
  </si>
  <si>
    <t>OEM_CONTROL</t>
  </si>
  <si>
    <t>NCS_PURPOSE_MST</t>
  </si>
  <si>
    <t>NOEM_SSL_PCK_MST</t>
  </si>
  <si>
    <t>DPK_CODE_MST</t>
  </si>
  <si>
    <t>INF_UPLD_WARN_MST</t>
  </si>
  <si>
    <t>NCS_DSI_NO_CTRL</t>
  </si>
  <si>
    <t>NCS_DSI_PARAM</t>
  </si>
  <si>
    <t>NCS_DSI_REMARK_MST</t>
  </si>
  <si>
    <t>NCS_MOD_SEQ</t>
  </si>
  <si>
    <t>NCS_ORD_PKG_STS_MST</t>
  </si>
  <si>
    <t>NCS_PART_BAR_SEQ</t>
  </si>
  <si>
    <t>NOEM_CB_MST</t>
  </si>
  <si>
    <t>NOEM_INTERFACE_SETUP</t>
  </si>
  <si>
    <t>NOEM_KAN_STS_UPD_DTL</t>
  </si>
  <si>
    <t>NOEM_MARU_TYP_MST</t>
  </si>
  <si>
    <t>NOEM_PURG_DTL</t>
  </si>
  <si>
    <t>NOEM_PVMS_SETUP</t>
  </si>
  <si>
    <t>NOEM_RPT_CONFIG</t>
  </si>
  <si>
    <t>NOEM_SEQ_CTRL_MST</t>
  </si>
  <si>
    <t>OEM_BAR_CTRL_MOD_NO</t>
  </si>
  <si>
    <t>OEM_BAR_PACK_CTRL</t>
  </si>
  <si>
    <t>OEM_ERR_MST</t>
  </si>
  <si>
    <t>OEM_MAIL_DTLS</t>
  </si>
  <si>
    <t>OEM_MENU_ACCESS_CTRL</t>
  </si>
  <si>
    <t>OEM_MENU_MST</t>
  </si>
  <si>
    <t>OEM_MONTH_STATUS</t>
  </si>
  <si>
    <t>OEM_PROG_DTLS</t>
  </si>
  <si>
    <t>OEM_SCREEN_MST</t>
  </si>
  <si>
    <t>TB_BATCH_SCHEDULE_DTL</t>
  </si>
  <si>
    <t>TB_DAEMON_PARAMETER</t>
  </si>
  <si>
    <t>TB_FTP_DTL</t>
  </si>
  <si>
    <t>NCS_CNTRL_MOD_SEQ</t>
  </si>
  <si>
    <t>NCS_CONT_SEQ</t>
  </si>
  <si>
    <t>INS_MOD_GRP_DTL</t>
  </si>
  <si>
    <t>INS_MOD_GRP_DTL_EST</t>
  </si>
  <si>
    <t>NOEM_VPR_PKG_SPEC_GT</t>
  </si>
  <si>
    <t>OEM_TRD_TERM_MST</t>
  </si>
  <si>
    <t>OEM_TPT_MST</t>
  </si>
  <si>
    <t>OEM_USER_MST</t>
  </si>
  <si>
    <t>NOEM_ACT_PCK_BACKLOG_HST</t>
  </si>
  <si>
    <t>Transaction</t>
  </si>
  <si>
    <t>NOEM_ACT_VAN_BACKLOG_HST</t>
  </si>
  <si>
    <t>NOEM_CST_LBL</t>
  </si>
  <si>
    <t>NCS_DSI_HDR</t>
  </si>
  <si>
    <t>NCS_DSI_HST</t>
  </si>
  <si>
    <t>NCS_DSI_ORD_REV_HST</t>
  </si>
  <si>
    <t>NCS_DSI_PART_MST</t>
  </si>
  <si>
    <t>NCS_PPMS_ACK_STATUS</t>
  </si>
  <si>
    <t>NOEM_EST_INV_DTL</t>
  </si>
  <si>
    <t>NOEM_ETD_DLY_CONT</t>
  </si>
  <si>
    <t>NOEM_BPI_DLY_PRT</t>
  </si>
  <si>
    <t>NOEM_VPP_DLY_CONT</t>
  </si>
  <si>
    <t>NOEM_VPP_DLY_MOD</t>
  </si>
  <si>
    <t>NOEM_VPP_DLY_PART</t>
  </si>
  <si>
    <t>NOEM_HAISEN_DTLS</t>
  </si>
  <si>
    <t>INS_INV_CONTAINER_DTLS</t>
  </si>
  <si>
    <t>INS_INV_DTLS</t>
  </si>
  <si>
    <t>INS_INV_MODULE_DTLS</t>
  </si>
  <si>
    <t>INS_INV_PARTS_DTLS</t>
  </si>
  <si>
    <t>NOEM_LOT_PART_SHORT_DTLS</t>
  </si>
  <si>
    <t>NOEM_VPR_MTH_CONT</t>
  </si>
  <si>
    <t>NOEM_VPR_MTH_KEIHEN_CONT</t>
  </si>
  <si>
    <t>NOEM_VPR_MTH_KEIHEN_MOD</t>
  </si>
  <si>
    <t>NOEM_VPR_MTH_MOD</t>
  </si>
  <si>
    <t>NOEM_VPR_MTH_KEIHEN_PART</t>
  </si>
  <si>
    <t>NOEM_VPR_MTH_PART</t>
  </si>
  <si>
    <t>NCS_DLY_CONT_DTL</t>
  </si>
  <si>
    <t>NCS_CONT_BAR_VAN</t>
  </si>
  <si>
    <t>NCS_DLY_MOD_DTL</t>
  </si>
  <si>
    <t>NCS_MOD_BAR_PACK</t>
  </si>
  <si>
    <t>NCS_MOD_BAR_PACK_F</t>
  </si>
  <si>
    <t>NCS_MOD_BAR_PACK_T</t>
  </si>
  <si>
    <t>NCS_MOD_BAR_VAN</t>
  </si>
  <si>
    <t>NCS_MOD_BAR_VAN_F</t>
  </si>
  <si>
    <t>NCS_MOD_BAR_VAN_T</t>
  </si>
  <si>
    <t>NCS_ORD_RECV</t>
  </si>
  <si>
    <t>NCS_ORD_LOT_DTL</t>
  </si>
  <si>
    <t>NCS_ORD_RECV_DTL</t>
  </si>
  <si>
    <t>NCS_PKG_SPEC</t>
  </si>
  <si>
    <t>NCS_DLY_PART_DTL</t>
  </si>
  <si>
    <t>NCS_PART_BAR_PACK</t>
  </si>
  <si>
    <t>NCS_PART_BAR_PACK_F</t>
  </si>
  <si>
    <t>NCS_PART_BAR_PACK_T</t>
  </si>
  <si>
    <t>NCS_DEL_PKG_DTL</t>
  </si>
  <si>
    <t>NOEM_PDS_ORD_DETAIL</t>
  </si>
  <si>
    <t>NOEM_PDS_PRT_RECV_DETAIL</t>
  </si>
  <si>
    <t>OEM_BAR_PACK</t>
  </si>
  <si>
    <t>OEM_BAR_PACK_GW</t>
  </si>
  <si>
    <t>OEM_BAR_PACK_P</t>
  </si>
  <si>
    <t>OEM_BAR_PACK_T</t>
  </si>
  <si>
    <t>OEM_BAR_VAN</t>
  </si>
  <si>
    <t>OEM_BAR_VAN_P</t>
  </si>
  <si>
    <t>OEM_BAR_VAN_T</t>
  </si>
  <si>
    <t>NOEM_DLY_CONT_CB_HST</t>
  </si>
  <si>
    <t>NOEM_ENG_VIN_DTL</t>
  </si>
  <si>
    <t>NOEM_INHOUSE_PCK_SEQ</t>
  </si>
  <si>
    <t>NOEM_VPR_DLY_INHOUSE</t>
  </si>
  <si>
    <t>NOEM_DEL_PKG_DTL</t>
  </si>
  <si>
    <t>NOEM_VPR_DLY_VIN</t>
  </si>
  <si>
    <t>NOEM_VPR_DLY_CONT</t>
  </si>
  <si>
    <t>NOEM_VPR_DLY_MOD</t>
  </si>
  <si>
    <t>NOEM_VPR_DLY_PART</t>
  </si>
  <si>
    <t>NOEM_SCP_DELAY_DETAIL</t>
  </si>
  <si>
    <t>INS_SEP_INV_DTLS</t>
  </si>
  <si>
    <t>NOEM_VPR_INV_CONT</t>
  </si>
  <si>
    <t>NOEM_VPR_INV_MOD</t>
  </si>
  <si>
    <t>NOEM_VPR_INV_PART</t>
  </si>
  <si>
    <t>NOEM_VPR_INV_VIN</t>
  </si>
  <si>
    <t>NCS_SPO_ECI_DTL</t>
  </si>
  <si>
    <t>OEM_BAR_PACK_SSL</t>
  </si>
  <si>
    <t>NCS_TI_HDR</t>
  </si>
  <si>
    <t>NCS_TI_HST</t>
  </si>
  <si>
    <t>NCS_TI_ORD_REV_HST</t>
  </si>
  <si>
    <t>INS_INV_EXPORT_CRDT</t>
  </si>
  <si>
    <t>MTH_DAILY_PART_REQT_REP_PL</t>
  </si>
  <si>
    <t>NCS_CONT_BAR_VAN_B_28</t>
  </si>
  <si>
    <t>NCS_CONT_BAR_VAN_F</t>
  </si>
  <si>
    <t>NCS_CONT_BAR_VAN_G_28</t>
  </si>
  <si>
    <t>NCS_CONT_BAR_VAN_T</t>
  </si>
  <si>
    <t>NCS_DEL_DSI_TI</t>
  </si>
  <si>
    <t>NOEM_BAR_PURGE</t>
  </si>
  <si>
    <t>NOEM_DLY_MOD_ICS</t>
  </si>
  <si>
    <t>NOEM_VPR_DLY_PART_ENG</t>
  </si>
  <si>
    <t>INS_INV_PARTS_ENG_DTLS</t>
  </si>
  <si>
    <t>TB_FWD_FTP_DTL</t>
  </si>
  <si>
    <t>Master</t>
  </si>
  <si>
    <t>NCS_DLY_PART_DTL_ENG</t>
  </si>
  <si>
    <t>NOEM_DEL_VAN_DTL</t>
  </si>
  <si>
    <t>NCS_DEL_VAN_DTL</t>
  </si>
  <si>
    <t>INS_EXCLUDE_IMP_PLS</t>
  </si>
  <si>
    <t>NOEM_EMPTY_CONT</t>
  </si>
  <si>
    <t>Grand Total in MB</t>
  </si>
  <si>
    <t>MB</t>
  </si>
  <si>
    <t>Grand Total in GB</t>
  </si>
  <si>
    <t>GB</t>
  </si>
  <si>
    <t>Trans. Type
(Add/Replace)</t>
    <phoneticPr fontId="0"/>
  </si>
  <si>
    <t>Timing</t>
    <phoneticPr fontId="0"/>
  </si>
  <si>
    <t>Master/Transaction</t>
    <phoneticPr fontId="0"/>
  </si>
  <si>
    <t>Add</t>
    <phoneticPr fontId="0"/>
  </si>
  <si>
    <t>M</t>
    <phoneticPr fontId="0"/>
  </si>
  <si>
    <t>Replace</t>
    <phoneticPr fontId="0"/>
  </si>
  <si>
    <t>Daily</t>
  </si>
  <si>
    <t>T</t>
    <phoneticPr fontId="0"/>
  </si>
  <si>
    <t>Weekly</t>
  </si>
  <si>
    <t>Monthly</t>
  </si>
  <si>
    <t>Yearly</t>
    <phoneticPr fontId="0"/>
  </si>
  <si>
    <t>Initial No. of Records</t>
  </si>
  <si>
    <t>Total Record</t>
  </si>
  <si>
    <t>Record Size
/ Record 
(Byte)</t>
    <phoneticPr fontId="0"/>
  </si>
  <si>
    <t>Table Space Name</t>
  </si>
  <si>
    <t>Total Record in DB</t>
  </si>
  <si>
    <t>Number of Year</t>
  </si>
  <si>
    <t>Should be</t>
  </si>
  <si>
    <t>Module</t>
  </si>
  <si>
    <t>Remark</t>
  </si>
  <si>
    <t>Growth Rate/Year</t>
  </si>
  <si>
    <t>Log</t>
  </si>
  <si>
    <t>STM</t>
  </si>
  <si>
    <t>Lookup with TMT</t>
  </si>
  <si>
    <t>TMT</t>
  </si>
  <si>
    <t>Lookup with TMMIN</t>
  </si>
  <si>
    <t>Lookup with STM</t>
  </si>
  <si>
    <t>TMMIN</t>
  </si>
  <si>
    <t>AKS_MOD_MAN_PACK_0219</t>
  </si>
  <si>
    <t>CHECKING</t>
  </si>
  <si>
    <t>AKS_TAB_TOT_REC</t>
  </si>
  <si>
    <t>CONTSTUFFPLAN_TMP</t>
  </si>
  <si>
    <t>NOEM_RENBAN_UPLOAD_TEMP_GT</t>
  </si>
  <si>
    <t>BKUP_BATCH_SCHEDULE_DTL</t>
  </si>
  <si>
    <t>CONT_LIST_ECAN_SHIP_MARK_TMP</t>
  </si>
  <si>
    <t>OEM_LOT_PART_PRC_CSV_GT</t>
  </si>
  <si>
    <t>CHAVALIT_G_VAN_0218</t>
  </si>
  <si>
    <t>CONT_LIST_SHIP_MARK_TMP</t>
  </si>
  <si>
    <t>OEM_PART_PRC_MST_TMP_GT</t>
  </si>
  <si>
    <t>CONT_LIST_SHIP_MARK_TMP2</t>
  </si>
  <si>
    <t>PCK_PLN_BY_PCK_LN_TEMP</t>
  </si>
  <si>
    <t>CHK_JOB</t>
  </si>
  <si>
    <t>CONT_LIST_SHIP_MARK_TMP3</t>
  </si>
  <si>
    <t>PCK_SEQ_TMP</t>
  </si>
  <si>
    <t>CONT_LIST_TMP</t>
  </si>
  <si>
    <t>PEND_MOD_TEMP</t>
  </si>
  <si>
    <t>CPO_ATTACH_SHEET_TEMP</t>
  </si>
  <si>
    <t>PKG_CONT_LIST_TMP</t>
  </si>
  <si>
    <t>CPO_DEL_PKG_DTL</t>
  </si>
  <si>
    <t>QUEST_SL_TEMP_EXPLAIN1</t>
  </si>
  <si>
    <t>CPO_DEL_SHP_INST_TEMP</t>
  </si>
  <si>
    <t>RENBAN_DATA_VPR_TEMP_GT</t>
  </si>
  <si>
    <t>CPO_DSI_HDR</t>
  </si>
  <si>
    <t>SHIPPING_MARK_TEMP</t>
  </si>
  <si>
    <t>CPO_DSI_NO_CTRL</t>
  </si>
  <si>
    <t>SHIP_MARK_TMP</t>
  </si>
  <si>
    <t>CPO_DSI_PARAM</t>
  </si>
  <si>
    <t>SSL_GRP_LBL_TMP</t>
  </si>
  <si>
    <t>CPO_LOT_ATTACH_SHEET_TEMP</t>
  </si>
  <si>
    <t>SUB_CONT_LIST_TMP</t>
  </si>
  <si>
    <t>CPO_ORD_LOT_DTL</t>
  </si>
  <si>
    <t>TB_RCV_ENG_PGK_RESULT_TEMP</t>
  </si>
  <si>
    <t>CPO_ORD_PART_TEMP</t>
  </si>
  <si>
    <t>TB_TMP_INV_SETUP1</t>
  </si>
  <si>
    <t>CPO_ORD_RECV</t>
  </si>
  <si>
    <t>CPO_ORD_RECV_DTL</t>
  </si>
  <si>
    <t>CPO_ORD_RPT_TEMP</t>
  </si>
  <si>
    <t>CPO_PACK_LIST_TEMP</t>
  </si>
  <si>
    <t>CPO_PKG_CASE</t>
  </si>
  <si>
    <t>CPO_PKG_DSI</t>
  </si>
  <si>
    <t>CPO_PKG_HDR</t>
  </si>
  <si>
    <t>CUST_CLR_FCL_TMP</t>
  </si>
  <si>
    <t>CPO_PKG_LST_TEMP</t>
  </si>
  <si>
    <t>CUST_CLR_LCL_TMP</t>
  </si>
  <si>
    <t>CPO_PKG_ORD</t>
  </si>
  <si>
    <t>DLY_PART_LBL_PXP_TMP</t>
  </si>
  <si>
    <t>CPO_PKG_PART</t>
  </si>
  <si>
    <t>DLY_PART_LBL_TMP</t>
  </si>
  <si>
    <t>CPO_PRC_MST</t>
  </si>
  <si>
    <t>DLY_SHP_EKANBAN_TMP</t>
  </si>
  <si>
    <t>CPO_REA_MST</t>
  </si>
  <si>
    <t>DLY_SHP_MARK2_TMP</t>
  </si>
  <si>
    <t>CPO_SHIP_MARK_TEMP</t>
  </si>
  <si>
    <t>DLY_SHP_MARK_PTN3_TMP</t>
  </si>
  <si>
    <t>CPO_SPO_PXP_ORD_DTL_TEMP</t>
  </si>
  <si>
    <t>DPK_CONT_LIST_TMP</t>
  </si>
  <si>
    <t>CPO_TECH_REF_DTL</t>
  </si>
  <si>
    <t>DPK_SHP_EKANBAN_TMP</t>
  </si>
  <si>
    <t>INS_INV_PARTS_DTLS_GTT</t>
  </si>
  <si>
    <t>INS_PACK_LIST_LOT_TEMP</t>
  </si>
  <si>
    <t>INS_PACK_LIST_TEMP</t>
  </si>
  <si>
    <t>INS_SEP_PACK_LIST_TEMP</t>
  </si>
  <si>
    <t>IPC_IMP_PRT_ODR_JAPAN_TEMP</t>
  </si>
  <si>
    <t>IPC_IMP_PRT_ODR_MSP_TEMP</t>
  </si>
  <si>
    <t>INF_UPLD_WARN_TMP</t>
  </si>
  <si>
    <t>IPC_MTH_IMP_PART_TEMP</t>
  </si>
  <si>
    <t>INF_UPLD_WARN_TMP_20150623</t>
  </si>
  <si>
    <t>OEM_LOT_PRC_UPLD_JOB_ST</t>
  </si>
  <si>
    <t>OEM_MAIL_DATA</t>
  </si>
  <si>
    <t>INS_INV_CONT_DTLS_20130902</t>
  </si>
  <si>
    <t>DPK_CONT_LIST_TMP_BKUP1</t>
  </si>
  <si>
    <t>INS_INV_CONT_DTLS_20130903</t>
  </si>
  <si>
    <t>DPK_ERR_WAR_SOUND_MST_TEMP</t>
  </si>
  <si>
    <t>INS_INV_DTLS_20130902</t>
  </si>
  <si>
    <t>INS_INV_DTLS_20130903</t>
  </si>
  <si>
    <t>INS_INV_DTLS_BCK</t>
  </si>
  <si>
    <t>DPK_SHP_EKANBAN_TMP_BKUP1</t>
  </si>
  <si>
    <t>INS_INV_MODULE_DTLS_20130902</t>
  </si>
  <si>
    <t>INS_INV_MODULE_DTLS_TMP</t>
  </si>
  <si>
    <t>INS_INV_MODULE_DTLS_20130903</t>
  </si>
  <si>
    <t>INS_INV_MODULE_DTLS_20180912</t>
  </si>
  <si>
    <t>INS_INV_PARTS_DTLS_TMP</t>
  </si>
  <si>
    <t>MTH_KHN_SHIP_SCH_TEMP</t>
  </si>
  <si>
    <t>NOEM_VPR_PART_TEMP</t>
  </si>
  <si>
    <t>INS_INV_PARTS_DTLS_20130902</t>
  </si>
  <si>
    <t>INS_INV_PARTS_DTLS_20130903</t>
  </si>
  <si>
    <t>INS_INV_PARTS_DTLS_BCK</t>
  </si>
  <si>
    <t>INS_INV_CONT_DTL_KR14106662</t>
  </si>
  <si>
    <t>INS_INV_CONT_DTL_KR14106663</t>
  </si>
  <si>
    <t>NOEM_VPP_MOD_TEMP</t>
  </si>
  <si>
    <t>IPC_IMP_PLNT_MST</t>
  </si>
  <si>
    <t>IPC_MST_STK_TRAN</t>
  </si>
  <si>
    <t>OEM_PART_PRC_MST_CSV</t>
  </si>
  <si>
    <t>IPC_PART_ORD_RND_TEMP</t>
  </si>
  <si>
    <t>OEM_PART_PRC_MST_TMP</t>
  </si>
  <si>
    <t>IPC_PART_REQ</t>
  </si>
  <si>
    <t>KHN_CONT_BK_20190222</t>
  </si>
  <si>
    <t>KHN_MOD_BK_20190222</t>
  </si>
  <si>
    <t>MTH_KHN_SHP_SCH_PLN_TEMP</t>
  </si>
  <si>
    <t>KHN_PART_BK_20190222</t>
  </si>
  <si>
    <t>MTH_ROLLING_PLAN_TEMP</t>
  </si>
  <si>
    <t>MTH_SHIPMENT_TEMP</t>
  </si>
  <si>
    <t>MTH_DLY_SUMMARY_TEMP</t>
  </si>
  <si>
    <t>MTH_SHIP_SCH_TEMP</t>
  </si>
  <si>
    <t>MTH_KEIHEN_SUMMARY_TEMP</t>
  </si>
  <si>
    <t>NOEM_DLY_ACT_PCK_TMP</t>
  </si>
  <si>
    <t>MTH_KHN_SHIPMENT_TEMP</t>
  </si>
  <si>
    <t>OEM_DPK_ERR_WAR_SOUND_MST</t>
  </si>
  <si>
    <t>OEM_DPK_MAX_DLANE_MST</t>
  </si>
  <si>
    <t>NCS_PART_BAR_PACK_W</t>
  </si>
  <si>
    <t>NCS_PART_BAR_PACK_X</t>
  </si>
  <si>
    <t>NCS_PART_BAR_PACK_Y</t>
  </si>
  <si>
    <t>NCS_PART_BAR_PACK_C</t>
  </si>
  <si>
    <t>MICROSOFTDTPROPERTIES</t>
  </si>
  <si>
    <t>MTH_SHP_SCH_PLN_TEMP</t>
  </si>
  <si>
    <t>NOEM_CST_LBL_A</t>
  </si>
  <si>
    <t>NCS_ATTACH_SHEET_TEMP</t>
  </si>
  <si>
    <t>NCS_COMP_PART_TEMP</t>
  </si>
  <si>
    <t>NCS_CPO_SPO_MONITOR_TEMP</t>
  </si>
  <si>
    <t>NCS_DEL_SHP_INST_TEMP</t>
  </si>
  <si>
    <t>NCS_DLY_STS_TEMP</t>
  </si>
  <si>
    <t>NCS_CONT_BAR_VAN_A</t>
  </si>
  <si>
    <t>NCS_DSI_TI_DISCREPANCY_TEMP</t>
  </si>
  <si>
    <t>NCS_CONT_BAR_VAN_M</t>
  </si>
  <si>
    <t>NCS_MOD_LIST_TEMP</t>
  </si>
  <si>
    <t>NCS_CONT_BAR_VAN_P</t>
  </si>
  <si>
    <t>NCS_MTH_STATUS_TEMP</t>
  </si>
  <si>
    <t>NCS_CONT_BAR_VAN_V</t>
  </si>
  <si>
    <t>NCS_PACK_LIST_TEMP</t>
  </si>
  <si>
    <t>NCS_PART_LBL_DTL_TMP</t>
  </si>
  <si>
    <t>NCS_SHIP_MARK_TEMP</t>
  </si>
  <si>
    <t>NCS_SPO_COMP_PART_LIST_TEMP</t>
  </si>
  <si>
    <t>NCS_SPO_STATUS_TEMP</t>
  </si>
  <si>
    <t>NCS_COMPONENT_MST_BK</t>
  </si>
  <si>
    <t>NOEM_PQC_PHOTO_DIST_TEMP</t>
  </si>
  <si>
    <t>NCS_DLY_CONT_TEMP</t>
  </si>
  <si>
    <t>OEM_LOT_PART_PRC_CSV</t>
  </si>
  <si>
    <t>NCS_CONT_BAR_VAN_G_0218</t>
  </si>
  <si>
    <t>NCS_DLY_MOD_TEMP</t>
  </si>
  <si>
    <t>OEM_LOT_PART_PRC_CSV_2</t>
  </si>
  <si>
    <t>NCS_DLY_PART_TEMP</t>
  </si>
  <si>
    <t>NCS_CONT_BAR_VAN_R</t>
  </si>
  <si>
    <t>NOEM_PVT_DLY_CONT_SUM</t>
  </si>
  <si>
    <t>NOEM_PVT_DLY_MOD_DTL</t>
  </si>
  <si>
    <t>NOEM_CST_LBL_E</t>
  </si>
  <si>
    <t>NOEM_CST_LBL_F</t>
  </si>
  <si>
    <t>OEM_BAR_VAN_A</t>
  </si>
  <si>
    <t>NCS_CONT_BAR_VAN_C</t>
  </si>
  <si>
    <t>NCS_MOD_BAR_VAN_W</t>
  </si>
  <si>
    <t>NCS_MOD_BAR_VAN_X</t>
  </si>
  <si>
    <t>NCS_ECI_UPLD_TEMP</t>
  </si>
  <si>
    <t>OEM_DPK_BAR_STOP_CALL_RSN_MST</t>
  </si>
  <si>
    <t>NCS_LPCS_PART_DTL_TMP</t>
  </si>
  <si>
    <t>TEMP_INS_INV_DTLS</t>
  </si>
  <si>
    <t>NCS_MOD_BAR_PACK_A</t>
  </si>
  <si>
    <t>NCS_MOD_BAR_PACK_M</t>
  </si>
  <si>
    <t>NCS_MOD_BAR_PACK_P</t>
  </si>
  <si>
    <t>NCS_MOD_BAR_PACK_V</t>
  </si>
  <si>
    <t>OEM_BAR_CTRL_TMP</t>
  </si>
  <si>
    <t>NCS_MOD_BAR_VAN_A</t>
  </si>
  <si>
    <t>NCS_MOD_BAR_VAN_M</t>
  </si>
  <si>
    <t>NCS_MOD_BAR_VAN_P</t>
  </si>
  <si>
    <t>OEM_DPK_BAR_MOD_TEMP</t>
  </si>
  <si>
    <t>NCS_MOD_BAR_VAN_V</t>
  </si>
  <si>
    <t>OEM_DPK_BAR_PACK</t>
  </si>
  <si>
    <t>OEM_DPK_BAR_PLNT_CAL</t>
  </si>
  <si>
    <t>OEM_BAR_BOX_LMT_MST</t>
  </si>
  <si>
    <t>NOEM_PVT_PLNT_CAL</t>
  </si>
  <si>
    <t>NOEM_PVT_SHIFT_INFO</t>
  </si>
  <si>
    <t>NCS_MOD_BAR_PACK_G_0218</t>
  </si>
  <si>
    <t>NCS_MOD_BAR_PACK_R</t>
  </si>
  <si>
    <t>NOEM_VPR_DLY_VIN_TEMP</t>
  </si>
  <si>
    <t>OEM_BAR_PACK_F</t>
  </si>
  <si>
    <t>NCS_PART_BAR_PACK_A</t>
  </si>
  <si>
    <t>NCS_CONT_BAR_VAN_W</t>
  </si>
  <si>
    <t>NCS_PART_BAR_PACK_M</t>
  </si>
  <si>
    <t>NCS_CONT_BAR_VAN_X</t>
  </si>
  <si>
    <t>NCS_MOD_BAR_VAN_G_0218</t>
  </si>
  <si>
    <t>NCS_PART_BAR_PACK_P</t>
  </si>
  <si>
    <t>NCS_PART_BAR_PACK_V</t>
  </si>
  <si>
    <t>NCS_MOD_BAR_VAN_R</t>
  </si>
  <si>
    <t>OEM_BAR_VAN_E</t>
  </si>
  <si>
    <t>OEM_BAR_VAN_F</t>
  </si>
  <si>
    <t>NCS_PART_LBL_TMP</t>
  </si>
  <si>
    <t>OEM_BAR_PACK_A</t>
  </si>
  <si>
    <t>OEM_BAR_PACK_E</t>
  </si>
  <si>
    <t>NCS_PKG_SPEC_TEMP</t>
  </si>
  <si>
    <t>NCS_PPMS_PART_DTL_TMP</t>
  </si>
  <si>
    <t>NOEM_VPP_RECV_FB_PART_TEMP</t>
  </si>
  <si>
    <t>NOEM_VPR_CONT_TEMP</t>
  </si>
  <si>
    <t>NCS_PRC_MST_TEMP</t>
  </si>
  <si>
    <t>NCS_PART_BAR_PACK_G_0218</t>
  </si>
  <si>
    <t>NCS_PART_BAR_PACK_R</t>
  </si>
  <si>
    <t>NOEM_SCP_DELAY_TEMP</t>
  </si>
  <si>
    <t>NOEM_BPI_PRT_TEMP</t>
  </si>
  <si>
    <t>NOEMVPRDLYPART_20150827</t>
  </si>
  <si>
    <t>NOEMVPRMTHKEIHENCONT_20150827</t>
  </si>
  <si>
    <t>NOEMVPRMTHKEIHENMOD_20150827</t>
  </si>
  <si>
    <t>NOEM_RENBAN_UPLOAD_TEMP</t>
  </si>
  <si>
    <t>NOEM_BOX_LMT_MST_TEMP</t>
  </si>
  <si>
    <t>NOEM_CST_LBL_H</t>
  </si>
  <si>
    <t>NOEM_CST_LBL_M</t>
  </si>
  <si>
    <t>NOEM_CST_LBL_P</t>
  </si>
  <si>
    <t>NOEM_CST_LBL_V</t>
  </si>
  <si>
    <t>NOEM_DLY_ACT_VAN_TMP</t>
  </si>
  <si>
    <t>NOEM_CUT_OFF_MST_TEMP</t>
  </si>
  <si>
    <t>OEM_DPK_BAR_PACK_TEMP</t>
  </si>
  <si>
    <t>NOEM_ENG_VIN_DTL_20101201</t>
  </si>
  <si>
    <t>NOEM_ENG_VIN_DTL_20180912</t>
  </si>
  <si>
    <t>NOEM_ENG_VIN_DTL_BUDEFECT</t>
  </si>
  <si>
    <t>NOEM_BPI_DLY_PRT_20150803</t>
  </si>
  <si>
    <t>NOEM_ENG_VIN_MST_A</t>
  </si>
  <si>
    <t>NOEM_BPI_DLY_PRT_DUMMY</t>
  </si>
  <si>
    <t>NOEM_ENG_VIN_MST_P</t>
  </si>
  <si>
    <t>NOEM_BPI_DLY_PRT_INC_1</t>
  </si>
  <si>
    <t>NOEM_MROS_CVT_TEMP</t>
  </si>
  <si>
    <t>NOEM_IMPORT_PART_MST_TEMP</t>
  </si>
  <si>
    <t>NCS_MOD_BAR_VAN_C</t>
  </si>
  <si>
    <t>NOEM_CST_LBL_R</t>
  </si>
  <si>
    <t>NCS_MOD_BAR_PACK_W</t>
  </si>
  <si>
    <t>NCS_MOD_BAR_PACK_X</t>
  </si>
  <si>
    <t>NOEM_INHOUSE_PCK_SEQ_TEMP</t>
  </si>
  <si>
    <t>NCS_MOD_BAR_PACK_Y</t>
  </si>
  <si>
    <t>NCS_MOD_BAR_PACK_C</t>
  </si>
  <si>
    <t>NOEM_MTH_UPLD_WARN_20150517</t>
  </si>
  <si>
    <t>NOEM_MTH_UPLD_WARN_20150827</t>
  </si>
  <si>
    <t>NOEM_PQC_DLY_REP</t>
  </si>
  <si>
    <t>OEM_DPK_BAR_ERR_MST</t>
  </si>
  <si>
    <t>NOEM_PQC_DOC_STS</t>
  </si>
  <si>
    <t>OEM_DPK_BAR_INS_MIX_PRIV_MST</t>
  </si>
  <si>
    <t>NOEM_PQC_LOT_CASE_MST</t>
  </si>
  <si>
    <t>OEM_DPK_BAR_MOD</t>
  </si>
  <si>
    <t>NOEM_PQC_LOT_CASE_MST_TMP</t>
  </si>
  <si>
    <t>NOEM_VPR_PKG_SPEC_TEMP</t>
  </si>
  <si>
    <t>NOEM_PQC_MOD_SPEC</t>
  </si>
  <si>
    <t>NOEM_PQC_PHOTO_DIST</t>
  </si>
  <si>
    <t>NOEM_PQC_PHOTO_SPEC</t>
  </si>
  <si>
    <t>NOEM_INS_SETUP_DTLS_BK_PKG_MTH</t>
  </si>
  <si>
    <t>NOEM_PQC_PRB_TYP_MST</t>
  </si>
  <si>
    <t>OEM_BAR_VAN_TEMP</t>
  </si>
  <si>
    <t>NOEM_PQC_PROBLEM</t>
  </si>
  <si>
    <t>NOEM_INS_SETUP_MST_BK_PKG_MTH</t>
  </si>
  <si>
    <t>NOEM_PQC_ROLE_MST</t>
  </si>
  <si>
    <t>NOEM_PQC_RSP_MST</t>
  </si>
  <si>
    <t>NOEM_PQC_SHIFT_MST</t>
  </si>
  <si>
    <t>NOEM_PQC_TYPE_MST</t>
  </si>
  <si>
    <t>NOEM_PQC_UNPCK_AUDIT_TEMP</t>
  </si>
  <si>
    <t>NOEM_PQC_UNPCK_HIST</t>
  </si>
  <si>
    <t>OEM_DPK_CNSG_MST</t>
  </si>
  <si>
    <t>NOEM_PQC_UNPCK_MOD</t>
  </si>
  <si>
    <t>OEM_DPK_PLNT_MST</t>
  </si>
  <si>
    <t>NOEM_PQC_UNPCK_PART</t>
  </si>
  <si>
    <t>OEM_DPK_FNL_DST_MST</t>
  </si>
  <si>
    <t>NOEM_MROS_CVT_DETAIL_20150803</t>
  </si>
  <si>
    <t>NOEM_PQC_UNPCK_RSN_MST</t>
  </si>
  <si>
    <t>NOEM_PQC_USER_MST</t>
  </si>
  <si>
    <t>OEM_BAR_PACK_TMP</t>
  </si>
  <si>
    <t>NOEM_PVT_CONT_MST</t>
  </si>
  <si>
    <t>NOEM_PVT_DISCREPANCY_TEMP</t>
  </si>
  <si>
    <t>NOEM_PDS_ORD_DETAIL_20150803</t>
  </si>
  <si>
    <t>NOEM_PDS_ORD_TEMP</t>
  </si>
  <si>
    <t>NOEM_PVT_DLY_OT_MP</t>
  </si>
  <si>
    <t>NOEM_PVT_INT_CONT_SEQ</t>
  </si>
  <si>
    <t>NOEM_PDS_PRT_RECV_DTL_20150803</t>
  </si>
  <si>
    <t>NOEM_PVT_LOG_MST</t>
  </si>
  <si>
    <t>PLAN_TABLE</t>
  </si>
  <si>
    <t>NOEM_PDS_PRT_RECV_TEMP</t>
  </si>
  <si>
    <t>NOEM_PVT_MAN_POWER</t>
  </si>
  <si>
    <t>NOEM_PVT_MAN_POWER_TEMP</t>
  </si>
  <si>
    <t>TAB_NAME</t>
  </si>
  <si>
    <t>NOEM_PVT_MOD_LT</t>
  </si>
  <si>
    <t>NOEM_PVT_MOD_MST</t>
  </si>
  <si>
    <t>NOEM_PVT_MP_OT_INFO</t>
  </si>
  <si>
    <t>NOEM_PVT_MP_OT_INFO_TMP</t>
  </si>
  <si>
    <t>NOEM_PVT_MTH_MOD_SUM</t>
  </si>
  <si>
    <t>NOEM_PVT_MTH_PLN_TEMP</t>
  </si>
  <si>
    <t>NOEM_PVT_MTH_REP_TEMP</t>
  </si>
  <si>
    <t>NOEM_PVT_MTH_REP_TEMP1</t>
  </si>
  <si>
    <t>NOEM_PVT_MTH_REP_TEMP2</t>
  </si>
  <si>
    <t>NOEM_PVT_OT_MP</t>
  </si>
  <si>
    <t>NOEM_PVT_PCK_GRP</t>
  </si>
  <si>
    <t>NOEM_PVT_PCK_GRP_TEMP</t>
  </si>
  <si>
    <t>NOEM_PVT_PP_SPEC</t>
  </si>
  <si>
    <t>NOEM_PVT_PP_SPEC_TEMP</t>
  </si>
  <si>
    <t>OEM_DPK_PARAMETER</t>
  </si>
  <si>
    <t>OEM_DPK_USER_MST</t>
  </si>
  <si>
    <t>NOEM_PVT_STD_TM</t>
  </si>
  <si>
    <t>NCS_MOD_BAR_VAN_Y</t>
  </si>
  <si>
    <t>NOEM_PVT_TRACE_INFO</t>
  </si>
  <si>
    <t>NOEM_PVT_VAN_LINE</t>
  </si>
  <si>
    <t>NOEM_PVT_VAN_LT</t>
  </si>
  <si>
    <t>NOEM_STD_TM_CAL_TEMP</t>
  </si>
  <si>
    <t>OEM_BAR_CUT_OFF_MST</t>
  </si>
  <si>
    <t>NOEM_VPR_CONT_TEMP20201120</t>
  </si>
  <si>
    <t>OEM_DPK_BAR_DLANE_INFO</t>
  </si>
  <si>
    <t>NOEM_VPR_CONT_TEMP20201123</t>
  </si>
  <si>
    <t>OEM_DPK_BAR_DLANE_PROC_MST</t>
  </si>
  <si>
    <t>NOEM_VPR_CONT_TEMP_24082017</t>
  </si>
  <si>
    <t>NOEM_VPR_CONT_TEMP_BCKUP</t>
  </si>
  <si>
    <t>NOEM_VPR_DLY_CONT_20111202</t>
  </si>
  <si>
    <t>NOEM_VPR_DLY_CONT_20111203</t>
  </si>
  <si>
    <t>NOEM_VPR_DLY_CONT_20150827</t>
  </si>
  <si>
    <t>NOEM_VPR_DLY_CONT_20170617</t>
  </si>
  <si>
    <t>NOEM_VPR_DLY_CONT_20180303</t>
  </si>
  <si>
    <t>NOEM_VPP_RECV_FB_MOD_TEMP</t>
  </si>
  <si>
    <t>NOEM_VPR_DLY_CONT_ARCHIVE</t>
  </si>
  <si>
    <t>NOEM_VPP_PART_TEMP</t>
  </si>
  <si>
    <t>NOEM_VPR_DLY_MOD1</t>
  </si>
  <si>
    <t>NOEM_VPR_DLY_MOD_20111202</t>
  </si>
  <si>
    <t>NOEM_VPR_DLY_MOD_20111203</t>
  </si>
  <si>
    <t>NOEM_VPR_DLY_MOD_20131008_DEV</t>
  </si>
  <si>
    <t>NOEM_RENBAN_BOOK_DTL_BACKUP</t>
  </si>
  <si>
    <t>NOEM_VPR_DLY_MOD_20131008_ORI</t>
  </si>
  <si>
    <t>NOEM_VPR_DLY_MOD_20170617</t>
  </si>
  <si>
    <t>NOEM_VPR_INHOUSE_TEMP</t>
  </si>
  <si>
    <t>NOEM_RENBAN_BOOK_MST_BACKUP</t>
  </si>
  <si>
    <t>NOEM_VPR_DLY_MOD_20180303</t>
  </si>
  <si>
    <t>NOEM_VPR_DLY_MOD_ARCHIVE</t>
  </si>
  <si>
    <t>NOEM_VPR_DLY_PART_20161109</t>
  </si>
  <si>
    <t>NOEM_VPR_DLY_PART_20170407</t>
  </si>
  <si>
    <t>NOEM_SCP_DELAY_DETAIL_20150803</t>
  </si>
  <si>
    <t>NOEM_VPR_DLY_PART_20180303</t>
  </si>
  <si>
    <t>NOEM_VPR_DLY_PART_ARCHIVE</t>
  </si>
  <si>
    <t>NOEM_VPR_DLY_PART_OLD</t>
  </si>
  <si>
    <t>NOEM_SHIFT_MST</t>
  </si>
  <si>
    <t>NOEM_SINGLE_LINE_MST</t>
  </si>
  <si>
    <t>NOEM_VPR_DLY_VIN_20111202</t>
  </si>
  <si>
    <t>NCS_CONT_BAR_VAN_Y</t>
  </si>
  <si>
    <t>NOEM_VPR_DLY_VIN_20111203</t>
  </si>
  <si>
    <t>NOEM_VPP_CONT_TEMP</t>
  </si>
  <si>
    <t>NOEM_VPR_INV_CONT_20151128</t>
  </si>
  <si>
    <t>NOEM_VPR_INV_CONT_20170617</t>
  </si>
  <si>
    <t>NOEM_VPP_DLY_CONT_20150803</t>
  </si>
  <si>
    <t>NOEM_VPR_INV_CONT_ARCHIVE</t>
  </si>
  <si>
    <t>NOEM_VPP_DLY_CONT_DUMMY</t>
  </si>
  <si>
    <t>NOEM_VPR_INV_MOD_20151128</t>
  </si>
  <si>
    <t>NOEM_VPP_DLY_MOD_20150803</t>
  </si>
  <si>
    <t>NOEM_VPR_INV_MOD_20170617</t>
  </si>
  <si>
    <t>NOEM_VPP_DLY_MOD_DUMMY</t>
  </si>
  <si>
    <t>NOEM_VPR_INV_MOD_ARCHIVE</t>
  </si>
  <si>
    <t>NOEM_VPP_DLY_PART_20150803</t>
  </si>
  <si>
    <t>NOEM_VPR_INV_PART_20150517</t>
  </si>
  <si>
    <t>NOEM_VPR_INV_PART_20151128</t>
  </si>
  <si>
    <t>OEM_DPK_BAR_MROS_CVT</t>
  </si>
  <si>
    <t>NOEM_VPR_INV_PART_20170617</t>
  </si>
  <si>
    <t>NOEM_VPP_RECV_FB_CONT_TEMP</t>
  </si>
  <si>
    <t>NOEM_VPR_INV_PART_ARCHIVE</t>
  </si>
  <si>
    <t>NOEM_VPR_INV_PART_OLD</t>
  </si>
  <si>
    <t>NOEM_VPR_MOD_TEMP</t>
  </si>
  <si>
    <t>NCS_PKG_LINE_MST</t>
  </si>
  <si>
    <t>NOEM_VPR_MODD_TEMP20201120</t>
  </si>
  <si>
    <t>NOEM_VPR_DLY_CONT_DUMMY</t>
  </si>
  <si>
    <t>NOEM_VPR_MOD_TEMP20201120</t>
  </si>
  <si>
    <t>NOEM_VPR_DLY_CONT_Z0824_Z0829</t>
  </si>
  <si>
    <t>NOEM_VPR_MOD_TEMP20201123</t>
  </si>
  <si>
    <t>NOEM_VPR_MOD_TEMP_24082017</t>
  </si>
  <si>
    <t>NOEM_VPR_MOD_TEMP_BCKUP</t>
  </si>
  <si>
    <t>NOEM_VPR_DLY_MOD_Z0824_Z0829</t>
  </si>
  <si>
    <t>NOEM_VPR_MTH_CONT_20150827</t>
  </si>
  <si>
    <t>NOEM_VPR_MTH_CONT_20161220</t>
  </si>
  <si>
    <t>NOEM_VPR_MTH_CONT_20170617</t>
  </si>
  <si>
    <t>NOEM_VPR_MTH_CONT_20180303</t>
  </si>
  <si>
    <t>NOEM_VPR_MTH_CONT_20201123</t>
  </si>
  <si>
    <t>NOEM_VPR_MTH_CONT_20201127</t>
  </si>
  <si>
    <t>NOEM_VPR_MTH_CONT_TEMP20201123</t>
  </si>
  <si>
    <t>NOEM_VPR_MTH_KHN_PART_20150517</t>
  </si>
  <si>
    <t>OEM_SCREEN_ACCESS_CONTROL</t>
  </si>
  <si>
    <t>NOEM_VPR_MTH_MOD_20150827</t>
  </si>
  <si>
    <t>NOEM_VPR_MTH_MOD_20161220</t>
  </si>
  <si>
    <t>NOEM_VPR_MTH_MOD_20170617</t>
  </si>
  <si>
    <t>NOEM_VPR_MTH_MOD_20201123</t>
  </si>
  <si>
    <t>NOEM_VPR_MTH_MOD_20201127</t>
  </si>
  <si>
    <t>NOEM_VPR_PKG_SPEC_20150729</t>
  </si>
  <si>
    <t>NOEM_VPR_MTH_PART_20150517</t>
  </si>
  <si>
    <t>NOEM_VPR_MTH_PART_20161220</t>
  </si>
  <si>
    <t>NOEM_VPR_MTH_PART_20170617</t>
  </si>
  <si>
    <t>NOEM_VPR_MTH_PART_20201123</t>
  </si>
  <si>
    <t>NOEM_VPR_MTH_PART_20201127</t>
  </si>
  <si>
    <t>NOEM_VPR_PARTT_TEMP20201120</t>
  </si>
  <si>
    <t>VW_SNCS201</t>
  </si>
  <si>
    <t>NOEM_VPR_PART_TEMP20201120</t>
  </si>
  <si>
    <t>OEM_BAR_PACK_G_0218</t>
  </si>
  <si>
    <t>NOEM_VPR_PART_TEMP20201123</t>
  </si>
  <si>
    <t>OEM_DPK_BAR_PACK_201903</t>
  </si>
  <si>
    <t>NOEM_VPR_PART_TEMP_24082017</t>
  </si>
  <si>
    <t>OEM_BAR_PACK_R</t>
  </si>
  <si>
    <t>NOEM_VPR_PART_TEMP_BCKUP</t>
  </si>
  <si>
    <t>OEM_BAR_PACK_TMP1</t>
  </si>
  <si>
    <t>OEM_BAR_PACK_20090805</t>
  </si>
  <si>
    <t>OEM_BAR_PACK_20111123</t>
  </si>
  <si>
    <t>OEM_BAR_VAN_G_0218</t>
  </si>
  <si>
    <t>OEM_BAR_PACK_3</t>
  </si>
  <si>
    <t>OEM_BAR_VAN_G_AKS</t>
  </si>
  <si>
    <t>OEM_BAR_VAN_G_BEF</t>
  </si>
  <si>
    <t>OEM_BAR_PACK_H</t>
  </si>
  <si>
    <t>OEM_BAR_VAN_R</t>
  </si>
  <si>
    <t>OEM_BAR_PACK_M</t>
  </si>
  <si>
    <t>OEM_BAR_PACK_PX</t>
  </si>
  <si>
    <t>OEM_BAR_PACK_V</t>
  </si>
  <si>
    <t>OEM_BAR_PACK_V_1</t>
  </si>
  <si>
    <t>OEM_CONTROL_BKUP</t>
  </si>
  <si>
    <t>OEM_BAR_VAN_20090805</t>
  </si>
  <si>
    <t>OEM_BAR_VAN_20111123</t>
  </si>
  <si>
    <t>OEM_BAR_VAN_3</t>
  </si>
  <si>
    <t>OEM_BAR_VAN_H</t>
  </si>
  <si>
    <t>OEM_BAR_VAN_M</t>
  </si>
  <si>
    <t>OEM_BAR_VAN_PX</t>
  </si>
  <si>
    <t>OEM_BAR_VAN_V</t>
  </si>
  <si>
    <t>OEM_LOT_PART_PRC_MST_20111004</t>
  </si>
  <si>
    <t>OEM_LOT_PRC_MST_20111004</t>
  </si>
  <si>
    <t>OEM_ERR_LOG_20150517</t>
  </si>
  <si>
    <t>OEM_ERR_LOG_20150827</t>
  </si>
  <si>
    <t>OEM_MENU_ACCESS_CTRL_B4_042014</t>
  </si>
  <si>
    <t>OEM_LOT_PART_PRC_MST_202207</t>
  </si>
  <si>
    <t>OEM_MONTH_STATUS_B4_20150206</t>
  </si>
  <si>
    <t>OEM_LOT_PRC_MST_202207</t>
  </si>
  <si>
    <t>OEM_PART_PRC_MST_TMP_2</t>
  </si>
  <si>
    <t>OEM_PARAMETER_H</t>
  </si>
  <si>
    <t>OEM_PART_PRC_MST_202207</t>
  </si>
  <si>
    <t>OEM_PROCESS_CTRL_20150517</t>
  </si>
  <si>
    <t>OEM_PROCESS_CTRL_20150827</t>
  </si>
  <si>
    <t>OEM_USER_MST_B4_042014</t>
  </si>
  <si>
    <t>OEM_USER_MST_BKNOEM</t>
  </si>
  <si>
    <t>PEND_MOD_TEMP_BKUP1</t>
  </si>
  <si>
    <t>OEM_UPLOAD_ERR_20110801</t>
  </si>
  <si>
    <t>OEM_UPLOAD_ERR_20150517</t>
  </si>
  <si>
    <t>OEM_UPLOAD_ERR_20150827</t>
  </si>
  <si>
    <t>REM_TEMP_20100706</t>
  </si>
  <si>
    <t>OEM_VPR_DLY_CONT_ARCHIVE</t>
  </si>
  <si>
    <t>SHIPPING_MARK_TEMP_BKUP1</t>
  </si>
  <si>
    <t>SYN_NOEM_VPR_DLY_MOD</t>
  </si>
  <si>
    <t>TB_BATCH_SCHEDULE_DTL_1</t>
  </si>
  <si>
    <t>TEMP_SUPP_MAN_PCK</t>
  </si>
  <si>
    <t>TEST_DATA_CPO</t>
  </si>
  <si>
    <t>TB_LOGGER</t>
  </si>
  <si>
    <t>TOAD_PLAN_TABLE</t>
  </si>
  <si>
    <t>TB_M_ROEM_STYPE_RANK</t>
  </si>
  <si>
    <t>TRK_CNCL_CONT_REC</t>
  </si>
  <si>
    <t>TB_M_SYSTEM</t>
  </si>
  <si>
    <t>TB_M_SYSTEM_TYPE</t>
  </si>
  <si>
    <t>TB_TMP_PART_MASTER</t>
  </si>
  <si>
    <t>TMPTBL</t>
  </si>
  <si>
    <t>VW_CPO_PRC_MST</t>
  </si>
  <si>
    <t>VW_PVM_PKG_PLAN</t>
  </si>
  <si>
    <t>VW_SHIFT_DAYS</t>
  </si>
  <si>
    <t>VW_SNCS202</t>
  </si>
  <si>
    <t>VW_SNCS203</t>
  </si>
  <si>
    <t>VW_SNCS204</t>
  </si>
  <si>
    <t>VW_TNSO_INV_WITH_NEW_SPO</t>
  </si>
  <si>
    <t>XTRACE</t>
  </si>
  <si>
    <t>ZAENAL_CONT_14MAR19</t>
  </si>
  <si>
    <t>ZAENAL_CONT_2019</t>
  </si>
  <si>
    <t>ZAENAL_MOD_14MAR19</t>
  </si>
  <si>
    <t>ZAENAL_MOD_2019</t>
  </si>
  <si>
    <t>ZAENAL_PART_14MAR19</t>
  </si>
  <si>
    <t>ZAENAL_PART_2019</t>
  </si>
  <si>
    <t>Table Name</t>
  </si>
  <si>
    <t>Category</t>
  </si>
  <si>
    <t>Exist in Study Phase</t>
  </si>
  <si>
    <t>TMT Only</t>
  </si>
  <si>
    <t>Not use</t>
  </si>
  <si>
    <t>STM Only</t>
  </si>
  <si>
    <t>Out of Scope</t>
  </si>
  <si>
    <t>?? Only 5 records exist</t>
  </si>
  <si>
    <t>?? Why only STM ?</t>
  </si>
  <si>
    <t>Engine Table</t>
  </si>
  <si>
    <t>Forward IF to STM Local system</t>
  </si>
  <si>
    <t>ATLAS, TMT also needed</t>
  </si>
  <si>
    <t>Common</t>
  </si>
  <si>
    <t>Very stange table. There's no key value, update datetime. Not sure why it is exist</t>
  </si>
  <si>
    <t>TMMIN Only</t>
  </si>
  <si>
    <t>Proposed as per TDEM standard</t>
  </si>
  <si>
    <t>Proposed as per Standard</t>
  </si>
  <si>
    <t>mm</t>
  </si>
  <si>
    <t>TB_INV_CONTAINER_DTL</t>
  </si>
  <si>
    <t>TB_R_INV_CONTAINER_D</t>
  </si>
  <si>
    <t>TB_R_INV_MODULE_D</t>
  </si>
  <si>
    <t>TB_INV_MODULE_DTL</t>
  </si>
  <si>
    <t>TB_R_MTH_VPR_KEIHEN_MODULE</t>
  </si>
  <si>
    <t>TB_R_MTH_VPR_KEIHEN_CONTAINER</t>
  </si>
  <si>
    <t>TB_MTH_VPR_KEIHEN_CONTAINER</t>
  </si>
  <si>
    <t>TB_MTH_VPR_KEIHEN_MODULE</t>
  </si>
  <si>
    <t>TB_R_MTH_VPR_MODULE</t>
  </si>
  <si>
    <t>TB_MTH_VPR_MODULE</t>
  </si>
  <si>
    <t>TB_R_DLY_VPR_PART</t>
  </si>
  <si>
    <t>TB_DLY_VPR_PART</t>
  </si>
  <si>
    <t>TB_MTH_RENBAN_BOOKING_DTL</t>
  </si>
  <si>
    <t>TB_MTH_RENBAN_BOOKING_HDR</t>
  </si>
  <si>
    <t>TB_M_MTH_RENBAN_SETUP</t>
  </si>
  <si>
    <t>TB_MTH_RENBAN_SETUP_MST</t>
  </si>
  <si>
    <t>TB_R_MTH_RENBAN_BOOKING_D</t>
  </si>
  <si>
    <t>TB_R_MTH_RENBAN_BOOKING_H</t>
  </si>
  <si>
    <t>TB_R_INV_PART_D</t>
  </si>
  <si>
    <t>TB_R_INV_INVOICE_H</t>
  </si>
  <si>
    <t>TB_INV_INVOICE_HDR</t>
  </si>
  <si>
    <t>TB_INV_PART_DTL</t>
  </si>
  <si>
    <t>TB_DLY_VPR_CONTAINER</t>
  </si>
  <si>
    <t>TB_INV_VPR_CONTAINER</t>
  </si>
  <si>
    <t>TB_R_DLY_VPR_CONTAINER</t>
  </si>
  <si>
    <t>TB_R_INV_VPR_CONTAINER</t>
  </si>
  <si>
    <t>TB_R_DLY_NCS_CONTAINER</t>
  </si>
  <si>
    <t>TB_DLY_NCS_CONTAINER</t>
  </si>
  <si>
    <t>TB_R_DLY_NCS_MODULE</t>
  </si>
  <si>
    <t>TB_DLY_NCS_MODULE</t>
  </si>
  <si>
    <t>TB_R_DLY_NCS_PART</t>
  </si>
  <si>
    <t>TB_DLY_NCS_PART</t>
  </si>
  <si>
    <t>TB_R_INV_VPR_MODULE</t>
  </si>
  <si>
    <t>TB_INV_VPR_MODULE</t>
  </si>
  <si>
    <t>TB_R_DLY_VPR_INHOUSE</t>
  </si>
  <si>
    <t>TB_DLY_VPR_INHOUSE</t>
  </si>
  <si>
    <t>TB_S_DLY_INV_MODULE</t>
  </si>
  <si>
    <t>TB_DLY_INV_MODULE_TMP</t>
  </si>
  <si>
    <t>TB_GEN_ERROR_LOG</t>
  </si>
  <si>
    <t>TB_L_ERROR_LOG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</si>
</sst>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);[Red]\(0\)"/>
    <numFmt numFmtId="165" formatCode="#,##0;\ #,##0;\ 0;\ &quot;&quot;"/>
    <numFmt numFmtId="166" formatCode="#,##0;[Red]#,##0"/>
    <numFmt numFmtId="167" formatCode="#,##0.00;[Red]#,##0.00"/>
    <numFmt numFmtId="168" formatCode="[$-409]d\-mmm\-yy;@"/>
    <numFmt numFmtId="169" formatCode="[$-409]d\-mmm\-yyyy;@"/>
  </numFmts>
  <fonts count="2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4"/>
      <name val="Arial"/>
      <family val="2"/>
    </font>
    <font>
      <sz val="10"/>
      <name val="Arial"/>
      <family val="2"/>
    </font>
    <font>
      <sz val="10"/>
      <color rgb="FFFF0000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ゴシック"/>
      <family val="3"/>
      <charset val="128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57B83"/>
      <name val="Consolas"/>
      <family val="3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CDEE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/>
  </cellStyleXfs>
  <cellXfs count="242">
    <xf numFmtId="0" fontId="0" fillId="0" borderId="0" xfId="0"/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/>
    </xf>
    <xf numFmtId="0" fontId="3" fillId="0" borderId="0" xfId="1" applyFont="1" applyAlignment="1">
      <alignment vertical="top"/>
    </xf>
    <xf numFmtId="0" fontId="2" fillId="2" borderId="0" xfId="1" applyFont="1" applyFill="1" applyAlignment="1">
      <alignment vertical="top"/>
    </xf>
    <xf numFmtId="0" fontId="2" fillId="0" borderId="0" xfId="1" applyFont="1" applyAlignment="1">
      <alignment horizontal="left" vertical="top"/>
    </xf>
    <xf numFmtId="0" fontId="2" fillId="0" borderId="0" xfId="1" quotePrefix="1" applyFont="1" applyAlignment="1">
      <alignment vertical="top"/>
    </xf>
    <xf numFmtId="0" fontId="4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5" fillId="3" borderId="8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4" borderId="11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4" xfId="1" applyFont="1" applyFill="1" applyBorder="1" applyAlignment="1">
      <alignment horizontal="center" vertical="center" wrapText="1"/>
    </xf>
    <xf numFmtId="0" fontId="0" fillId="5" borderId="16" xfId="2" applyFont="1" applyFill="1" applyBorder="1" applyAlignment="1">
      <alignment vertical="top"/>
    </xf>
    <xf numFmtId="0" fontId="5" fillId="5" borderId="17" xfId="1" applyFont="1" applyFill="1" applyBorder="1" applyAlignment="1">
      <alignment horizontal="center" vertical="top"/>
    </xf>
    <xf numFmtId="3" fontId="5" fillId="5" borderId="18" xfId="1" applyNumberFormat="1" applyFont="1" applyFill="1" applyBorder="1" applyAlignment="1">
      <alignment vertical="top"/>
    </xf>
    <xf numFmtId="0" fontId="0" fillId="5" borderId="17" xfId="1" applyFont="1" applyFill="1" applyBorder="1" applyAlignment="1">
      <alignment vertical="top"/>
    </xf>
    <xf numFmtId="38" fontId="5" fillId="5" borderId="16" xfId="1" applyNumberFormat="1" applyFont="1" applyFill="1" applyBorder="1" applyAlignment="1">
      <alignment horizontal="center" vertical="top"/>
    </xf>
    <xf numFmtId="164" fontId="5" fillId="5" borderId="19" xfId="1" applyNumberFormat="1" applyFont="1" applyFill="1" applyBorder="1" applyAlignment="1">
      <alignment horizontal="center" vertical="top"/>
    </xf>
    <xf numFmtId="165" fontId="5" fillId="5" borderId="17" xfId="1" applyNumberFormat="1" applyFont="1" applyFill="1" applyBorder="1" applyAlignment="1">
      <alignment vertical="top"/>
    </xf>
    <xf numFmtId="3" fontId="5" fillId="5" borderId="17" xfId="1" applyNumberFormat="1" applyFont="1" applyFill="1" applyBorder="1" applyAlignment="1">
      <alignment vertical="top"/>
    </xf>
    <xf numFmtId="0" fontId="5" fillId="5" borderId="17" xfId="1" applyFont="1" applyFill="1" applyBorder="1" applyAlignment="1">
      <alignment vertical="top"/>
    </xf>
    <xf numFmtId="38" fontId="5" fillId="5" borderId="20" xfId="1" applyNumberFormat="1" applyFont="1" applyFill="1" applyBorder="1" applyAlignment="1">
      <alignment vertical="top"/>
    </xf>
    <xf numFmtId="165" fontId="5" fillId="6" borderId="17" xfId="3" applyNumberFormat="1" applyFont="1" applyFill="1" applyBorder="1" applyAlignment="1">
      <alignment vertical="top"/>
    </xf>
    <xf numFmtId="3" fontId="5" fillId="5" borderId="17" xfId="3" applyNumberFormat="1" applyFont="1" applyFill="1" applyBorder="1" applyAlignment="1">
      <alignment vertical="top"/>
    </xf>
    <xf numFmtId="4" fontId="5" fillId="5" borderId="17" xfId="1" applyNumberFormat="1" applyFont="1" applyFill="1" applyBorder="1" applyAlignment="1">
      <alignment horizontal="center" vertical="top"/>
    </xf>
    <xf numFmtId="3" fontId="5" fillId="5" borderId="21" xfId="1" applyNumberFormat="1" applyFont="1" applyFill="1" applyBorder="1" applyAlignment="1">
      <alignment horizontal="center" vertical="top"/>
    </xf>
    <xf numFmtId="166" fontId="5" fillId="6" borderId="20" xfId="1" applyNumberFormat="1" applyFont="1" applyFill="1" applyBorder="1" applyAlignment="1">
      <alignment vertical="top"/>
    </xf>
    <xf numFmtId="166" fontId="5" fillId="5" borderId="22" xfId="1" applyNumberFormat="1" applyFont="1" applyFill="1" applyBorder="1" applyAlignment="1">
      <alignment vertical="top"/>
    </xf>
    <xf numFmtId="167" fontId="5" fillId="6" borderId="23" xfId="1" applyNumberFormat="1" applyFont="1" applyFill="1" applyBorder="1" applyAlignment="1">
      <alignment vertical="top"/>
    </xf>
    <xf numFmtId="166" fontId="5" fillId="5" borderId="24" xfId="1" applyNumberFormat="1" applyFont="1" applyFill="1" applyBorder="1" applyAlignment="1">
      <alignment vertical="top"/>
    </xf>
    <xf numFmtId="167" fontId="5" fillId="6" borderId="16" xfId="1" applyNumberFormat="1" applyFont="1" applyFill="1" applyBorder="1" applyAlignment="1">
      <alignment vertical="top"/>
    </xf>
    <xf numFmtId="167" fontId="5" fillId="6" borderId="25" xfId="1" applyNumberFormat="1" applyFont="1" applyFill="1" applyBorder="1" applyAlignment="1">
      <alignment vertical="top"/>
    </xf>
    <xf numFmtId="0" fontId="5" fillId="0" borderId="26" xfId="1" applyFont="1" applyBorder="1" applyAlignment="1">
      <alignment vertical="top"/>
    </xf>
    <xf numFmtId="3" fontId="0" fillId="5" borderId="17" xfId="1" applyNumberFormat="1" applyFont="1" applyFill="1" applyBorder="1" applyAlignment="1">
      <alignment vertical="top"/>
    </xf>
    <xf numFmtId="38" fontId="0" fillId="5" borderId="16" xfId="1" applyNumberFormat="1" applyFont="1" applyFill="1" applyBorder="1" applyAlignment="1">
      <alignment horizontal="center" vertical="top"/>
    </xf>
    <xf numFmtId="3" fontId="5" fillId="5" borderId="20" xfId="1" applyNumberFormat="1" applyFont="1" applyFill="1" applyBorder="1" applyAlignment="1">
      <alignment vertical="top"/>
    </xf>
    <xf numFmtId="165" fontId="5" fillId="5" borderId="17" xfId="3" applyNumberFormat="1" applyFont="1" applyFill="1" applyBorder="1" applyAlignment="1">
      <alignment vertical="top"/>
    </xf>
    <xf numFmtId="0" fontId="5" fillId="5" borderId="16" xfId="2" applyFont="1" applyFill="1" applyBorder="1" applyAlignment="1">
      <alignment vertical="top"/>
    </xf>
    <xf numFmtId="167" fontId="5" fillId="6" borderId="23" xfId="3" applyNumberFormat="1" applyFont="1" applyFill="1" applyBorder="1" applyAlignment="1">
      <alignment vertical="top"/>
    </xf>
    <xf numFmtId="0" fontId="5" fillId="5" borderId="17" xfId="2" applyFont="1" applyFill="1" applyBorder="1" applyAlignment="1">
      <alignment vertical="top"/>
    </xf>
    <xf numFmtId="0" fontId="5" fillId="5" borderId="18" xfId="4" applyFont="1" applyFill="1" applyBorder="1" applyAlignment="1">
      <alignment vertical="top"/>
    </xf>
    <xf numFmtId="165" fontId="5" fillId="6" borderId="17" xfId="4" applyNumberFormat="1" applyFont="1" applyFill="1" applyBorder="1" applyAlignment="1">
      <alignment vertical="top"/>
    </xf>
    <xf numFmtId="3" fontId="5" fillId="5" borderId="17" xfId="4" applyNumberFormat="1" applyFont="1" applyFill="1" applyBorder="1" applyAlignment="1">
      <alignment vertical="top"/>
    </xf>
    <xf numFmtId="3" fontId="5" fillId="5" borderId="18" xfId="4" applyNumberFormat="1" applyFont="1" applyFill="1" applyBorder="1" applyAlignment="1">
      <alignment vertical="top"/>
    </xf>
    <xf numFmtId="0" fontId="5" fillId="5" borderId="27" xfId="1" applyFont="1" applyFill="1" applyBorder="1" applyAlignment="1">
      <alignment vertical="top"/>
    </xf>
    <xf numFmtId="0" fontId="5" fillId="5" borderId="28" xfId="1" applyFont="1" applyFill="1" applyBorder="1" applyAlignment="1">
      <alignment horizontal="center" vertical="top"/>
    </xf>
    <xf numFmtId="3" fontId="5" fillId="5" borderId="28" xfId="1" applyNumberFormat="1" applyFont="1" applyFill="1" applyBorder="1" applyAlignment="1">
      <alignment vertical="top"/>
    </xf>
    <xf numFmtId="0" fontId="5" fillId="5" borderId="28" xfId="1" applyFont="1" applyFill="1" applyBorder="1" applyAlignment="1">
      <alignment vertical="top"/>
    </xf>
    <xf numFmtId="38" fontId="5" fillId="5" borderId="27" xfId="1" applyNumberFormat="1" applyFont="1" applyFill="1" applyBorder="1" applyAlignment="1">
      <alignment horizontal="center" vertical="top"/>
    </xf>
    <xf numFmtId="164" fontId="5" fillId="5" borderId="29" xfId="1" applyNumberFormat="1" applyFont="1" applyFill="1" applyBorder="1" applyAlignment="1">
      <alignment horizontal="center" vertical="top"/>
    </xf>
    <xf numFmtId="3" fontId="5" fillId="5" borderId="30" xfId="1" applyNumberFormat="1" applyFont="1" applyFill="1" applyBorder="1" applyAlignment="1">
      <alignment vertical="top"/>
    </xf>
    <xf numFmtId="38" fontId="5" fillId="5" borderId="30" xfId="1" applyNumberFormat="1" applyFont="1" applyFill="1" applyBorder="1" applyAlignment="1">
      <alignment vertical="top"/>
    </xf>
    <xf numFmtId="165" fontId="5" fillId="6" borderId="28" xfId="1" applyNumberFormat="1" applyFont="1" applyFill="1" applyBorder="1" applyAlignment="1">
      <alignment vertical="top"/>
    </xf>
    <xf numFmtId="3" fontId="5" fillId="5" borderId="31" xfId="1" applyNumberFormat="1" applyFont="1" applyFill="1" applyBorder="1" applyAlignment="1">
      <alignment vertical="top"/>
    </xf>
    <xf numFmtId="4" fontId="5" fillId="5" borderId="28" xfId="1" applyNumberFormat="1" applyFont="1" applyFill="1" applyBorder="1" applyAlignment="1">
      <alignment horizontal="center" vertical="top"/>
    </xf>
    <xf numFmtId="3" fontId="5" fillId="5" borderId="32" xfId="1" applyNumberFormat="1" applyFont="1" applyFill="1" applyBorder="1" applyAlignment="1">
      <alignment horizontal="center" vertical="top"/>
    </xf>
    <xf numFmtId="166" fontId="5" fillId="6" borderId="30" xfId="1" applyNumberFormat="1" applyFont="1" applyFill="1" applyBorder="1" applyAlignment="1">
      <alignment vertical="top"/>
    </xf>
    <xf numFmtId="166" fontId="5" fillId="5" borderId="31" xfId="1" applyNumberFormat="1" applyFont="1" applyFill="1" applyBorder="1" applyAlignment="1">
      <alignment vertical="top"/>
    </xf>
    <xf numFmtId="167" fontId="5" fillId="6" borderId="33" xfId="1" applyNumberFormat="1" applyFont="1" applyFill="1" applyBorder="1" applyAlignment="1">
      <alignment vertical="top"/>
    </xf>
    <xf numFmtId="166" fontId="5" fillId="5" borderId="34" xfId="1" applyNumberFormat="1" applyFont="1" applyFill="1" applyBorder="1" applyAlignment="1">
      <alignment vertical="top"/>
    </xf>
    <xf numFmtId="167" fontId="5" fillId="6" borderId="27" xfId="1" applyNumberFormat="1" applyFont="1" applyFill="1" applyBorder="1" applyAlignment="1">
      <alignment vertical="top"/>
    </xf>
    <xf numFmtId="167" fontId="5" fillId="6" borderId="29" xfId="1" applyNumberFormat="1" applyFont="1" applyFill="1" applyBorder="1" applyAlignment="1">
      <alignment vertical="top"/>
    </xf>
    <xf numFmtId="3" fontId="5" fillId="0" borderId="32" xfId="1" applyNumberFormat="1" applyFont="1" applyBorder="1" applyAlignment="1">
      <alignment vertical="top"/>
    </xf>
    <xf numFmtId="0" fontId="5" fillId="0" borderId="0" xfId="1" applyFont="1" applyAlignment="1">
      <alignment horizontal="center" vertical="top"/>
    </xf>
    <xf numFmtId="165" fontId="5" fillId="0" borderId="0" xfId="1" applyNumberFormat="1" applyFont="1" applyAlignment="1">
      <alignment vertical="top"/>
    </xf>
    <xf numFmtId="0" fontId="5" fillId="0" borderId="0" xfId="1" applyFont="1" applyAlignment="1">
      <alignment horizontal="right" vertical="top"/>
    </xf>
    <xf numFmtId="167" fontId="5" fillId="7" borderId="15" xfId="1" applyNumberFormat="1" applyFont="1" applyFill="1" applyBorder="1" applyAlignment="1">
      <alignment vertical="top"/>
    </xf>
    <xf numFmtId="167" fontId="5" fillId="7" borderId="35" xfId="1" applyNumberFormat="1" applyFont="1" applyFill="1" applyBorder="1" applyAlignment="1">
      <alignment vertical="top"/>
    </xf>
    <xf numFmtId="0" fontId="7" fillId="0" borderId="36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vertical="center"/>
    </xf>
    <xf numFmtId="0" fontId="2" fillId="0" borderId="18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right" vertical="top"/>
    </xf>
    <xf numFmtId="0" fontId="2" fillId="8" borderId="0" xfId="1" applyFont="1" applyFill="1" applyAlignment="1">
      <alignment vertical="top"/>
    </xf>
    <xf numFmtId="0" fontId="8" fillId="8" borderId="0" xfId="1" quotePrefix="1" applyFont="1" applyFill="1" applyAlignment="1">
      <alignment vertical="top"/>
    </xf>
    <xf numFmtId="0" fontId="15" fillId="0" borderId="0" xfId="0" applyFont="1" applyAlignment="1">
      <alignment vertical="center"/>
    </xf>
    <xf numFmtId="0" fontId="14" fillId="9" borderId="0" xfId="0" applyFont="1" applyFill="1"/>
    <xf numFmtId="0" fontId="14" fillId="10" borderId="0" xfId="0" applyFont="1" applyFill="1"/>
    <xf numFmtId="0" fontId="16" fillId="0" borderId="0" xfId="5" applyFont="1" applyAlignment="1">
      <alignment horizontal="left"/>
    </xf>
    <xf numFmtId="0" fontId="16" fillId="11" borderId="22" xfId="5" applyFont="1" applyFill="1" applyBorder="1"/>
    <xf numFmtId="0" fontId="16" fillId="11" borderId="24" xfId="5" applyFont="1" applyFill="1" applyBorder="1"/>
    <xf numFmtId="0" fontId="16" fillId="11" borderId="20" xfId="5" applyFont="1" applyFill="1" applyBorder="1"/>
    <xf numFmtId="0" fontId="16" fillId="3" borderId="22" xfId="5" applyFont="1" applyFill="1" applyBorder="1"/>
    <xf numFmtId="0" fontId="16" fillId="3" borderId="24" xfId="5" applyFont="1" applyFill="1" applyBorder="1"/>
    <xf numFmtId="0" fontId="16" fillId="3" borderId="20" xfId="5" applyFont="1" applyFill="1" applyBorder="1"/>
    <xf numFmtId="0" fontId="16" fillId="3" borderId="24" xfId="5" applyFont="1" applyFill="1" applyBorder="1" applyAlignment="1">
      <alignment horizontal="center"/>
    </xf>
    <xf numFmtId="0" fontId="5" fillId="0" borderId="0" xfId="5" applyFont="1" applyAlignment="1">
      <alignment horizontal="left"/>
    </xf>
    <xf numFmtId="0" fontId="16" fillId="3" borderId="20" xfId="5" applyFont="1" applyFill="1" applyBorder="1" applyAlignment="1">
      <alignment horizontal="center"/>
    </xf>
    <xf numFmtId="0" fontId="16" fillId="3" borderId="22" xfId="5" applyFont="1" applyFill="1" applyBorder="1" applyAlignment="1">
      <alignment horizontal="center"/>
    </xf>
    <xf numFmtId="0" fontId="18" fillId="0" borderId="0" xfId="5" applyFont="1" applyAlignment="1">
      <alignment horizontal="left"/>
    </xf>
    <xf numFmtId="0" fontId="17" fillId="0" borderId="0" xfId="5" applyFont="1"/>
    <xf numFmtId="0" fontId="16" fillId="0" borderId="0" xfId="5" applyFont="1" applyAlignment="1">
      <alignment horizontal="center" vertical="center"/>
    </xf>
    <xf numFmtId="0" fontId="5" fillId="0" borderId="0" xfId="5" applyFont="1" applyAlignment="1">
      <alignment horizontal="center" vertical="center"/>
    </xf>
    <xf numFmtId="0" fontId="16" fillId="0" borderId="0" xfId="5" applyFont="1" applyAlignment="1">
      <alignment vertical="top"/>
    </xf>
    <xf numFmtId="0" fontId="2" fillId="13" borderId="0" xfId="1" applyFont="1" applyFill="1" applyAlignment="1">
      <alignment vertical="top"/>
    </xf>
    <xf numFmtId="43" fontId="2" fillId="0" borderId="0" xfId="8" applyFont="1" applyAlignment="1">
      <alignment vertical="top"/>
    </xf>
    <xf numFmtId="3" fontId="2" fillId="0" borderId="0" xfId="1" applyNumberFormat="1" applyFont="1" applyAlignment="1">
      <alignment vertical="top"/>
    </xf>
    <xf numFmtId="0" fontId="19" fillId="4" borderId="17" xfId="1" applyFont="1" applyFill="1" applyBorder="1" applyAlignment="1">
      <alignment horizontal="center" vertical="center" wrapText="1"/>
    </xf>
    <xf numFmtId="0" fontId="5" fillId="0" borderId="17" xfId="9" applyFont="1" applyBorder="1">
      <alignment vertical="center"/>
    </xf>
    <xf numFmtId="0" fontId="5" fillId="0" borderId="17" xfId="1" applyFont="1" applyBorder="1" applyAlignment="1">
      <alignment horizontal="center" vertical="top"/>
    </xf>
    <xf numFmtId="3" fontId="20" fillId="0" borderId="17" xfId="1" applyNumberFormat="1" applyFont="1" applyBorder="1" applyAlignment="1">
      <alignment vertical="top"/>
    </xf>
    <xf numFmtId="0" fontId="20" fillId="0" borderId="17" xfId="1" applyFont="1" applyBorder="1" applyAlignment="1">
      <alignment vertical="top"/>
    </xf>
    <xf numFmtId="38" fontId="5" fillId="5" borderId="17" xfId="1" applyNumberFormat="1" applyFont="1" applyFill="1" applyBorder="1" applyAlignment="1">
      <alignment horizontal="center" vertical="top"/>
    </xf>
    <xf numFmtId="164" fontId="5" fillId="5" borderId="17" xfId="1" applyNumberFormat="1" applyFont="1" applyFill="1" applyBorder="1" applyAlignment="1">
      <alignment horizontal="center" vertical="top"/>
    </xf>
    <xf numFmtId="3" fontId="5" fillId="5" borderId="17" xfId="1" applyNumberFormat="1" applyFont="1" applyFill="1" applyBorder="1" applyAlignment="1">
      <alignment horizontal="center" vertical="top"/>
    </xf>
    <xf numFmtId="38" fontId="20" fillId="5" borderId="17" xfId="1" applyNumberFormat="1" applyFont="1" applyFill="1" applyBorder="1" applyAlignment="1">
      <alignment vertical="top"/>
    </xf>
    <xf numFmtId="165" fontId="5" fillId="15" borderId="17" xfId="1" applyNumberFormat="1" applyFont="1" applyFill="1" applyBorder="1" applyAlignment="1">
      <alignment vertical="top"/>
    </xf>
    <xf numFmtId="166" fontId="5" fillId="15" borderId="17" xfId="1" applyNumberFormat="1" applyFont="1" applyFill="1" applyBorder="1" applyAlignment="1">
      <alignment vertical="top"/>
    </xf>
    <xf numFmtId="43" fontId="5" fillId="5" borderId="17" xfId="8" applyFont="1" applyFill="1" applyBorder="1" applyAlignment="1">
      <alignment vertical="center"/>
    </xf>
    <xf numFmtId="43" fontId="5" fillId="15" borderId="17" xfId="8" applyFont="1" applyFill="1" applyBorder="1" applyAlignment="1">
      <alignment vertical="top"/>
    </xf>
    <xf numFmtId="167" fontId="5" fillId="15" borderId="17" xfId="1" applyNumberFormat="1" applyFont="1" applyFill="1" applyBorder="1" applyAlignment="1">
      <alignment vertical="top"/>
    </xf>
    <xf numFmtId="0" fontId="5" fillId="14" borderId="17" xfId="1" applyFont="1" applyFill="1" applyBorder="1" applyAlignment="1">
      <alignment vertical="top"/>
    </xf>
    <xf numFmtId="3" fontId="5" fillId="0" borderId="17" xfId="1" applyNumberFormat="1" applyFont="1" applyBorder="1" applyAlignment="1">
      <alignment vertical="top"/>
    </xf>
    <xf numFmtId="0" fontId="5" fillId="0" borderId="17" xfId="1" applyFont="1" applyBorder="1" applyAlignment="1">
      <alignment vertical="top"/>
    </xf>
    <xf numFmtId="1" fontId="5" fillId="0" borderId="17" xfId="1" applyNumberFormat="1" applyFont="1" applyBorder="1" applyAlignment="1">
      <alignment vertical="top"/>
    </xf>
    <xf numFmtId="38" fontId="5" fillId="16" borderId="17" xfId="1" applyNumberFormat="1" applyFont="1" applyFill="1" applyBorder="1" applyAlignment="1">
      <alignment vertical="top"/>
    </xf>
    <xf numFmtId="0" fontId="5" fillId="17" borderId="17" xfId="9" applyFont="1" applyFill="1" applyBorder="1">
      <alignment vertical="center"/>
    </xf>
    <xf numFmtId="0" fontId="5" fillId="17" borderId="17" xfId="10" applyFill="1" applyBorder="1" applyAlignment="1">
      <alignment vertical="center"/>
    </xf>
    <xf numFmtId="0" fontId="5" fillId="17" borderId="17" xfId="9" applyFont="1" applyFill="1" applyBorder="1" applyAlignment="1">
      <alignment vertical="top"/>
    </xf>
    <xf numFmtId="38" fontId="20" fillId="16" borderId="17" xfId="1" applyNumberFormat="1" applyFont="1" applyFill="1" applyBorder="1" applyAlignment="1">
      <alignment vertical="top"/>
    </xf>
    <xf numFmtId="3" fontId="20" fillId="5" borderId="17" xfId="1" applyNumberFormat="1" applyFont="1" applyFill="1" applyBorder="1" applyAlignment="1">
      <alignment vertical="top"/>
    </xf>
    <xf numFmtId="4" fontId="5" fillId="0" borderId="17" xfId="1" applyNumberFormat="1" applyFont="1" applyBorder="1" applyAlignment="1">
      <alignment vertical="top"/>
    </xf>
    <xf numFmtId="3" fontId="20" fillId="5" borderId="17" xfId="1" applyNumberFormat="1" applyFont="1" applyFill="1" applyBorder="1" applyAlignment="1">
      <alignment horizontal="center" vertical="top"/>
    </xf>
    <xf numFmtId="0" fontId="20" fillId="5" borderId="17" xfId="1" applyFont="1" applyFill="1" applyBorder="1" applyAlignment="1">
      <alignment vertical="top"/>
    </xf>
    <xf numFmtId="3" fontId="21" fillId="5" borderId="17" xfId="1" applyNumberFormat="1" applyFont="1" applyFill="1" applyBorder="1" applyAlignment="1">
      <alignment vertical="top"/>
    </xf>
    <xf numFmtId="4" fontId="20" fillId="5" borderId="17" xfId="1" applyNumberFormat="1" applyFont="1" applyFill="1" applyBorder="1" applyAlignment="1">
      <alignment horizontal="center" vertical="top"/>
    </xf>
    <xf numFmtId="38" fontId="5" fillId="5" borderId="17" xfId="1" applyNumberFormat="1" applyFont="1" applyFill="1" applyBorder="1" applyAlignment="1">
      <alignment vertical="top"/>
    </xf>
    <xf numFmtId="43" fontId="20" fillId="5" borderId="17" xfId="8" applyFont="1" applyFill="1" applyBorder="1" applyAlignment="1">
      <alignment vertical="center"/>
    </xf>
    <xf numFmtId="0" fontId="20" fillId="17" borderId="17" xfId="9" applyFont="1" applyFill="1" applyBorder="1" applyAlignment="1">
      <alignment vertical="top"/>
    </xf>
    <xf numFmtId="3" fontId="5" fillId="16" borderId="17" xfId="1" applyNumberFormat="1" applyFont="1" applyFill="1" applyBorder="1" applyAlignment="1">
      <alignment vertical="top"/>
    </xf>
    <xf numFmtId="0" fontId="5" fillId="17" borderId="17" xfId="9" applyFont="1" applyFill="1" applyBorder="1" applyAlignment="1">
      <alignment vertical="top" wrapText="1"/>
    </xf>
    <xf numFmtId="43" fontId="21" fillId="5" borderId="17" xfId="8" applyFont="1" applyFill="1" applyBorder="1" applyAlignment="1">
      <alignment vertical="center"/>
    </xf>
    <xf numFmtId="3" fontId="20" fillId="16" borderId="17" xfId="1" applyNumberFormat="1" applyFont="1" applyFill="1" applyBorder="1" applyAlignment="1">
      <alignment vertical="top"/>
    </xf>
    <xf numFmtId="0" fontId="20" fillId="0" borderId="17" xfId="1" applyFont="1" applyBorder="1" applyAlignment="1">
      <alignment vertical="top" wrapText="1"/>
    </xf>
    <xf numFmtId="0" fontId="5" fillId="17" borderId="17" xfId="2" applyFont="1" applyFill="1" applyBorder="1" applyAlignment="1">
      <alignment vertical="top"/>
    </xf>
    <xf numFmtId="38" fontId="5" fillId="18" borderId="17" xfId="1" applyNumberFormat="1" applyFont="1" applyFill="1" applyBorder="1" applyAlignment="1">
      <alignment vertical="top"/>
    </xf>
    <xf numFmtId="38" fontId="21" fillId="5" borderId="17" xfId="1" applyNumberFormat="1" applyFont="1" applyFill="1" applyBorder="1" applyAlignment="1">
      <alignment vertical="top"/>
    </xf>
    <xf numFmtId="38" fontId="21" fillId="16" borderId="17" xfId="1" applyNumberFormat="1" applyFont="1" applyFill="1" applyBorder="1" applyAlignment="1">
      <alignment vertical="top"/>
    </xf>
    <xf numFmtId="0" fontId="5" fillId="0" borderId="17" xfId="9" applyFont="1" applyBorder="1" applyAlignment="1">
      <alignment vertical="top"/>
    </xf>
    <xf numFmtId="0" fontId="5" fillId="0" borderId="17" xfId="10" applyBorder="1" applyAlignment="1">
      <alignment vertical="center"/>
    </xf>
    <xf numFmtId="43" fontId="5" fillId="0" borderId="0" xfId="8" applyFont="1" applyAlignment="1">
      <alignment horizontal="right" vertical="top"/>
    </xf>
    <xf numFmtId="43" fontId="19" fillId="18" borderId="17" xfId="8" applyFont="1" applyFill="1" applyBorder="1" applyAlignment="1">
      <alignment vertical="top"/>
    </xf>
    <xf numFmtId="167" fontId="19" fillId="18" borderId="17" xfId="1" applyNumberFormat="1" applyFont="1" applyFill="1" applyBorder="1" applyAlignment="1">
      <alignment vertical="top"/>
    </xf>
    <xf numFmtId="3" fontId="5" fillId="0" borderId="0" xfId="1" applyNumberFormat="1" applyFont="1" applyAlignment="1">
      <alignment vertical="top"/>
    </xf>
    <xf numFmtId="0" fontId="14" fillId="9" borderId="0" xfId="0" applyFont="1" applyFill="1" applyAlignment="1">
      <alignment vertical="center"/>
    </xf>
    <xf numFmtId="0" fontId="14" fillId="9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19" borderId="12" xfId="1" applyFont="1" applyFill="1" applyBorder="1" applyAlignment="1">
      <alignment horizontal="center" vertical="center" wrapText="1"/>
    </xf>
    <xf numFmtId="0" fontId="0" fillId="5" borderId="41" xfId="2" applyFont="1" applyFill="1" applyBorder="1" applyAlignment="1">
      <alignment vertical="top"/>
    </xf>
    <xf numFmtId="0" fontId="5" fillId="5" borderId="42" xfId="1" applyFont="1" applyFill="1" applyBorder="1" applyAlignment="1">
      <alignment horizontal="center" vertical="top"/>
    </xf>
    <xf numFmtId="0" fontId="0" fillId="5" borderId="43" xfId="2" applyFont="1" applyFill="1" applyBorder="1" applyAlignment="1">
      <alignment vertical="top"/>
    </xf>
    <xf numFmtId="0" fontId="5" fillId="5" borderId="40" xfId="1" applyFont="1" applyFill="1" applyBorder="1" applyAlignment="1">
      <alignment horizontal="center" vertical="top"/>
    </xf>
    <xf numFmtId="0" fontId="5" fillId="5" borderId="43" xfId="2" applyFont="1" applyFill="1" applyBorder="1" applyAlignment="1">
      <alignment vertical="top"/>
    </xf>
    <xf numFmtId="0" fontId="5" fillId="5" borderId="40" xfId="2" applyFont="1" applyFill="1" applyBorder="1" applyAlignment="1">
      <alignment vertical="top"/>
    </xf>
    <xf numFmtId="0" fontId="0" fillId="5" borderId="44" xfId="2" applyFont="1" applyFill="1" applyBorder="1" applyAlignment="1">
      <alignment vertical="top"/>
    </xf>
    <xf numFmtId="0" fontId="5" fillId="5" borderId="18" xfId="1" applyFont="1" applyFill="1" applyBorder="1" applyAlignment="1">
      <alignment horizontal="center" vertical="top"/>
    </xf>
    <xf numFmtId="0" fontId="5" fillId="5" borderId="18" xfId="2" applyFont="1" applyFill="1" applyBorder="1" applyAlignment="1">
      <alignment vertical="top"/>
    </xf>
    <xf numFmtId="0" fontId="5" fillId="5" borderId="44" xfId="2" applyFont="1" applyFill="1" applyBorder="1" applyAlignment="1">
      <alignment vertical="top"/>
    </xf>
    <xf numFmtId="0" fontId="5" fillId="5" borderId="42" xfId="2" applyFont="1" applyFill="1" applyBorder="1" applyAlignment="1">
      <alignment vertical="top"/>
    </xf>
    <xf numFmtId="0" fontId="23" fillId="3" borderId="17" xfId="1" applyFont="1" applyFill="1" applyBorder="1" applyAlignment="1">
      <alignment horizontal="center" vertical="center"/>
    </xf>
    <xf numFmtId="0" fontId="23" fillId="3" borderId="17" xfId="1" applyFont="1" applyFill="1" applyBorder="1" applyAlignment="1">
      <alignment horizontal="center" vertical="center" wrapText="1"/>
    </xf>
    <xf numFmtId="0" fontId="24" fillId="5" borderId="17" xfId="2" applyFont="1" applyFill="1" applyBorder="1" applyAlignment="1">
      <alignment vertical="top"/>
    </xf>
    <xf numFmtId="0" fontId="23" fillId="5" borderId="17" xfId="1" applyFont="1" applyFill="1" applyBorder="1" applyAlignment="1">
      <alignment horizontal="center" vertical="top"/>
    </xf>
    <xf numFmtId="0" fontId="24" fillId="0" borderId="17" xfId="0" applyFont="1" applyBorder="1"/>
    <xf numFmtId="0" fontId="23" fillId="5" borderId="17" xfId="2" applyFont="1" applyFill="1" applyBorder="1" applyAlignment="1">
      <alignment vertical="top"/>
    </xf>
    <xf numFmtId="0" fontId="16" fillId="0" borderId="39" xfId="5" applyFont="1" applyBorder="1" applyAlignment="1">
      <alignment horizontal="center" vertical="top"/>
    </xf>
    <xf numFmtId="0" fontId="16" fillId="0" borderId="39" xfId="5" applyFont="1" applyBorder="1" applyAlignment="1">
      <alignment horizontal="center"/>
    </xf>
    <xf numFmtId="14" fontId="16" fillId="0" borderId="39" xfId="5" applyNumberFormat="1" applyFont="1" applyBorder="1" applyAlignment="1">
      <alignment horizontal="center" vertical="top"/>
    </xf>
    <xf numFmtId="0" fontId="16" fillId="0" borderId="39" xfId="5" applyFont="1" applyBorder="1" applyAlignment="1">
      <alignment horizontal="left" vertical="top"/>
    </xf>
    <xf numFmtId="0" fontId="16" fillId="0" borderId="38" xfId="5" applyFont="1" applyBorder="1" applyAlignment="1">
      <alignment horizontal="center" vertical="top"/>
    </xf>
    <xf numFmtId="0" fontId="16" fillId="0" borderId="38" xfId="5" applyFont="1" applyBorder="1" applyAlignment="1">
      <alignment horizontal="center"/>
    </xf>
    <xf numFmtId="14" fontId="16" fillId="0" borderId="38" xfId="5" applyNumberFormat="1" applyFont="1" applyBorder="1" applyAlignment="1">
      <alignment horizontal="center" vertical="top"/>
    </xf>
    <xf numFmtId="0" fontId="16" fillId="0" borderId="38" xfId="5" applyFont="1" applyBorder="1" applyAlignment="1">
      <alignment horizontal="left" vertical="top"/>
    </xf>
    <xf numFmtId="169" fontId="16" fillId="0" borderId="38" xfId="6" applyNumberFormat="1" applyFont="1" applyBorder="1" applyAlignment="1">
      <alignment horizontal="center"/>
    </xf>
    <xf numFmtId="0" fontId="16" fillId="0" borderId="38" xfId="6" applyFont="1" applyBorder="1" applyAlignment="1">
      <alignment horizontal="left"/>
    </xf>
    <xf numFmtId="169" fontId="16" fillId="0" borderId="38" xfId="6" applyNumberFormat="1" applyFont="1" applyBorder="1" applyAlignment="1">
      <alignment horizontal="center" vertical="top"/>
    </xf>
    <xf numFmtId="0" fontId="16" fillId="0" borderId="38" xfId="6" applyFont="1" applyBorder="1" applyAlignment="1">
      <alignment horizontal="left" vertical="top"/>
    </xf>
    <xf numFmtId="0" fontId="16" fillId="0" borderId="38" xfId="5" applyFont="1" applyBorder="1" applyAlignment="1">
      <alignment horizontal="center" vertical="center"/>
    </xf>
    <xf numFmtId="0" fontId="16" fillId="0" borderId="38" xfId="5" applyFont="1" applyBorder="1" applyAlignment="1">
      <alignment horizontal="left"/>
    </xf>
    <xf numFmtId="169" fontId="16" fillId="0" borderId="38" xfId="5" applyNumberFormat="1" applyFont="1" applyBorder="1" applyAlignment="1">
      <alignment horizontal="center" vertical="center"/>
    </xf>
    <xf numFmtId="0" fontId="16" fillId="0" borderId="38" xfId="5" quotePrefix="1" applyFont="1" applyBorder="1" applyAlignment="1">
      <alignment horizontal="center"/>
    </xf>
    <xf numFmtId="0" fontId="16" fillId="0" borderId="38" xfId="5" applyFont="1" applyBorder="1" applyAlignment="1">
      <alignment horizontal="left" vertical="center"/>
    </xf>
    <xf numFmtId="169" fontId="16" fillId="0" borderId="37" xfId="5" applyNumberFormat="1" applyFont="1" applyBorder="1" applyAlignment="1">
      <alignment horizontal="center" vertical="center"/>
    </xf>
    <xf numFmtId="0" fontId="17" fillId="12" borderId="36" xfId="5" applyFont="1" applyFill="1" applyBorder="1" applyAlignment="1">
      <alignment horizontal="center" vertical="top"/>
    </xf>
    <xf numFmtId="0" fontId="17" fillId="12" borderId="36" xfId="5" applyFont="1" applyFill="1" applyBorder="1" applyAlignment="1">
      <alignment horizontal="center"/>
    </xf>
    <xf numFmtId="0" fontId="16" fillId="0" borderId="37" xfId="5" applyFont="1" applyBorder="1" applyAlignment="1">
      <alignment horizontal="center" vertical="center"/>
    </xf>
    <xf numFmtId="0" fontId="16" fillId="0" borderId="37" xfId="5" applyFont="1" applyBorder="1" applyAlignment="1">
      <alignment horizontal="left"/>
    </xf>
    <xf numFmtId="0" fontId="16" fillId="0" borderId="37" xfId="5" applyFont="1" applyBorder="1" applyAlignment="1">
      <alignment horizontal="center"/>
    </xf>
    <xf numFmtId="0" fontId="16" fillId="0" borderId="37" xfId="5" applyFont="1" applyBorder="1" applyAlignment="1">
      <alignment horizontal="left" vertical="center"/>
    </xf>
    <xf numFmtId="0" fontId="17" fillId="0" borderId="22" xfId="5" applyFont="1" applyBorder="1"/>
    <xf numFmtId="0" fontId="16" fillId="0" borderId="24" xfId="6" applyFont="1" applyBorder="1"/>
    <xf numFmtId="0" fontId="16" fillId="0" borderId="20" xfId="6" applyFont="1" applyBorder="1"/>
    <xf numFmtId="0" fontId="16" fillId="0" borderId="22" xfId="5" applyFont="1" applyBorder="1" applyAlignment="1">
      <alignment horizontal="left"/>
    </xf>
    <xf numFmtId="0" fontId="16" fillId="0" borderId="24" xfId="5" applyFont="1" applyBorder="1" applyAlignment="1">
      <alignment horizontal="left"/>
    </xf>
    <xf numFmtId="0" fontId="16" fillId="0" borderId="20" xfId="5" applyFont="1" applyBorder="1" applyAlignment="1">
      <alignment horizontal="left"/>
    </xf>
    <xf numFmtId="0" fontId="16" fillId="0" borderId="22" xfId="5" applyFont="1" applyBorder="1"/>
    <xf numFmtId="0" fontId="16" fillId="0" borderId="24" xfId="5" applyFont="1" applyBorder="1"/>
    <xf numFmtId="0" fontId="16" fillId="0" borderId="20" xfId="5" applyFont="1" applyBorder="1"/>
    <xf numFmtId="168" fontId="16" fillId="0" borderId="22" xfId="5" applyNumberFormat="1" applyFont="1" applyBorder="1" applyAlignment="1">
      <alignment horizontal="center"/>
    </xf>
    <xf numFmtId="168" fontId="16" fillId="0" borderId="24" xfId="5" applyNumberFormat="1" applyFont="1" applyBorder="1" applyAlignment="1">
      <alignment horizontal="center"/>
    </xf>
    <xf numFmtId="168" fontId="16" fillId="0" borderId="20" xfId="5" applyNumberFormat="1" applyFont="1" applyBorder="1" applyAlignment="1">
      <alignment horizontal="center"/>
    </xf>
    <xf numFmtId="0" fontId="16" fillId="0" borderId="22" xfId="7" applyFont="1" applyBorder="1"/>
    <xf numFmtId="0" fontId="16" fillId="0" borderId="24" xfId="7" applyFont="1" applyBorder="1"/>
    <xf numFmtId="0" fontId="16" fillId="0" borderId="20" xfId="7" applyFont="1" applyBorder="1"/>
    <xf numFmtId="0" fontId="5" fillId="3" borderId="7" xfId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15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/>
    </xf>
    <xf numFmtId="0" fontId="19" fillId="14" borderId="17" xfId="1" applyFont="1" applyFill="1" applyBorder="1" applyAlignment="1">
      <alignment horizontal="center" vertical="center"/>
    </xf>
    <xf numFmtId="0" fontId="19" fillId="4" borderId="40" xfId="1" applyFont="1" applyFill="1" applyBorder="1" applyAlignment="1">
      <alignment horizontal="center" vertical="center"/>
    </xf>
    <xf numFmtId="0" fontId="19" fillId="4" borderId="18" xfId="1" applyFont="1" applyFill="1" applyBorder="1" applyAlignment="1">
      <alignment horizontal="center" vertical="center"/>
    </xf>
    <xf numFmtId="0" fontId="19" fillId="4" borderId="40" xfId="1" applyFont="1" applyFill="1" applyBorder="1" applyAlignment="1">
      <alignment horizontal="center" vertical="center" wrapText="1"/>
    </xf>
    <xf numFmtId="0" fontId="19" fillId="4" borderId="18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13" borderId="17" xfId="1" applyFont="1" applyFill="1" applyBorder="1" applyAlignment="1">
      <alignment horizontal="center" vertical="center" wrapText="1"/>
    </xf>
    <xf numFmtId="43" fontId="19" fillId="4" borderId="17" xfId="8" applyFont="1" applyFill="1" applyBorder="1" applyAlignment="1">
      <alignment horizontal="center" vertical="center" wrapText="1"/>
    </xf>
    <xf numFmtId="0" fontId="23" fillId="3" borderId="17" xfId="1" applyFont="1" applyFill="1" applyBorder="1" applyAlignment="1">
      <alignment horizontal="center" vertical="center"/>
    </xf>
    <xf numFmtId="0" fontId="23" fillId="3" borderId="17" xfId="1" applyFont="1" applyFill="1" applyBorder="1" applyAlignment="1">
      <alignment horizontal="center" vertical="center" wrapText="1"/>
    </xf>
  </cellXfs>
  <cellStyles count="11">
    <cellStyle name="Comma 2" xfId="8" xr:uid="{05BB16C1-466F-4A0E-9144-C7FEE1B1D886}"/>
    <cellStyle name="Normal" xfId="0" builtinId="0"/>
    <cellStyle name="Normal 2" xfId="6" xr:uid="{08A4D9F3-1601-48E9-84EE-5C25CDD5EAAA}"/>
    <cellStyle name="Normal 2 3" xfId="2" xr:uid="{F8A3E827-3A75-47AA-8872-01E2CFF4929A}"/>
    <cellStyle name="Normal 3" xfId="9" xr:uid="{0040FA48-02E8-46E4-AEA4-B49E491B6404}"/>
    <cellStyle name="Normal_sst364" xfId="10" xr:uid="{0124D31F-51B9-47DD-A6FA-4B055B0E33A1}"/>
    <cellStyle name="標準_01.01RecordCount20040526" xfId="3" xr:uid="{57C177EB-411F-4D23-A81D-2A5EFEBFF895}"/>
    <cellStyle name="標準_01.01RecordCount20040526 2" xfId="4" xr:uid="{D6F63602-633A-4C64-A971-CF77E5E256E1}"/>
    <cellStyle name="標準_01.01RecordCount20040526_DB Structure_X.X_SSSS" xfId="1" xr:uid="{23592D77-DBD3-4276-A11F-E707D4F7FC80}"/>
    <cellStyle name="標準_ドキュメント記入要領（外部設計）" xfId="5" xr:uid="{E10DD49A-C6EE-4883-BC8C-C4D6ADF879E4}"/>
    <cellStyle name="標準_ドキュメント記入要領（外部設計）_A-TOP_WSAD開発ガイド_業務FW利用ガイドV1.0_050331" xfId="7" xr:uid="{3419C0A4-4955-435B-93D9-E01A9E16DDCF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sharedStrings" Target="sharedString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customXml" Target="../customXml/item2.xml"/><Relationship Id="rId20" Type="http://schemas.openxmlformats.org/officeDocument/2006/relationships/externalLink" Target="externalLinks/externalLink13.xml"/><Relationship Id="rId4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44</xdr:row>
      <xdr:rowOff>0</xdr:rowOff>
    </xdr:from>
    <xdr:to>
      <xdr:col>11</xdr:col>
      <xdr:colOff>57150</xdr:colOff>
      <xdr:row>44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7E3A88F-CED8-4711-A502-A18B2AB660A6}"/>
            </a:ext>
          </a:extLst>
        </xdr:cNvPr>
        <xdr:cNvSpPr txBox="1">
          <a:spLocks noChangeArrowheads="1"/>
        </xdr:cNvSpPr>
      </xdr:nvSpPr>
      <xdr:spPr bwMode="auto">
        <a:xfrm>
          <a:off x="1028700" y="6724650"/>
          <a:ext cx="390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Probability</a:t>
          </a:r>
        </a:p>
      </xdr:txBody>
    </xdr:sp>
    <xdr:clientData/>
  </xdr:twoCellAnchor>
  <xdr:twoCellAnchor>
    <xdr:from>
      <xdr:col>11</xdr:col>
      <xdr:colOff>104775</xdr:colOff>
      <xdr:row>44</xdr:row>
      <xdr:rowOff>0</xdr:rowOff>
    </xdr:from>
    <xdr:to>
      <xdr:col>18</xdr:col>
      <xdr:colOff>28575</xdr:colOff>
      <xdr:row>44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3835FBC-C3C1-4151-A32D-06FE9D7CF43A}"/>
            </a:ext>
          </a:extLst>
        </xdr:cNvPr>
        <xdr:cNvSpPr txBox="1">
          <a:spLocks noChangeArrowheads="1"/>
        </xdr:cNvSpPr>
      </xdr:nvSpPr>
      <xdr:spPr bwMode="auto">
        <a:xfrm>
          <a:off x="1466850" y="6724650"/>
          <a:ext cx="790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Impact</a:t>
          </a:r>
        </a:p>
      </xdr:txBody>
    </xdr:sp>
    <xdr:clientData/>
  </xdr:twoCellAnchor>
  <xdr:twoCellAnchor>
    <xdr:from>
      <xdr:col>32</xdr:col>
      <xdr:colOff>104775</xdr:colOff>
      <xdr:row>44</xdr:row>
      <xdr:rowOff>0</xdr:rowOff>
    </xdr:from>
    <xdr:to>
      <xdr:col>39</xdr:col>
      <xdr:colOff>28575</xdr:colOff>
      <xdr:row>44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AA267D6-EB25-432A-BF77-735944189445}"/>
            </a:ext>
          </a:extLst>
        </xdr:cNvPr>
        <xdr:cNvSpPr txBox="1">
          <a:spLocks noChangeArrowheads="1"/>
        </xdr:cNvSpPr>
      </xdr:nvSpPr>
      <xdr:spPr bwMode="auto">
        <a:xfrm>
          <a:off x="4067175" y="6724650"/>
          <a:ext cx="790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Impact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1176737</xdr:colOff>
      <xdr:row>1</xdr:row>
      <xdr:rowOff>65874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F1C51F-D831-433F-BF91-EA360539CF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176737" cy="218274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Phase</a:t>
          </a:r>
        </a:p>
      </xdr:txBody>
    </xdr:sp>
    <xdr:clientData/>
  </xdr:twoCellAnchor>
  <xdr:twoCellAnchor>
    <xdr:from>
      <xdr:col>0</xdr:col>
      <xdr:colOff>0</xdr:colOff>
      <xdr:row>1</xdr:row>
      <xdr:rowOff>46726</xdr:rowOff>
    </xdr:from>
    <xdr:to>
      <xdr:col>1</xdr:col>
      <xdr:colOff>28575</xdr:colOff>
      <xdr:row>2</xdr:row>
      <xdr:rowOff>95152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D911B86-46FD-48D8-9DEA-9EC81028F5E3}"/>
            </a:ext>
          </a:extLst>
        </xdr:cNvPr>
        <xdr:cNvSpPr txBox="1">
          <a:spLocks noChangeArrowheads="1"/>
        </xdr:cNvSpPr>
      </xdr:nvSpPr>
      <xdr:spPr bwMode="auto">
        <a:xfrm>
          <a:off x="0" y="199126"/>
          <a:ext cx="2286000" cy="200826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Block Name</a:t>
          </a:r>
        </a:p>
      </xdr:txBody>
    </xdr:sp>
    <xdr:clientData/>
  </xdr:twoCellAnchor>
  <xdr:twoCellAnchor>
    <xdr:from>
      <xdr:col>0</xdr:col>
      <xdr:colOff>0</xdr:colOff>
      <xdr:row>2</xdr:row>
      <xdr:rowOff>76200</xdr:rowOff>
    </xdr:from>
    <xdr:to>
      <xdr:col>1</xdr:col>
      <xdr:colOff>28575</xdr:colOff>
      <xdr:row>3</xdr:row>
      <xdr:rowOff>19050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6AFAFDAE-74B0-41A1-B909-263B0D1E9949}"/>
            </a:ext>
          </a:extLst>
        </xdr:cNvPr>
        <xdr:cNvSpPr txBox="1">
          <a:spLocks noChangeArrowheads="1"/>
        </xdr:cNvSpPr>
      </xdr:nvSpPr>
      <xdr:spPr bwMode="auto">
        <a:xfrm>
          <a:off x="0" y="381000"/>
          <a:ext cx="2286000" cy="20002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Document Name</a:t>
          </a:r>
        </a:p>
      </xdr:txBody>
    </xdr:sp>
    <xdr:clientData/>
  </xdr:twoCellAnchor>
  <xdr:twoCellAnchor>
    <xdr:from>
      <xdr:col>0</xdr:col>
      <xdr:colOff>1176607</xdr:colOff>
      <xdr:row>0</xdr:row>
      <xdr:rowOff>0</xdr:rowOff>
    </xdr:from>
    <xdr:to>
      <xdr:col>1</xdr:col>
      <xdr:colOff>28724</xdr:colOff>
      <xdr:row>1</xdr:row>
      <xdr:rowOff>56314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8BF0867A-51FB-4F54-A162-EEE97268C033}"/>
            </a:ext>
          </a:extLst>
        </xdr:cNvPr>
        <xdr:cNvSpPr txBox="1">
          <a:spLocks noChangeArrowheads="1"/>
        </xdr:cNvSpPr>
      </xdr:nvSpPr>
      <xdr:spPr bwMode="auto">
        <a:xfrm>
          <a:off x="1176607" y="0"/>
          <a:ext cx="1109542" cy="20871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N/A</a:t>
          </a:r>
        </a:p>
      </xdr:txBody>
    </xdr:sp>
    <xdr:clientData/>
  </xdr:twoCellAnchor>
  <xdr:twoCellAnchor>
    <xdr:from>
      <xdr:col>1</xdr:col>
      <xdr:colOff>25879</xdr:colOff>
      <xdr:row>1</xdr:row>
      <xdr:rowOff>51758</xdr:rowOff>
    </xdr:from>
    <xdr:to>
      <xdr:col>6</xdr:col>
      <xdr:colOff>146649</xdr:colOff>
      <xdr:row>2</xdr:row>
      <xdr:rowOff>86264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DF345CD7-65F3-410C-97FB-F7F19FDB5B54}"/>
            </a:ext>
          </a:extLst>
        </xdr:cNvPr>
        <xdr:cNvSpPr txBox="1">
          <a:spLocks noChangeArrowheads="1"/>
        </xdr:cNvSpPr>
      </xdr:nvSpPr>
      <xdr:spPr bwMode="auto">
        <a:xfrm>
          <a:off x="2283304" y="204158"/>
          <a:ext cx="4264145" cy="18690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142875</xdr:colOff>
      <xdr:row>3</xdr:row>
      <xdr:rowOff>19050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83EF0CE4-AD11-45DE-A794-F7CD0E62B88B}"/>
            </a:ext>
          </a:extLst>
        </xdr:cNvPr>
        <xdr:cNvSpPr txBox="1">
          <a:spLocks noChangeArrowheads="1"/>
        </xdr:cNvSpPr>
      </xdr:nvSpPr>
      <xdr:spPr bwMode="auto">
        <a:xfrm>
          <a:off x="2286000" y="390525"/>
          <a:ext cx="42576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Logical DB Storage Sizing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1063279</xdr:colOff>
      <xdr:row>1</xdr:row>
      <xdr:rowOff>56314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EF26F990-8FA5-42D3-BFD9-24C51E600072}"/>
            </a:ext>
          </a:extLst>
        </xdr:cNvPr>
        <xdr:cNvSpPr txBox="1">
          <a:spLocks noChangeArrowheads="1"/>
        </xdr:cNvSpPr>
      </xdr:nvSpPr>
      <xdr:spPr bwMode="auto">
        <a:xfrm>
          <a:off x="2286000" y="0"/>
          <a:ext cx="1891954" cy="208714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Project Name</a:t>
          </a:r>
        </a:p>
      </xdr:txBody>
    </xdr:sp>
    <xdr:clientData/>
  </xdr:twoCellAnchor>
  <xdr:twoCellAnchor>
    <xdr:from>
      <xdr:col>3</xdr:col>
      <xdr:colOff>1063206</xdr:colOff>
      <xdr:row>0</xdr:row>
      <xdr:rowOff>0</xdr:rowOff>
    </xdr:from>
    <xdr:to>
      <xdr:col>19</xdr:col>
      <xdr:colOff>284861</xdr:colOff>
      <xdr:row>1</xdr:row>
      <xdr:rowOff>56314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543A9093-CF4A-49FB-8F9F-500351F02693}"/>
            </a:ext>
          </a:extLst>
        </xdr:cNvPr>
        <xdr:cNvSpPr txBox="1">
          <a:spLocks noChangeArrowheads="1"/>
        </xdr:cNvSpPr>
      </xdr:nvSpPr>
      <xdr:spPr bwMode="auto">
        <a:xfrm>
          <a:off x="4177881" y="0"/>
          <a:ext cx="13194830" cy="20871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TPEX</a:t>
          </a:r>
        </a:p>
      </xdr:txBody>
    </xdr:sp>
    <xdr:clientData/>
  </xdr:twoCellAnchor>
  <xdr:twoCellAnchor>
    <xdr:from>
      <xdr:col>6</xdr:col>
      <xdr:colOff>142875</xdr:colOff>
      <xdr:row>1</xdr:row>
      <xdr:rowOff>56251</xdr:rowOff>
    </xdr:from>
    <xdr:to>
      <xdr:col>9</xdr:col>
      <xdr:colOff>274469</xdr:colOff>
      <xdr:row>2</xdr:row>
      <xdr:rowOff>95187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40388564-DC49-4A60-8090-9678CF0B2650}"/>
            </a:ext>
          </a:extLst>
        </xdr:cNvPr>
        <xdr:cNvSpPr txBox="1">
          <a:spLocks noChangeArrowheads="1"/>
        </xdr:cNvSpPr>
      </xdr:nvSpPr>
      <xdr:spPr bwMode="auto">
        <a:xfrm>
          <a:off x="6543675" y="208651"/>
          <a:ext cx="2093744" cy="191336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Function Name</a:t>
          </a:r>
        </a:p>
      </xdr:txBody>
    </xdr:sp>
    <xdr:clientData/>
  </xdr:twoCellAnchor>
  <xdr:twoCellAnchor>
    <xdr:from>
      <xdr:col>6</xdr:col>
      <xdr:colOff>142875</xdr:colOff>
      <xdr:row>2</xdr:row>
      <xdr:rowOff>85725</xdr:rowOff>
    </xdr:from>
    <xdr:to>
      <xdr:col>9</xdr:col>
      <xdr:colOff>274469</xdr:colOff>
      <xdr:row>3</xdr:row>
      <xdr:rowOff>19050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6D60FF0A-7354-4971-B3AC-CEF4E7027D13}"/>
            </a:ext>
          </a:extLst>
        </xdr:cNvPr>
        <xdr:cNvSpPr txBox="1">
          <a:spLocks noChangeArrowheads="1"/>
        </xdr:cNvSpPr>
      </xdr:nvSpPr>
      <xdr:spPr bwMode="auto">
        <a:xfrm>
          <a:off x="6543675" y="390525"/>
          <a:ext cx="2093744" cy="1905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Title</a:t>
          </a:r>
        </a:p>
      </xdr:txBody>
    </xdr:sp>
    <xdr:clientData/>
  </xdr:twoCellAnchor>
  <xdr:twoCellAnchor>
    <xdr:from>
      <xdr:col>9</xdr:col>
      <xdr:colOff>267419</xdr:colOff>
      <xdr:row>1</xdr:row>
      <xdr:rowOff>51758</xdr:rowOff>
    </xdr:from>
    <xdr:to>
      <xdr:col>15</xdr:col>
      <xdr:colOff>1061049</xdr:colOff>
      <xdr:row>2</xdr:row>
      <xdr:rowOff>94891</xdr:rowOff>
    </xdr:to>
    <xdr:sp macro="" textlink="">
      <xdr:nvSpPr>
        <xdr:cNvPr id="12" name="Text Box 12">
          <a:extLst>
            <a:ext uri="{FF2B5EF4-FFF2-40B4-BE49-F238E27FC236}">
              <a16:creationId xmlns:a16="http://schemas.microsoft.com/office/drawing/2014/main" id="{D16FA64D-3DEA-478C-8F23-A80B6C7D52BE}"/>
            </a:ext>
          </a:extLst>
        </xdr:cNvPr>
        <xdr:cNvSpPr txBox="1">
          <a:spLocks noChangeArrowheads="1"/>
        </xdr:cNvSpPr>
      </xdr:nvSpPr>
      <xdr:spPr bwMode="auto">
        <a:xfrm>
          <a:off x="8630369" y="204158"/>
          <a:ext cx="5127505" cy="1955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274428</xdr:colOff>
      <xdr:row>2</xdr:row>
      <xdr:rowOff>85725</xdr:rowOff>
    </xdr:from>
    <xdr:to>
      <xdr:col>15</xdr:col>
      <xdr:colOff>1062314</xdr:colOff>
      <xdr:row>3</xdr:row>
      <xdr:rowOff>19050</xdr:rowOff>
    </xdr:to>
    <xdr:sp macro="" textlink="">
      <xdr:nvSpPr>
        <xdr:cNvPr id="13" name="Text Box 13">
          <a:extLst>
            <a:ext uri="{FF2B5EF4-FFF2-40B4-BE49-F238E27FC236}">
              <a16:creationId xmlns:a16="http://schemas.microsoft.com/office/drawing/2014/main" id="{8A2B35A2-FAEC-42F0-9B3C-37B19719CC0A}"/>
            </a:ext>
          </a:extLst>
        </xdr:cNvPr>
        <xdr:cNvSpPr txBox="1">
          <a:spLocks noChangeArrowheads="1"/>
        </xdr:cNvSpPr>
      </xdr:nvSpPr>
      <xdr:spPr bwMode="auto">
        <a:xfrm>
          <a:off x="8637378" y="390525"/>
          <a:ext cx="5121761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Logical DB Sizing Sheet</a:t>
          </a:r>
        </a:p>
      </xdr:txBody>
    </xdr:sp>
    <xdr:clientData/>
  </xdr:twoCellAnchor>
  <xdr:twoCellAnchor>
    <xdr:from>
      <xdr:col>17</xdr:col>
      <xdr:colOff>275326</xdr:colOff>
      <xdr:row>1</xdr:row>
      <xdr:rowOff>56251</xdr:rowOff>
    </xdr:from>
    <xdr:to>
      <xdr:col>19</xdr:col>
      <xdr:colOff>151501</xdr:colOff>
      <xdr:row>2</xdr:row>
      <xdr:rowOff>85700</xdr:rowOff>
    </xdr:to>
    <xdr:sp macro="" textlink="">
      <xdr:nvSpPr>
        <xdr:cNvPr id="14" name="Text Box 14">
          <a:extLst>
            <a:ext uri="{FF2B5EF4-FFF2-40B4-BE49-F238E27FC236}">
              <a16:creationId xmlns:a16="http://schemas.microsoft.com/office/drawing/2014/main" id="{7670F73D-A2F5-4C43-8710-AAE2E8D09ABB}"/>
            </a:ext>
          </a:extLst>
        </xdr:cNvPr>
        <xdr:cNvSpPr txBox="1">
          <a:spLocks noChangeArrowheads="1"/>
        </xdr:cNvSpPr>
      </xdr:nvSpPr>
      <xdr:spPr bwMode="auto">
        <a:xfrm>
          <a:off x="14991451" y="208651"/>
          <a:ext cx="2247900" cy="1818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1062307</xdr:colOff>
      <xdr:row>1</xdr:row>
      <xdr:rowOff>56251</xdr:rowOff>
    </xdr:from>
    <xdr:to>
      <xdr:col>17</xdr:col>
      <xdr:colOff>275480</xdr:colOff>
      <xdr:row>2</xdr:row>
      <xdr:rowOff>104677</xdr:rowOff>
    </xdr:to>
    <xdr:sp macro="" textlink="">
      <xdr:nvSpPr>
        <xdr:cNvPr id="15" name="Text Box 15">
          <a:extLst>
            <a:ext uri="{FF2B5EF4-FFF2-40B4-BE49-F238E27FC236}">
              <a16:creationId xmlns:a16="http://schemas.microsoft.com/office/drawing/2014/main" id="{FE60F6E8-A61A-403B-B625-C0B7EDAC4710}"/>
            </a:ext>
          </a:extLst>
        </xdr:cNvPr>
        <xdr:cNvSpPr txBox="1">
          <a:spLocks noChangeArrowheads="1"/>
        </xdr:cNvSpPr>
      </xdr:nvSpPr>
      <xdr:spPr bwMode="auto">
        <a:xfrm>
          <a:off x="13759132" y="208651"/>
          <a:ext cx="1232473" cy="200826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Created</a:t>
          </a:r>
        </a:p>
      </xdr:txBody>
    </xdr:sp>
    <xdr:clientData/>
  </xdr:twoCellAnchor>
  <xdr:twoCellAnchor>
    <xdr:from>
      <xdr:col>15</xdr:col>
      <xdr:colOff>1062307</xdr:colOff>
      <xdr:row>2</xdr:row>
      <xdr:rowOff>76200</xdr:rowOff>
    </xdr:from>
    <xdr:to>
      <xdr:col>17</xdr:col>
      <xdr:colOff>275480</xdr:colOff>
      <xdr:row>3</xdr:row>
      <xdr:rowOff>19050</xdr:rowOff>
    </xdr:to>
    <xdr:sp macro="" textlink="">
      <xdr:nvSpPr>
        <xdr:cNvPr id="16" name="Text Box 16">
          <a:extLst>
            <a:ext uri="{FF2B5EF4-FFF2-40B4-BE49-F238E27FC236}">
              <a16:creationId xmlns:a16="http://schemas.microsoft.com/office/drawing/2014/main" id="{C8B9F0ED-935E-4F3D-A7D2-46CA3CAD6F3D}"/>
            </a:ext>
          </a:extLst>
        </xdr:cNvPr>
        <xdr:cNvSpPr txBox="1">
          <a:spLocks noChangeArrowheads="1"/>
        </xdr:cNvSpPr>
      </xdr:nvSpPr>
      <xdr:spPr bwMode="auto">
        <a:xfrm>
          <a:off x="13759132" y="381000"/>
          <a:ext cx="1232473" cy="20002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Updated</a:t>
          </a:r>
        </a:p>
      </xdr:txBody>
    </xdr:sp>
    <xdr:clientData/>
  </xdr:twoCellAnchor>
  <xdr:twoCellAnchor>
    <xdr:from>
      <xdr:col>17</xdr:col>
      <xdr:colOff>276045</xdr:colOff>
      <xdr:row>2</xdr:row>
      <xdr:rowOff>86264</xdr:rowOff>
    </xdr:from>
    <xdr:to>
      <xdr:col>19</xdr:col>
      <xdr:colOff>146649</xdr:colOff>
      <xdr:row>3</xdr:row>
      <xdr:rowOff>17253</xdr:rowOff>
    </xdr:to>
    <xdr:sp macro="" textlink="">
      <xdr:nvSpPr>
        <xdr:cNvPr id="17" name="Text Box 17">
          <a:extLst>
            <a:ext uri="{FF2B5EF4-FFF2-40B4-BE49-F238E27FC236}">
              <a16:creationId xmlns:a16="http://schemas.microsoft.com/office/drawing/2014/main" id="{C6501B61-07EE-4D5E-8F94-5293D95C147F}"/>
            </a:ext>
          </a:extLst>
        </xdr:cNvPr>
        <xdr:cNvSpPr txBox="1">
          <a:spLocks noChangeArrowheads="1"/>
        </xdr:cNvSpPr>
      </xdr:nvSpPr>
      <xdr:spPr bwMode="auto">
        <a:xfrm>
          <a:off x="14992170" y="391064"/>
          <a:ext cx="2242329" cy="1881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264903</xdr:colOff>
      <xdr:row>0</xdr:row>
      <xdr:rowOff>0</xdr:rowOff>
    </xdr:from>
    <xdr:to>
      <xdr:col>20</xdr:col>
      <xdr:colOff>598278</xdr:colOff>
      <xdr:row>1</xdr:row>
      <xdr:rowOff>65874</xdr:rowOff>
    </xdr:to>
    <xdr:sp macro="" textlink="">
      <xdr:nvSpPr>
        <xdr:cNvPr id="18" name="Text Box 18">
          <a:extLst>
            <a:ext uri="{FF2B5EF4-FFF2-40B4-BE49-F238E27FC236}">
              <a16:creationId xmlns:a16="http://schemas.microsoft.com/office/drawing/2014/main" id="{C337ADD3-0426-4C1E-BFE3-E10C94D92DB9}"/>
            </a:ext>
          </a:extLst>
        </xdr:cNvPr>
        <xdr:cNvSpPr txBox="1">
          <a:spLocks noChangeArrowheads="1"/>
        </xdr:cNvSpPr>
      </xdr:nvSpPr>
      <xdr:spPr bwMode="auto">
        <a:xfrm>
          <a:off x="17352753" y="0"/>
          <a:ext cx="1362075" cy="218274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Page</a:t>
          </a:r>
        </a:p>
      </xdr:txBody>
    </xdr:sp>
    <xdr:clientData/>
  </xdr:twoCellAnchor>
  <xdr:twoCellAnchor>
    <xdr:from>
      <xdr:col>19</xdr:col>
      <xdr:colOff>151501</xdr:colOff>
      <xdr:row>1</xdr:row>
      <xdr:rowOff>56251</xdr:rowOff>
    </xdr:from>
    <xdr:to>
      <xdr:col>20</xdr:col>
      <xdr:colOff>598244</xdr:colOff>
      <xdr:row>2</xdr:row>
      <xdr:rowOff>95187</xdr:rowOff>
    </xdr:to>
    <xdr:sp macro="" textlink="">
      <xdr:nvSpPr>
        <xdr:cNvPr id="19" name="Text Box 19">
          <a:extLst>
            <a:ext uri="{FF2B5EF4-FFF2-40B4-BE49-F238E27FC236}">
              <a16:creationId xmlns:a16="http://schemas.microsoft.com/office/drawing/2014/main" id="{4F95640B-BA71-4629-9545-F7F5A78C2B7C}"/>
            </a:ext>
          </a:extLst>
        </xdr:cNvPr>
        <xdr:cNvSpPr txBox="1">
          <a:spLocks noChangeArrowheads="1"/>
        </xdr:cNvSpPr>
      </xdr:nvSpPr>
      <xdr:spPr bwMode="auto">
        <a:xfrm>
          <a:off x="17239351" y="208651"/>
          <a:ext cx="1475443" cy="191336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By</a:t>
          </a:r>
        </a:p>
      </xdr:txBody>
    </xdr:sp>
    <xdr:clientData/>
  </xdr:twoCellAnchor>
  <xdr:twoCellAnchor>
    <xdr:from>
      <xdr:col>19</xdr:col>
      <xdr:colOff>151501</xdr:colOff>
      <xdr:row>2</xdr:row>
      <xdr:rowOff>85725</xdr:rowOff>
    </xdr:from>
    <xdr:to>
      <xdr:col>20</xdr:col>
      <xdr:colOff>598244</xdr:colOff>
      <xdr:row>3</xdr:row>
      <xdr:rowOff>19050</xdr:rowOff>
    </xdr:to>
    <xdr:sp macro="" textlink="">
      <xdr:nvSpPr>
        <xdr:cNvPr id="20" name="Text Box 20">
          <a:extLst>
            <a:ext uri="{FF2B5EF4-FFF2-40B4-BE49-F238E27FC236}">
              <a16:creationId xmlns:a16="http://schemas.microsoft.com/office/drawing/2014/main" id="{1D7431E0-9C72-47A9-9289-BCACDB56ADDB}"/>
            </a:ext>
          </a:extLst>
        </xdr:cNvPr>
        <xdr:cNvSpPr txBox="1">
          <a:spLocks noChangeArrowheads="1"/>
        </xdr:cNvSpPr>
      </xdr:nvSpPr>
      <xdr:spPr bwMode="auto">
        <a:xfrm>
          <a:off x="17239351" y="390525"/>
          <a:ext cx="1475443" cy="1905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By</a:t>
          </a:r>
        </a:p>
      </xdr:txBody>
    </xdr:sp>
    <xdr:clientData/>
  </xdr:twoCellAnchor>
  <xdr:twoCellAnchor>
    <xdr:from>
      <xdr:col>20</xdr:col>
      <xdr:colOff>603849</xdr:colOff>
      <xdr:row>0</xdr:row>
      <xdr:rowOff>0</xdr:rowOff>
    </xdr:from>
    <xdr:to>
      <xdr:col>21</xdr:col>
      <xdr:colOff>1362974</xdr:colOff>
      <xdr:row>1</xdr:row>
      <xdr:rowOff>51758</xdr:rowOff>
    </xdr:to>
    <xdr:sp macro="" textlink="">
      <xdr:nvSpPr>
        <xdr:cNvPr id="21" name="Text Box 21">
          <a:extLst>
            <a:ext uri="{FF2B5EF4-FFF2-40B4-BE49-F238E27FC236}">
              <a16:creationId xmlns:a16="http://schemas.microsoft.com/office/drawing/2014/main" id="{5387750B-BCFF-4413-B9B0-F3F9C202C149}"/>
            </a:ext>
          </a:extLst>
        </xdr:cNvPr>
        <xdr:cNvSpPr txBox="1">
          <a:spLocks noChangeArrowheads="1"/>
        </xdr:cNvSpPr>
      </xdr:nvSpPr>
      <xdr:spPr bwMode="auto">
        <a:xfrm>
          <a:off x="18720399" y="0"/>
          <a:ext cx="1930700" cy="2041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598278</xdr:colOff>
      <xdr:row>1</xdr:row>
      <xdr:rowOff>46726</xdr:rowOff>
    </xdr:from>
    <xdr:to>
      <xdr:col>21</xdr:col>
      <xdr:colOff>1357605</xdr:colOff>
      <xdr:row>2</xdr:row>
      <xdr:rowOff>95152</xdr:rowOff>
    </xdr:to>
    <xdr:sp macro="" textlink="">
      <xdr:nvSpPr>
        <xdr:cNvPr id="22" name="Text Box 22">
          <a:extLst>
            <a:ext uri="{FF2B5EF4-FFF2-40B4-BE49-F238E27FC236}">
              <a16:creationId xmlns:a16="http://schemas.microsoft.com/office/drawing/2014/main" id="{E63AD82E-DC20-43F3-96BF-FA4852C078B2}"/>
            </a:ext>
          </a:extLst>
        </xdr:cNvPr>
        <xdr:cNvSpPr txBox="1">
          <a:spLocks noChangeArrowheads="1"/>
        </xdr:cNvSpPr>
      </xdr:nvSpPr>
      <xdr:spPr bwMode="auto">
        <a:xfrm>
          <a:off x="18714828" y="199126"/>
          <a:ext cx="1930902" cy="200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Thitipong</a:t>
          </a:r>
        </a:p>
      </xdr:txBody>
    </xdr:sp>
    <xdr:clientData/>
  </xdr:twoCellAnchor>
  <xdr:twoCellAnchor>
    <xdr:from>
      <xdr:col>20</xdr:col>
      <xdr:colOff>603849</xdr:colOff>
      <xdr:row>2</xdr:row>
      <xdr:rowOff>77638</xdr:rowOff>
    </xdr:from>
    <xdr:to>
      <xdr:col>21</xdr:col>
      <xdr:colOff>1362974</xdr:colOff>
      <xdr:row>3</xdr:row>
      <xdr:rowOff>17253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8019AC90-863D-468E-804A-A1CE09AEF101}"/>
            </a:ext>
          </a:extLst>
        </xdr:cNvPr>
        <xdr:cNvSpPr txBox="1">
          <a:spLocks noChangeArrowheads="1"/>
        </xdr:cNvSpPr>
      </xdr:nvSpPr>
      <xdr:spPr bwMode="auto">
        <a:xfrm>
          <a:off x="18720399" y="382438"/>
          <a:ext cx="1930700" cy="1967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1522383</xdr:colOff>
      <xdr:row>5</xdr:row>
      <xdr:rowOff>69011</xdr:rowOff>
    </xdr:from>
    <xdr:to>
      <xdr:col>19</xdr:col>
      <xdr:colOff>957532</xdr:colOff>
      <xdr:row>7</xdr:row>
      <xdr:rowOff>43132</xdr:rowOff>
    </xdr:to>
    <xdr:grpSp>
      <xdr:nvGrpSpPr>
        <xdr:cNvPr id="24" name="Group 28">
          <a:extLst>
            <a:ext uri="{FF2B5EF4-FFF2-40B4-BE49-F238E27FC236}">
              <a16:creationId xmlns:a16="http://schemas.microsoft.com/office/drawing/2014/main" id="{BFF1381A-FA0B-424F-B622-07D39A952774}"/>
            </a:ext>
          </a:extLst>
        </xdr:cNvPr>
        <xdr:cNvGrpSpPr>
          <a:grpSpLocks/>
        </xdr:cNvGrpSpPr>
      </xdr:nvGrpSpPr>
      <xdr:grpSpPr bwMode="auto">
        <a:xfrm>
          <a:off x="17765683" y="1008811"/>
          <a:ext cx="1917999" cy="291621"/>
          <a:chOff x="6920905" y="309563"/>
          <a:chExt cx="3573701" cy="214600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E35568B-14A8-474B-8151-1B4878CB31CF}"/>
              </a:ext>
            </a:extLst>
          </xdr:cNvPr>
          <xdr:cNvSpPr>
            <a:spLocks noChangeArrowheads="1"/>
          </xdr:cNvSpPr>
        </xdr:nvSpPr>
        <xdr:spPr bwMode="auto">
          <a:xfrm>
            <a:off x="6920905" y="328613"/>
            <a:ext cx="755287" cy="146972"/>
          </a:xfrm>
          <a:prstGeom prst="rect">
            <a:avLst/>
          </a:prstGeom>
          <a:solidFill>
            <a:srgbClr val="FFFF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Text Box 25">
            <a:extLst>
              <a:ext uri="{FF2B5EF4-FFF2-40B4-BE49-F238E27FC236}">
                <a16:creationId xmlns:a16="http://schemas.microsoft.com/office/drawing/2014/main" id="{187A9E30-F384-463E-9216-6803055DA6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55882" y="309563"/>
            <a:ext cx="2738724" cy="214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To be filled in by user</a:t>
            </a:r>
          </a:p>
        </xdr:txBody>
      </xdr:sp>
    </xdr:grpSp>
    <xdr:clientData/>
  </xdr:twoCellAnchor>
  <xdr:twoCellAnchor>
    <xdr:from>
      <xdr:col>20</xdr:col>
      <xdr:colOff>500332</xdr:colOff>
      <xdr:row>5</xdr:row>
      <xdr:rowOff>69011</xdr:rowOff>
    </xdr:from>
    <xdr:to>
      <xdr:col>22</xdr:col>
      <xdr:colOff>94891</xdr:colOff>
      <xdr:row>7</xdr:row>
      <xdr:rowOff>17253</xdr:rowOff>
    </xdr:to>
    <xdr:grpSp>
      <xdr:nvGrpSpPr>
        <xdr:cNvPr id="27" name="Group 31">
          <a:extLst>
            <a:ext uri="{FF2B5EF4-FFF2-40B4-BE49-F238E27FC236}">
              <a16:creationId xmlns:a16="http://schemas.microsoft.com/office/drawing/2014/main" id="{CB123660-FE0B-49A9-B4D6-1142614DC1E3}"/>
            </a:ext>
          </a:extLst>
        </xdr:cNvPr>
        <xdr:cNvGrpSpPr>
          <a:grpSpLocks/>
        </xdr:cNvGrpSpPr>
      </xdr:nvGrpSpPr>
      <xdr:grpSpPr bwMode="auto">
        <a:xfrm>
          <a:off x="20305982" y="1008811"/>
          <a:ext cx="2267909" cy="265742"/>
          <a:chOff x="7921664" y="309563"/>
          <a:chExt cx="1651554" cy="197644"/>
        </a:xfrm>
      </xdr:grpSpPr>
      <xdr:sp macro="" textlink="">
        <xdr:nvSpPr>
          <xdr:cNvPr id="28" name="Rectangle 24">
            <a:extLst>
              <a:ext uri="{FF2B5EF4-FFF2-40B4-BE49-F238E27FC236}">
                <a16:creationId xmlns:a16="http://schemas.microsoft.com/office/drawing/2014/main" id="{02855BBB-C3D2-4EBB-833E-59435B6C4BF9}"/>
              </a:ext>
            </a:extLst>
          </xdr:cNvPr>
          <xdr:cNvSpPr>
            <a:spLocks noChangeArrowheads="1"/>
          </xdr:cNvSpPr>
        </xdr:nvSpPr>
        <xdr:spPr bwMode="auto">
          <a:xfrm>
            <a:off x="7921664" y="328613"/>
            <a:ext cx="334130" cy="154877"/>
          </a:xfrm>
          <a:prstGeom prst="rect">
            <a:avLst/>
          </a:prstGeom>
          <a:solidFill>
            <a:srgbClr val="BCDEE8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Text Box 25">
            <a:extLst>
              <a:ext uri="{FF2B5EF4-FFF2-40B4-BE49-F238E27FC236}">
                <a16:creationId xmlns:a16="http://schemas.microsoft.com/office/drawing/2014/main" id="{69FF0D92-1F23-4FD0-ABAF-4BA1769A3FE8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02792" y="309563"/>
            <a:ext cx="1270426" cy="1976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Automated by formula.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21</xdr:col>
      <xdr:colOff>838201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FD9B9A1-3B31-4ED1-BD0D-9435C0BC5A23}"/>
            </a:ext>
          </a:extLst>
        </xdr:cNvPr>
        <xdr:cNvGrpSpPr/>
      </xdr:nvGrpSpPr>
      <xdr:grpSpPr>
        <a:xfrm>
          <a:off x="1" y="0"/>
          <a:ext cx="22466300" cy="0"/>
          <a:chOff x="0" y="0"/>
          <a:chExt cx="19964400" cy="590550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F0D8D16A-3F40-488B-A2C9-6406B41D5284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0"/>
            <a:ext cx="113347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Phase</a:t>
            </a:r>
          </a:p>
        </xdr:txBody>
      </xdr:sp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A5C5EA6A-87E7-4A10-B648-BB00640765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90500"/>
            <a:ext cx="229552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Block Name</a:t>
            </a:r>
          </a:p>
        </xdr:txBody>
      </xdr:sp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8C71EB03-9CAE-4A36-8BCF-1CD3F8798305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1000"/>
            <a:ext cx="229552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Document Name</a:t>
            </a:r>
          </a:p>
        </xdr:txBody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E3C44127-2743-4DA5-A95A-B2DF5DD92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3475" y="0"/>
            <a:ext cx="1162050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UR</a:t>
            </a:r>
          </a:p>
        </xdr:txBody>
      </xdr:sp>
      <xdr:sp macro="" textlink="">
        <xdr:nvSpPr>
          <xdr:cNvPr id="7" name="Text Box 6">
            <a:extLst>
              <a:ext uri="{FF2B5EF4-FFF2-40B4-BE49-F238E27FC236}">
                <a16:creationId xmlns:a16="http://schemas.microsoft.com/office/drawing/2014/main" id="{4C5EB3D1-DCF5-4136-AA14-C7FA2B4FD1C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95525" y="200025"/>
            <a:ext cx="4343400" cy="1905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Text Box 7">
            <a:extLst>
              <a:ext uri="{FF2B5EF4-FFF2-40B4-BE49-F238E27FC236}">
                <a16:creationId xmlns:a16="http://schemas.microsoft.com/office/drawing/2014/main" id="{3EF6F868-E48E-4CAA-80AF-5DBA0BCDAF3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95525" y="390525"/>
            <a:ext cx="4343400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Logical DB Sizing Sheet</a:t>
            </a:r>
          </a:p>
        </xdr:txBody>
      </xdr:sp>
      <xdr:sp macro="" textlink="">
        <xdr:nvSpPr>
          <xdr:cNvPr id="9" name="Text Box 8">
            <a:extLst>
              <a:ext uri="{FF2B5EF4-FFF2-40B4-BE49-F238E27FC236}">
                <a16:creationId xmlns:a16="http://schemas.microsoft.com/office/drawing/2014/main" id="{DB81C32B-C1E9-4FE1-9F52-C9F8B53F23F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95525" y="0"/>
            <a:ext cx="1876425" cy="200025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Project Name</a:t>
            </a:r>
          </a:p>
        </xdr:txBody>
      </xdr:sp>
      <xdr:sp macro="" textlink="">
        <xdr:nvSpPr>
          <xdr:cNvPr id="10" name="Text Box 9">
            <a:extLst>
              <a:ext uri="{FF2B5EF4-FFF2-40B4-BE49-F238E27FC236}">
                <a16:creationId xmlns:a16="http://schemas.microsoft.com/office/drawing/2014/main" id="{D5C32432-ECE3-481B-A746-2E2A570D900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71950" y="0"/>
            <a:ext cx="13115925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sz="1000">
                <a:effectLst/>
                <a:latin typeface="+mn-lt"/>
                <a:ea typeface="+mn-ea"/>
                <a:cs typeface="+mn-cs"/>
              </a:rPr>
              <a:t>RSCP - Regional</a:t>
            </a:r>
            <a:r>
              <a:rPr lang="en-US" sz="1000" baseline="0">
                <a:effectLst/>
                <a:latin typeface="+mn-lt"/>
                <a:ea typeface="+mn-ea"/>
                <a:cs typeface="+mn-cs"/>
              </a:rPr>
              <a:t>  Supplier  Communication  Portal</a:t>
            </a:r>
            <a:endParaRPr lang="en-US">
              <a:effectLst/>
            </a:endParaRP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" name="Text Box 10">
            <a:extLst>
              <a:ext uri="{FF2B5EF4-FFF2-40B4-BE49-F238E27FC236}">
                <a16:creationId xmlns:a16="http://schemas.microsoft.com/office/drawing/2014/main" id="{0EA08C26-4F93-4F2A-A703-184A34E45E5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38925" y="200025"/>
            <a:ext cx="1943100" cy="200025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Function Name</a:t>
            </a:r>
          </a:p>
        </xdr:txBody>
      </xdr:sp>
      <xdr:sp macro="" textlink="">
        <xdr:nvSpPr>
          <xdr:cNvPr id="12" name="Text Box 11">
            <a:extLst>
              <a:ext uri="{FF2B5EF4-FFF2-40B4-BE49-F238E27FC236}">
                <a16:creationId xmlns:a16="http://schemas.microsoft.com/office/drawing/2014/main" id="{1E48CE16-703D-4AC8-A9D8-80BE8F90A79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38925" y="390525"/>
            <a:ext cx="1943100" cy="200025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Title</a:t>
            </a:r>
          </a:p>
        </xdr:txBody>
      </xdr:sp>
      <xdr:sp macro="" textlink="">
        <xdr:nvSpPr>
          <xdr:cNvPr id="13" name="Text Box 12">
            <a:extLst>
              <a:ext uri="{FF2B5EF4-FFF2-40B4-BE49-F238E27FC236}">
                <a16:creationId xmlns:a16="http://schemas.microsoft.com/office/drawing/2014/main" id="{5669AB9E-998A-4D1F-8545-349681126D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82025" y="200025"/>
            <a:ext cx="5143500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r>
              <a:rPr lang="en-US"/>
              <a:t>Logical DB Sizing</a:t>
            </a:r>
          </a:p>
        </xdr:txBody>
      </xdr:sp>
      <xdr:sp macro="" textlink="">
        <xdr:nvSpPr>
          <xdr:cNvPr id="14" name="Text Box 13">
            <a:extLst>
              <a:ext uri="{FF2B5EF4-FFF2-40B4-BE49-F238E27FC236}">
                <a16:creationId xmlns:a16="http://schemas.microsoft.com/office/drawing/2014/main" id="{A5429D40-DDB6-4D50-AA9D-388036625E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82025" y="390525"/>
            <a:ext cx="5143500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Logical DB Sizing Sheet</a:t>
            </a:r>
          </a:p>
        </xdr:txBody>
      </xdr:sp>
      <xdr:sp macro="" textlink="">
        <xdr:nvSpPr>
          <xdr:cNvPr id="15" name="Text Box 14">
            <a:extLst>
              <a:ext uri="{FF2B5EF4-FFF2-40B4-BE49-F238E27FC236}">
                <a16:creationId xmlns:a16="http://schemas.microsoft.com/office/drawing/2014/main" id="{92094830-C753-42DD-AFD7-C79BF0DC6DD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163800" y="200025"/>
            <a:ext cx="1990725" cy="1905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1 August 2019</a:t>
            </a:r>
          </a:p>
        </xdr:txBody>
      </xdr:sp>
      <xdr:sp macro="" textlink="">
        <xdr:nvSpPr>
          <xdr:cNvPr id="16" name="Text Box 15">
            <a:extLst>
              <a:ext uri="{FF2B5EF4-FFF2-40B4-BE49-F238E27FC236}">
                <a16:creationId xmlns:a16="http://schemas.microsoft.com/office/drawing/2014/main" id="{0CC47753-7E3F-4D2F-BC5D-0399E7283AE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725525" y="200025"/>
            <a:ext cx="143827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Created</a:t>
            </a:r>
          </a:p>
        </xdr:txBody>
      </xdr:sp>
      <xdr:sp macro="" textlink="">
        <xdr:nvSpPr>
          <xdr:cNvPr id="17" name="Text Box 16">
            <a:extLst>
              <a:ext uri="{FF2B5EF4-FFF2-40B4-BE49-F238E27FC236}">
                <a16:creationId xmlns:a16="http://schemas.microsoft.com/office/drawing/2014/main" id="{4E023334-AB85-4155-9A59-6D7DE48AE65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725525" y="381000"/>
            <a:ext cx="143827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Updated</a:t>
            </a:r>
          </a:p>
        </xdr:txBody>
      </xdr:sp>
      <xdr:sp macro="" textlink="">
        <xdr:nvSpPr>
          <xdr:cNvPr id="18" name="Text Box 17">
            <a:extLst>
              <a:ext uri="{FF2B5EF4-FFF2-40B4-BE49-F238E27FC236}">
                <a16:creationId xmlns:a16="http://schemas.microsoft.com/office/drawing/2014/main" id="{F711D25F-92D0-44BA-A10C-7928D648EE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163800" y="390525"/>
            <a:ext cx="1990725" cy="2000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pPr algn="l"/>
            <a:r>
              <a:rPr lang="en-US" sz="1000" baseline="0">
                <a:latin typeface="Arial" pitchFamily="34" charset="0"/>
                <a:ea typeface="MS Gothic" pitchFamily="49" charset="-128"/>
                <a:cs typeface="Arial" pitchFamily="34" charset="0"/>
              </a:rPr>
              <a:t>20 July 2020</a:t>
            </a:r>
            <a:endParaRPr lang="en-US" sz="1000">
              <a:latin typeface="Arial" pitchFamily="34" charset="0"/>
              <a:ea typeface="MS Gothic" pitchFamily="49" charset="-128"/>
              <a:cs typeface="Arial" pitchFamily="34" charset="0"/>
            </a:endParaRPr>
          </a:p>
        </xdr:txBody>
      </xdr:sp>
      <xdr:sp macro="" textlink="">
        <xdr:nvSpPr>
          <xdr:cNvPr id="19" name="Text Box 18">
            <a:extLst>
              <a:ext uri="{FF2B5EF4-FFF2-40B4-BE49-F238E27FC236}">
                <a16:creationId xmlns:a16="http://schemas.microsoft.com/office/drawing/2014/main" id="{68B31862-83DA-4066-A495-89FBC96347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59300" y="0"/>
            <a:ext cx="1057275" cy="20955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Page</a:t>
            </a:r>
          </a:p>
        </xdr:txBody>
      </xdr:sp>
      <xdr:sp macro="" textlink="">
        <xdr:nvSpPr>
          <xdr:cNvPr id="20" name="Text Box 19">
            <a:extLst>
              <a:ext uri="{FF2B5EF4-FFF2-40B4-BE49-F238E27FC236}">
                <a16:creationId xmlns:a16="http://schemas.microsoft.com/office/drawing/2014/main" id="{0B4E6B5D-9195-40E9-8C1D-4715FFA02B7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54525" y="200025"/>
            <a:ext cx="1162050" cy="200025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By</a:t>
            </a:r>
          </a:p>
        </xdr:txBody>
      </xdr:sp>
      <xdr:sp macro="" textlink="">
        <xdr:nvSpPr>
          <xdr:cNvPr id="21" name="Text Box 20">
            <a:extLst>
              <a:ext uri="{FF2B5EF4-FFF2-40B4-BE49-F238E27FC236}">
                <a16:creationId xmlns:a16="http://schemas.microsoft.com/office/drawing/2014/main" id="{9F3421FC-1899-4DE8-8934-46458706A2B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54525" y="390525"/>
            <a:ext cx="1162050" cy="200025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By</a:t>
            </a:r>
          </a:p>
        </xdr:txBody>
      </xdr:sp>
      <xdr:sp macro="" textlink="">
        <xdr:nvSpPr>
          <xdr:cNvPr id="22" name="Text Box 21">
            <a:extLst>
              <a:ext uri="{FF2B5EF4-FFF2-40B4-BE49-F238E27FC236}">
                <a16:creationId xmlns:a16="http://schemas.microsoft.com/office/drawing/2014/main" id="{DC015585-B0B3-448F-9323-4FFEBB5D42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316575" y="0"/>
            <a:ext cx="1647825" cy="200025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3" name="Text Box 22">
            <a:extLst>
              <a:ext uri="{FF2B5EF4-FFF2-40B4-BE49-F238E27FC236}">
                <a16:creationId xmlns:a16="http://schemas.microsoft.com/office/drawing/2014/main" id="{9790F813-DCE2-48C4-8B84-FA2A6F898C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316575" y="190500"/>
            <a:ext cx="1647825" cy="2095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 pitchFamily="34" charset="0"/>
                <a:ea typeface="ＭＳ Ｐゴシック"/>
                <a:cs typeface="Arial" pitchFamily="34" charset="0"/>
              </a:rPr>
              <a:t>Suthatip K.</a:t>
            </a:r>
          </a:p>
        </xdr:txBody>
      </xdr:sp>
      <xdr:sp macro="" textlink="">
        <xdr:nvSpPr>
          <xdr:cNvPr id="24" name="Text Box 23">
            <a:extLst>
              <a:ext uri="{FF2B5EF4-FFF2-40B4-BE49-F238E27FC236}">
                <a16:creationId xmlns:a16="http://schemas.microsoft.com/office/drawing/2014/main" id="{1E453B16-D199-4D15-AF2C-BE56054432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316575" y="381000"/>
            <a:ext cx="1647825" cy="2095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r>
              <a:rPr lang="en-US" sz="1000">
                <a:latin typeface="Arial" pitchFamily="34" charset="0"/>
                <a:ea typeface="MS Gothic" pitchFamily="49" charset="-128"/>
                <a:cs typeface="Arial" pitchFamily="34" charset="0"/>
              </a:rPr>
              <a:t>Suthatip</a:t>
            </a:r>
            <a:r>
              <a:rPr lang="en-US" sz="1000" baseline="0">
                <a:latin typeface="Arial" pitchFamily="34" charset="0"/>
                <a:ea typeface="MS Gothic" pitchFamily="49" charset="-128"/>
                <a:cs typeface="Arial" pitchFamily="34" charset="0"/>
              </a:rPr>
              <a:t> K.</a:t>
            </a:r>
            <a:endParaRPr lang="en-US" sz="1000">
              <a:latin typeface="Arial" pitchFamily="34" charset="0"/>
              <a:ea typeface="MS Gothic" pitchFamily="49" charset="-128"/>
              <a:cs typeface="Arial" pitchFamily="34" charset="0"/>
            </a:endParaRPr>
          </a:p>
        </xdr:txBody>
      </xdr:sp>
    </xdr:grpSp>
    <xdr:clientData/>
  </xdr:twoCellAnchor>
  <xdr:twoCellAnchor>
    <xdr:from>
      <xdr:col>16</xdr:col>
      <xdr:colOff>571493</xdr:colOff>
      <xdr:row>0</xdr:row>
      <xdr:rowOff>0</xdr:rowOff>
    </xdr:from>
    <xdr:to>
      <xdr:col>18</xdr:col>
      <xdr:colOff>435770</xdr:colOff>
      <xdr:row>0</xdr:row>
      <xdr:rowOff>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ADD3E7F-184E-4AAC-A756-A708F454B73F}"/>
            </a:ext>
          </a:extLst>
        </xdr:cNvPr>
        <xdr:cNvGrpSpPr/>
      </xdr:nvGrpSpPr>
      <xdr:grpSpPr>
        <a:xfrm>
          <a:off x="15881343" y="0"/>
          <a:ext cx="3445677" cy="0"/>
          <a:chOff x="6920905" y="309563"/>
          <a:chExt cx="3158927" cy="197644"/>
        </a:xfrm>
      </xdr:grpSpPr>
      <xdr:sp macro="" textlink="">
        <xdr:nvSpPr>
          <xdr:cNvPr id="26" name="Rectangle 24">
            <a:extLst>
              <a:ext uri="{FF2B5EF4-FFF2-40B4-BE49-F238E27FC236}">
                <a16:creationId xmlns:a16="http://schemas.microsoft.com/office/drawing/2014/main" id="{955FC48B-F2BA-48C7-A883-7E4FD2A75CCF}"/>
              </a:ext>
            </a:extLst>
          </xdr:cNvPr>
          <xdr:cNvSpPr>
            <a:spLocks noChangeArrowheads="1"/>
          </xdr:cNvSpPr>
        </xdr:nvSpPr>
        <xdr:spPr bwMode="auto">
          <a:xfrm>
            <a:off x="6920905" y="328613"/>
            <a:ext cx="755287" cy="146972"/>
          </a:xfrm>
          <a:prstGeom prst="rect">
            <a:avLst/>
          </a:prstGeom>
          <a:solidFill>
            <a:srgbClr val="FFFF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Text Box 25">
            <a:extLst>
              <a:ext uri="{FF2B5EF4-FFF2-40B4-BE49-F238E27FC236}">
                <a16:creationId xmlns:a16="http://schemas.microsoft.com/office/drawing/2014/main" id="{07392B04-7410-4FA3-9C77-F41F96122E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48941" y="309563"/>
            <a:ext cx="2330891" cy="1976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To be filled in by user</a:t>
            </a:r>
          </a:p>
        </xdr:txBody>
      </xdr:sp>
    </xdr:grpSp>
    <xdr:clientData/>
  </xdr:twoCellAnchor>
  <xdr:twoCellAnchor>
    <xdr:from>
      <xdr:col>19</xdr:col>
      <xdr:colOff>47612</xdr:colOff>
      <xdr:row>0</xdr:row>
      <xdr:rowOff>0</xdr:rowOff>
    </xdr:from>
    <xdr:to>
      <xdr:col>21</xdr:col>
      <xdr:colOff>642927</xdr:colOff>
      <xdr:row>0</xdr:row>
      <xdr:rowOff>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35E2994-B3AD-4853-B460-9ABDE9F2ECA0}"/>
            </a:ext>
          </a:extLst>
        </xdr:cNvPr>
        <xdr:cNvGrpSpPr/>
      </xdr:nvGrpSpPr>
      <xdr:grpSpPr>
        <a:xfrm>
          <a:off x="19738962" y="0"/>
          <a:ext cx="2532065" cy="0"/>
          <a:chOff x="7921664" y="309563"/>
          <a:chExt cx="1651554" cy="197644"/>
        </a:xfrm>
      </xdr:grpSpPr>
      <xdr:sp macro="" textlink="">
        <xdr:nvSpPr>
          <xdr:cNvPr id="29" name="Rectangle 24">
            <a:extLst>
              <a:ext uri="{FF2B5EF4-FFF2-40B4-BE49-F238E27FC236}">
                <a16:creationId xmlns:a16="http://schemas.microsoft.com/office/drawing/2014/main" id="{0D13112A-80C8-4F5A-82AD-D6A9FBECDE3E}"/>
              </a:ext>
            </a:extLst>
          </xdr:cNvPr>
          <xdr:cNvSpPr>
            <a:spLocks noChangeArrowheads="1"/>
          </xdr:cNvSpPr>
        </xdr:nvSpPr>
        <xdr:spPr bwMode="auto">
          <a:xfrm>
            <a:off x="7921664" y="328613"/>
            <a:ext cx="334130" cy="154877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Text Box 25">
            <a:extLst>
              <a:ext uri="{FF2B5EF4-FFF2-40B4-BE49-F238E27FC236}">
                <a16:creationId xmlns:a16="http://schemas.microsoft.com/office/drawing/2014/main" id="{BF2657A0-3C73-415E-8AE2-37113C85AE51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03419" y="309563"/>
            <a:ext cx="1269799" cy="1976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Automated by formula.</a:t>
            </a:r>
          </a:p>
        </xdr:txBody>
      </xdr:sp>
    </xdr:grpSp>
    <xdr:clientData/>
  </xdr:twoCellAnchor>
  <xdr:twoCellAnchor>
    <xdr:from>
      <xdr:col>21</xdr:col>
      <xdr:colOff>136073</xdr:colOff>
      <xdr:row>4</xdr:row>
      <xdr:rowOff>168089</xdr:rowOff>
    </xdr:from>
    <xdr:to>
      <xdr:col>21</xdr:col>
      <xdr:colOff>1210236</xdr:colOff>
      <xdr:row>7</xdr:row>
      <xdr:rowOff>81643</xdr:rowOff>
    </xdr:to>
    <xdr:sp macro="" textlink="">
      <xdr:nvSpPr>
        <xdr:cNvPr id="31" name="Arrow: Down 23">
          <a:extLst>
            <a:ext uri="{FF2B5EF4-FFF2-40B4-BE49-F238E27FC236}">
              <a16:creationId xmlns:a16="http://schemas.microsoft.com/office/drawing/2014/main" id="{DB30996F-6E15-4D58-A2F5-FDC15E796785}"/>
            </a:ext>
          </a:extLst>
        </xdr:cNvPr>
        <xdr:cNvSpPr/>
      </xdr:nvSpPr>
      <xdr:spPr>
        <a:xfrm>
          <a:off x="20776748" y="0"/>
          <a:ext cx="1074163" cy="0"/>
        </a:xfrm>
        <a:prstGeom prst="downArrow">
          <a:avLst/>
        </a:prstGeom>
        <a:solidFill>
          <a:srgbClr val="FF99FF"/>
        </a:solidFill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65323;&#65330;&#65331;&#12503;&#12525;&#12464;&#12521;&#12512;_R2_&#36914;&#25431;&#31649;&#29702;2000_05_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4.250.110\Documents%20and%20Settings\onok\Local%20Settings\Temporary%20Internet%20Files\OLK1\TOPSERV%20Application%20Server_2009112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yotaasia.sharepoint.com/Documents%20and%20Settings/onok/Local%20Settings/Temporary%20Internet%20Files/OLK1/TOPSERV%20Application%20Server_2009112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4.250.110\Documents%20and%20Settings\rujipun\Desktop\DB%20Sizing\Databas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yotaasia.sharepoint.com/Documents%20and%20Settings/rujipun/Desktop/DB%20Sizing/Databas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00s005\system\windows\TEMP\&#12452;&#12463;L&#12539;(gj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207.2\Cosmos10\&#65297;&#21942;&#20849;&#26377;\&#22522;&#24185;&#65319;\PROJECT\&#65315;&#65327;&#65331;&#65325;&#65327;&#65331;\0204&#35946;&#20124;&#12469;&#12540;&#12496;\&#26085;&#12289;&#27431;&#22679;&#35373;\COSMOS3&#21495;&#2723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4.250.110\Users\Acer\Desktop\Summary%20HW%20Replacement_201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yotaasia.sharepoint.com/Users/Acer/Desktop/Summary%20HW%20Replacement_201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207.2\Cosmos10\&#65297;&#21942;&#20849;&#26377;\&#22522;&#24185;&#65319;\PROJECT\&#65315;&#65327;&#65331;&#65325;&#65327;&#65331;\0204&#35946;&#20124;&#12469;&#12540;&#12496;\&#26085;&#12289;&#27431;&#22679;&#35373;\pp10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&#21830;&#35527;\&#23436;&#26908;&#35388;\Oracle_Tool_Vol9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4.250.110\Users\Acer\Desktop\Toyota_Hardware%20Replacement%2020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201.198\&#35036;&#32102;&#12471;&#12473;&#12486;&#12512;\&#26032;GSPS\02_UI\06_&#38283;&#30330;&#25903;&#25588;\&#38283;&#30330;&#27161;&#28310;\&#35215;&#32004;&#31561;\&#20316;&#25104;&#20013;\&#22806;&#37096;&#35373;&#35336;&#26360;&#27161;&#28310;xl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5211;&#31309;&#20316;&#25104;&#20381;&#38972;&#26360;(e-Kanban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#TOYOTA-INFO/1_IMPLEMENT_DOCS/3_SIZING METHODS/2020_IMPROVEMENT/Performance_Requirement_Template_v2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yotaasia.sharepoint.com/Users/Acer/Desktop/Toyota_Hardware%20Replacement%202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nessb_sv0\Project\TOYOTA\&#26032;&#27161;&#28310;\&#12489;&#12461;&#12517;&#12513;&#12531;&#12488;&#27161;&#28310;\&#65303;&#65293;&#65298;&#65293;&#65297;&#65298;&#12503;&#12525;&#12464;&#12521;&#12512;&#19968;&#35239;&#65288;&#65313;&#65300;&#32294;&#6528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20849;&#26377;\2000&#19979;&#20104;&#31639;\&#25613;&#30410;&#25913;&#21892;&#20381;&#38972;&#38306;&#20418;\&#25613;&#30410;&#25913;&#21892;&#20381;&#38972;(2001.02.05)\&#25613;&#30410;&#25913;&#21892;&#22238;&#31572;(2001.02.09)\KA0017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4.250.110\Fujitsu\Fujitsu%20Project%20-%20Current\G-POLE%20Surrounding\New%20Surrounding\Daily%20Schedule\20110531_TMAP_G-POLE_Surrounding_DWH_Daily_Schedule_v1.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yotaasia.sharepoint.com/Fujitsu/Fujitsu%20Project%20-%20Current/G-POLE%20Surrounding/New%20Surrounding/Daily%20Schedule/20110531_TMAP_G-POLE_Surrounding_DWH_Daily_Schedule_v1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全JOB、PG一覧"/>
      <sheetName val="進捗管理表"/>
      <sheetName val="オンラインソース一覧"/>
      <sheetName val="DDL変更一覧"/>
      <sheetName val="進捗総括 "/>
      <sheetName val="マクロ"/>
      <sheetName val="STEP2進捗状況"/>
      <sheetName val="設計～結合元集計"/>
      <sheetName val="チーム別月間集計"/>
      <sheetName val="BackUp⇒"/>
      <sheetName val="1129"/>
      <sheetName val="1113"/>
      <sheetName val="Module1"/>
      <sheetName val="基本情報"/>
      <sheetName val="障害検出率"/>
      <sheetName val="検証確認シート"/>
      <sheetName val="ＫＲＳプログラム_R2_進捗管理2000_05_08"/>
      <sheetName val="ﾃﾚﾊﾞﾝRTGS共用"/>
      <sheetName val="ヘッダ"/>
      <sheetName val="Sheet1"/>
      <sheetName val="進捗"/>
      <sheetName val="para"/>
      <sheetName val="ServiceRiminder"/>
      <sheetName val="リスト用"/>
      <sheetName val="表紙"/>
      <sheetName val="ＤＢ一覧"/>
      <sheetName val="#REF"/>
      <sheetName val="DB-CHN"/>
      <sheetName val="ハードウェア一覧"/>
      <sheetName val="設定項目"/>
      <sheetName val="Link"/>
      <sheetName val="JOBﾃｰﾌﾞﾙ"/>
      <sheetName val="進捗総括_"/>
      <sheetName val="進捗総括_1"/>
      <sheetName val="Ｓｉ問連"/>
      <sheetName val="定義"/>
      <sheetName val="PingList"/>
      <sheetName val="INDEXES"/>
      <sheetName val="Sheet2"/>
      <sheetName val="アサイン"/>
      <sheetName val="3.課題管理_項目"/>
      <sheetName val="list"/>
      <sheetName val="次期システム機能一覧"/>
      <sheetName val="考え方"/>
      <sheetName val="次期システム機能一覧（ガイド・サンプル）"/>
      <sheetName val="パラメータ"/>
      <sheetName val="機能ID採番"/>
      <sheetName val="選択値"/>
      <sheetName val="区分"/>
      <sheetName val="マスター"/>
      <sheetName val="Code(Do not change)"/>
      <sheetName val="マスタ"/>
      <sheetName val="header"/>
      <sheetName val="BasicInfo"/>
      <sheetName val="LOV"/>
      <sheetName val="JM资材入库情报"/>
      <sheetName val="D02A"/>
      <sheetName val="Data"/>
      <sheetName val="OLD"/>
      <sheetName val="担当ブロックの項目紐付運用"/>
      <sheetName val="原価集計(実績)"/>
      <sheetName val="プルダウン"/>
      <sheetName val="相棒"/>
      <sheetName val="PD"/>
      <sheetName val="Master"/>
      <sheetName val="進捗ＷＢＳ"/>
      <sheetName val="⇒ISID WBS"/>
      <sheetName val="◆機能集計"/>
      <sheetName val="◆担当集計"/>
      <sheetName val="◆成果物数"/>
      <sheetName val="◆成果物"/>
      <sheetName val="◆成果物数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ORIGINAL "/>
      <sheetName val="選択項目一覧"/>
      <sheetName val="処理機能記述"/>
      <sheetName val="入力補助"/>
      <sheetName val="01損益見通 ３－６ｼｽ"/>
      <sheetName val="#REF"/>
      <sheetName val="新フロー表紙最新.xls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Sheet1"/>
      <sheetName val="PT. TMMIN"/>
      <sheetName val="GRAFICOS"/>
      <sheetName val="ﾍｯﾀﾞ"/>
      <sheetName val="Estimation"/>
      <sheetName val="AssySupps"/>
      <sheetName val="Prm"/>
      <sheetName val="Selections"/>
      <sheetName val="6_1_ﾏｽﾀ関連(4)1"/>
      <sheetName val="非固内訳"/>
      <sheetName val="Issue KPI"/>
      <sheetName val="WORK"/>
      <sheetName val="００･ＤＥ Ｍ６２"/>
      <sheetName val="KD化損失"/>
      <sheetName val="ref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Sheet2"/>
      <sheetName val="A"/>
      <sheetName val="Bal_Gr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ﾃﾚﾊﾞﾝRTGS共用"/>
      <sheetName val="IR-Form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GraphData"/>
      <sheetName val="ヘッダ"/>
      <sheetName val="質問・回答"/>
      <sheetName val="基本情報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基準ｲﾝﾌﾟｯﾄ"/>
      <sheetName val="G-ALCSF"/>
      <sheetName val="Engine"/>
      <sheetName val="PV①"/>
      <sheetName val="Cost Center"/>
      <sheetName val="GPM_08~09"/>
      <sheetName val="Cálculos"/>
      <sheetName val="SUMMARY"/>
      <sheetName val="リスト"/>
      <sheetName val="aaa"/>
      <sheetName val="TAM_SWS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テーブル"/>
      <sheetName val="Currency Rate"/>
      <sheetName val="Report Cover"/>
      <sheetName val="Nov.'02"/>
      <sheetName val="Lookup"/>
      <sheetName val="Sales"/>
      <sheetName val="A-B(exp_)"/>
      <sheetName val="800T_Follow-up_Data"/>
      <sheetName val="1"/>
      <sheetName val="4"/>
      <sheetName val="Vectra"/>
      <sheetName val="Monitoring of Status-Bespren 2"/>
      <sheetName val="設定シート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"/>
      <sheetName val="ﾃｽﾄﾃﾞｰﾀ一覧"/>
      <sheetName val="Estimation"/>
      <sheetName val="障害検出率"/>
      <sheetName val="S-Curve"/>
      <sheetName val="Validation"/>
      <sheetName val="df??hs"/>
      <sheetName val="Summary"/>
      <sheetName val="Sheet1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加入者属性情報(5.3.19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UKE2 係コード"/>
      <sheetName val="UKE2 係コード (2)"/>
      <sheetName val="表紙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サマリー"/>
      <sheetName val="TSM Server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属性盻録情報(2.3.1.1.2)"/>
      <sheetName val="リスト"/>
      <sheetName val="新業務機能記述書"/>
      <sheetName val="CS060MPRCSP"/>
      <sheetName val="CS060MPRCPT"/>
      <sheetName val="CS060MPAIRG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_x0002__x0000__x0000__x0000_+_x0000_⽘_x0015__x0000__x0000_饦"/>
      <sheetName val="[df一覧hs.xls][df一覧hs.xls][df一覧hs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加入者ｽﾃｰﾀ_x0002_"/>
      <sheetName val="加入者ｽﾃｰﾀｽ等 (5.±.2) "/>
      <sheetName val="加入者ｽﾃｰﾀ_x0002_   + ⽘_x0015_  饦"/>
      <sheetName val="1.3.6.4.ReturnMonthCmd"/>
      <sheetName val="1.3.6.4.main"/>
      <sheetName val="1.3.6.4._execute"/>
      <sheetName val="更新履歴"/>
      <sheetName val="チェック表"/>
      <sheetName val="チェック表(月次上)"/>
      <sheetName val="チェック表(月次中)"/>
      <sheetName val="チェック表(月次下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指図書データ（プラン単位）_x0008_10.2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[df一覧hs.xls][df一覧hs.xls]_x0000_:_x0013__x0000_0é"/>
      <sheetName val="[df一覧hs.xls][df一覧hs.xls]:”_x0013__x0000_0é0"/>
      <sheetName val="[df一覧hs.xls][df一覧hs.xls] :”_x0013_ 0é"/>
      <sheetName val="_x0000_:_x0013__x0000_0é0°_x0000__x0000__x0000__x0000_ ReQ_x0005_"/>
      <sheetName val=":”_x0013__x0000_0é0°_x0000_ ReQ_x0005_"/>
      <sheetName val=" :”_x0013_ 0é0°     ReQ_x0005_"/>
      <sheetName val="加入者ｽﾃｰﾀ_x0002__x0000_+_x0000_⽘_x0015__x0000_饦"/>
      <sheetName val=":”_x0013_"/>
      <sheetName val="df一覧hs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para"/>
      <sheetName val="退職事由等(µ.2.3.2) (2)"/>
      <sheetName val="加入者ｽﾃｰﾀ_x0002__x0000__x0000__x0000_+_x0000___x0015__x0000__x0000__"/>
      <sheetName val=""/>
      <sheetName val=":”_x0013__x0000_0_0°_x0000_ ReQ_x0005_\"/>
      <sheetName val="[df一覧hs.xls]_x0000_:_x0013__x0000_0é0°_x0000__x0000__x0000__x0000_ ReQ_x0005_"/>
      <sheetName val="[df一覧hs.xls]:”_x0013__x0000_0é0°_x0000_ ReQ_x0005_"/>
      <sheetName val="[df一覧hs.xls] :”_x0013_ 0é0°     ReQ_x0005_"/>
      <sheetName val="[df一覧hs.xls]:”_x0013_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df/_x0000_:"/>
      <sheetName val="df쌆봅/_x0000_"/>
      <sheetName val="df쌂眅/_x0000_"/>
      <sheetName val="df쌀眅/_x0000_"/>
      <sheetName val="dfက_x0000_耀菃"/>
      <sheetName val="df쌍ꨅ/_x0000_"/>
      <sheetName val="目次㔀቎԰"/>
      <sheetName val="目次・׃】_x0000_"/>
      <sheetName val="df/_x0000_倀_x001f_"/>
      <sheetName val="加入者ᱞ性(9.2.3)"/>
      <sheetName val=":_x0013__x0000_0é0°_x0000_ ReQ_x0005_"/>
      <sheetName val="df_x0000__x0000_က浳"/>
      <sheetName val="目次・_x0005__x0000__x0000_"/>
      <sheetName val="dfက_x0000_蠀ऱ"/>
      <sheetName val="加入者拠出金変更 (2.321.3.2)(2)"/>
      <sheetName val="加入者属性情報(10.5_5)"/>
      <sheetName val="☆B010(A031)振込計算"/>
      <sheetName val="☆★☆ITEM→"/>
      <sheetName val="df_x0001__x0000_瀀㼕"/>
      <sheetName val="支払指図書データ（一時払）(5.2.1㸀ᰀ̀"/>
      <sheetName val="目次0_x0000_怀"/>
      <sheetName val="目次쨈譡0"/>
      <sheetName val="目次쨁譡0"/>
      <sheetName val="加入者ｽﾃｰﾀ_x0002_???+?⽘_x0015_??饦"/>
      <sheetName val="?:_x0013_?0é0°???? ReQ_x0005_"/>
      <sheetName val=":”_x0013_?0é0°? ReQ_x0005_"/>
      <sheetName val=":”_x0013__x0000_0é0°_x0000_ ReQ_x0005_€"/>
      <sheetName val="目次・_x0000__x0000_鲰"/>
      <sheetName val="目次・_x0000__x0000_뽐"/>
      <sheetName val="df_x0001__x0000__xdbf5_"/>
      <sheetName val="df専ⁿ_x0001__x0000_"/>
      <sheetName val="df_x0001__x0000_᠀𣏕"/>
      <sheetName val="目次쌄촅/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ローン要件情報(加入者）㓌9.1.1)"/>
      <sheetName val="ローン要件情報(加入者）⻌9.1.1)"/>
      <sheetName val="393_N"/>
      <sheetName val="NOV"/>
      <sheetName val="チェ_xd817_䀵_x0000_"/>
      <sheetName val="チェ/_x0000_퀀"/>
      <sheetName val="チェ렀蝓㬀"/>
      <sheetName val="チェ0_x0000_퀀"/>
      <sheetName val="改訂朂ե0"/>
      <sheetName val="チェ朄摥0"/>
      <sheetName val="BIPG120__x0005__x0000__x0000__x0000_"/>
      <sheetName val="par_x0000_"/>
      <sheetName val="AssySupps"/>
      <sheetName val="_”_x0013_"/>
      <sheetName val=" _”_x0013_ 0é0°     ReQ_x0005_"/>
      <sheetName val="目次0_x0000_蠀"/>
      <sheetName val="df0_x0000_뀀U"/>
      <sheetName val="df0_x0000_䠀º"/>
      <sheetName val="df줒/_x0000_"/>
      <sheetName val="df0_x0000_頀K"/>
      <sheetName val="df줃㵥0_x0000_"/>
      <sheetName val="df줊㵥0_x0000_"/>
      <sheetName val="df0_x0000_"/>
      <sheetName val="df/_x0000__x0000_^"/>
      <sheetName val="対象加入者属性情䠱(10.1.4)"/>
      <sheetName val="改訂ꀀ_xdadb_錦"/>
      <sheetName val=" :”_x0013_ 0é0°     ReQ_x0005_€"/>
      <sheetName val="?:”_x0013_?0é0°???? ReQ_x0005_€"/>
      <sheetName val="目次䈀౪԰"/>
      <sheetName val="データ編集 (HEN0헾"/>
      <sheetName val="Ｘ）JOBｸﾞﾙｰﾌﾟﾌﾛ_x0005__x0000__x0000__x0000__x0002_"/>
      <sheetName val="改訂/_x0000_ꀀ"/>
      <sheetName val="改訂쐄/"/>
      <sheetName val="改訂︀ᇕ԰"/>
      <sheetName val="改訂/_x0000_"/>
      <sheetName val="改訂砀᡿︀"/>
      <sheetName val="改訂荨%莬"/>
      <sheetName val="改訂ࠊᶘ倀"/>
      <sheetName val="改訂ԯ_x0000_缀"/>
      <sheetName val="☆★☆ITEM→ (2)"/>
      <sheetName val="Ｘ　☆★☆計算→"/>
      <sheetName val="質問・回答"/>
      <sheetName val="基本情報"/>
      <sheetName val="_x0000_:?_x0013__x0000_0?0?_x0000__x0000__x0000__x0000_?ReQ_x0005_?"/>
      <sheetName val="目次莘,菜"/>
      <sheetName val="目次헾】_x0005_"/>
      <sheetName val="目次壐-夜"/>
      <sheetName val="改訂渀腷԰"/>
      <sheetName val="目次匨_x001a_橂"/>
      <sheetName val="JOBﾌﾛｰ_x0005__x0000_"/>
      <sheetName val="目次壐_x001f_夜"/>
      <sheetName val="Ｘ）JOBｸﾞﾙｰﾌﾟﾌﾛ壐_x001f_夜_x001f_丵"/>
      <sheetName val="目次橂⾔_x0005_"/>
      <sheetName val="目次_x0005__x0000_"/>
      <sheetName val="目次夐-奜"/>
      <sheetName val="目次헾⾣_x0005_"/>
      <sheetName val="ﾃｽﾄﾃﾞｰﾀ一覧"/>
      <sheetName val="目次夰_x0015_奼"/>
      <sheetName val="Ｘ）JOBｸﾞﾙｰﾌﾟﾌﾛ_x0005__x0000__x0000__x0000_"/>
      <sheetName val="改訂ᰀᥙ搀"/>
      <sheetName val="目次囀!ꮸ"/>
      <sheetName val="目次噼0囄"/>
      <sheetName val="改訂䀀❗렀"/>
      <sheetName val="目次址'ꮸ"/>
      <sheetName val="目次嗠_x0014_嘬"/>
      <sheetName val="目次坰$䟣"/>
      <sheetName val="改訂_x0005__x0000_"/>
      <sheetName val="改訂蔘%蕜"/>
      <sheetName val="改訂㒕⿴_x0005_"/>
      <sheetName val="目次愤%矺"/>
      <sheetName val="目次X_x0000_茸"/>
      <sheetName val="目次齘_x0013_龜"/>
      <sheetName val="改訂헾】_x0005_"/>
      <sheetName val="目次尜_x0013_層"/>
      <sheetName val="目次喠1闰"/>
      <sheetName val="Ｘ）JOBｸﾞﾙｰﾌﾟﾌﾛ헾】_x0005__x0000_"/>
      <sheetName val="改訂地_x0013_闰"/>
      <sheetName val="目次罤皛閜"/>
      <sheetName val="目次徸〒_x0005_"/>
      <sheetName val="目次尜_x0012_層"/>
      <sheetName val="改訂耀≙찀"/>
      <sheetName val="目次墐 壜"/>
      <sheetName val="改訂頀ᙕ㔀"/>
      <sheetName val="目次丵⼭_x0005_"/>
      <sheetName val="改訂ꀀす"/>
      <sheetName val="改訂쀀⅖렀"/>
      <sheetName val="Ｘ）JOBｸﾞﾙｰﾌﾟﾌﾛ夜_x0019_奤_x0019_ꮸ"/>
      <sheetName val="目次勰_x0018_匼"/>
      <sheetName val="改訂ᰀ፜搀"/>
      <sheetName val="目次丵⾭_x0005_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_x0000__x0000__x0005_"/>
      <sheetName val="目次䑲⼒_x0000_"/>
      <sheetName val="目次_x0000__x0000_䃈"/>
      <sheetName val="目次_x0000__x0000_鶐"/>
      <sheetName val="改訂_x0000__x0000_栀"/>
      <sheetName val="目次嗨_x0013_橂"/>
      <sheetName val="目次妀B姌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目次垸B橂"/>
      <sheetName val="改訂Ꝧ\"/>
      <sheetName val="目次敧ぶ_x0000_"/>
      <sheetName val="Ｘ）JOBｸﾞﾙｰﾌﾟﾌﾛ耸_x001e_헾⿛_x0005_"/>
      <sheetName val="☆★☆쨎扡0"/>
      <sheetName val="Ｘ）JOBｸﾞﾙｰﾌﾟﾌﾛퟐ彻m_x0000_릡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:”_x0013__x0000_0é0°_x0000_ Re壆【_x0000_"/>
      <sheetName val="e-CRB PYRX300 S5"/>
      <sheetName val="Overview"/>
      <sheetName val="Ｘ）JOBｸﾞﾙｰﾌﾟﾌﾛ勈_x0018_ⱂ⼣_x0005_"/>
      <sheetName val="予実績管理表"/>
      <sheetName val="ヘッダ"/>
      <sheetName val="01損益見通 ３－６ｼｽ"/>
      <sheetName val="目次0_x0000_頀"/>
      <sheetName val="目次က_x0000_䠀"/>
      <sheetName val="目次・外部ｺ_x0010__x0000_㳨"/>
      <sheetName val="目次爅齄/"/>
      <sheetName val="目次က_x0000_ꠀ"/>
      <sheetName val="目次က_x0000_ 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属性情報(10_5*5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:0é0° ReQ"/>
      <sheetName val="支払完了ｽﾃｰﾀ(5_3_2)"/>
      <sheetName val="退職事由獉(5_2_3_1)"/>
      <sheetName val=":”0é0° ReQ"/>
      <sheetName val="加入者ｽﾃｰﾀ"/>
      <sheetName val="加入者ｽﾃｰﾀｽ等_(5_±_2)_"/>
      <sheetName val="加入者ｽﾃｰﾀ___+_⽘__饦"/>
      <sheetName val="_:”_0é0°____ ReQ"/>
      <sheetName val="1_3_6_4_ReturnMonthCmd"/>
      <sheetName val="1_3_6_4_main"/>
      <sheetName val="1_3_6_4__execute"/>
      <sheetName val=":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33519_x0001__x0000_.5.5)"/>
      <sheetName val="dfက_x0000_뀀ᾅ"/>
      <sheetName val="df砯¬_x0000__x0000_"/>
      <sheetName val="df_xd805_⨳䠀퐓"/>
      <sheetName val="df脁穦0_x0000_"/>
      <sheetName val="df栆ᐸ저ᯖ"/>
      <sheetName val="検証確認シート"/>
      <sheetName val="Supplier Master IF"/>
      <sheetName val="退職事由等(µ.2.3._x0000__x0000_常_x0000__x0000__x0000_"/>
      <sheetName val="df/_x0000_䀀õ"/>
      <sheetName val="dfက_x0000_㠀濷"/>
      <sheetName val="dfက_x0000_倀㧱"/>
      <sheetName val="Properties"/>
      <sheetName val="ANEXO_1_2000"/>
      <sheetName val="加入者属性情報(ᠵ㦆ꉠ赈鵛륿"/>
      <sheetName val="退職事由等(µ.2.3._x0000__x0000_덈_x0000__x0000__x0000_"/>
      <sheetName val="目次/_x0000_堀"/>
      <sheetName val="590P追加"/>
      <sheetName val="目次/_x0000_㠀"/>
      <sheetName val="目次/_x0000__x0000_"/>
      <sheetName val="見積書"/>
      <sheetName val="目次・׃⿹_x0000_"/>
      <sheetName val="目次/_x0000_怀"/>
      <sheetName val="目次/_x0000_瀀"/>
      <sheetName val="目次/_x0000_䠀"/>
      <sheetName val="問題点"/>
      <sheetName val="インプット (2)"/>
      <sheetName val="一覧表"/>
      <sheetName val="１経費台帳"/>
      <sheetName val="２全経費科目集計表"/>
      <sheetName val="☆★☆က_x0000_"/>
      <sheetName val="改訂0_x0000_䀀"/>
      <sheetName val="☆★☆က_x0000_က"/>
      <sheetName val="☆★☆က_x0000_瀀"/>
      <sheetName val="☆★☆/_x0000_砀"/>
      <sheetName val="☆★☆က_x0000__xd800_"/>
      <sheetName val="☆★☆က_x0000_⠀"/>
      <sheetName val="☆★☆က_x0000_㠀"/>
      <sheetName val="☆★☆_xdc02_/"/>
      <sheetName val="記述要領"/>
      <sheetName val="目次/_x0000_ꀀ"/>
      <sheetName val="df/_x0000_÷"/>
      <sheetName val="目次/_x0000_ꠀ"/>
      <sheetName val="目次・外部ｺ_x0000__x0000_왘"/>
      <sheetName val="目次_xd805_ᢇ堀"/>
      <sheetName val="parØ"/>
      <sheetName val="df옃詘0_x0000_"/>
      <sheetName val="dfꠢᒘ剃"/>
      <sheetName val="df0_x0000_砀"/>
      <sheetName val="目次・表_x0012_뀀"/>
      <sheetName val="目次・_x0000__x0000_㎀"/>
      <sheetName val="目次・外部ｺ侘_x0019_ᙘ"/>
      <sheetName val="目次・外部ｺ恽〻_x0000_"/>
      <sheetName val="目次・外部ｺ_x0000__x0000_齐"/>
      <sheetName val="☆★☆/_x0000_　"/>
      <sheetName val="☆★☆/_x0000_ꀀ"/>
      <sheetName val="目次_x0000__x0000_저"/>
      <sheetName val="df_x0000__x0000_띏"/>
      <sheetName val="Confg"/>
      <sheetName val="改訂︀헕ԯ"/>
      <sheetName val="社員リスト"/>
      <sheetName val="変更管理シ԰_x0000_"/>
      <sheetName val="ローン要件情報(加入者）⻌9.1.䠀㊄"/>
      <sheetName val="2002"/>
      <sheetName val="393.N"/>
      <sheetName val="Assembling"/>
      <sheetName val="DATA_DELIVERY"/>
      <sheetName val="DATA_HEAD"/>
      <sheetName val="MASTER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:”⩿"/>
      <sheetName val="変更管理シ缀_xdd2a_"/>
      <sheetName val="ESM ver2"/>
      <sheetName val="改訂/_x0000_"/>
      <sheetName val="☆★☆蠀ᾅ찀"/>
      <sheetName val="07年各DLR故障统计 (3)"/>
      <sheetName val="目次︀棕ԯ"/>
      <sheetName val="98.休日マスタ（削除禁止）"/>
      <sheetName val="目次艘_x001c_芜"/>
      <sheetName val="目次徸⼚_x0005_"/>
      <sheetName val="目次・地/_x0000_"/>
      <sheetName val="工数見積もり "/>
      <sheetName val="改訂0_x0000_ꠀ"/>
      <sheetName val="目次_x0000__x0000_軀"/>
      <sheetName val="目次챔Đ_x0000_"/>
      <sheetName val="Ｘ）JOBｸﾞﾙｰﾌﾟﾌﾛ_x0000__x0000_䩘㐶▄"/>
      <sheetName val="Ｘ）JOBｸﾞﾙｰﾌﾟﾌﾛ_x0000__x0000_硈ᝃ▄"/>
      <sheetName val="目次䃸⿼_x0005_"/>
      <sheetName val="改訂䠍ፓ렀"/>
      <sheetName val="改訂䠍ፓ"/>
      <sheetName val="改訂䠗ፓ쀀"/>
      <sheetName val="目次嚨/橂"/>
      <sheetName val="☆★☆㠓ᚗ頀"/>
      <sheetName val="改訂_x0000__x0000_뀀"/>
      <sheetName val="目次_x0000__x0000_腐"/>
      <sheetName val="Ｘ）JOBｸﾞﾙｰﾌﾟﾌﾛ藨5헾⽤_x0005_"/>
      <sheetName val="改訂 ᛬_x0000_"/>
      <sheetName val="目次㵘Г槜"/>
      <sheetName val="目次/_x0000_"/>
      <sheetName val="加入者ｽﾃｰﾀ_x0002_???+?__x0015_??_"/>
      <sheetName val=":”_x0013_?0_0°? ReQ_x0005_\"/>
      <sheetName val="目次0_x0000_砀"/>
      <sheetName val="目次爆籠/"/>
      <sheetName val="目次_x0000__x0000_䥨"/>
      <sheetName val="目次_x0000__x0000_顐"/>
      <sheetName val="目次׃⾉_x0000_"/>
      <sheetName val="目次忕め_x0005_"/>
      <sheetName val="目次_x0000__x0000_臀"/>
      <sheetName val="目次׃⿃_x0000_"/>
      <sheetName val="目次飈_x0019_꣸"/>
      <sheetName val="目次貘_x0019_"/>
      <sheetName val="目次㥝⾴_x0005_"/>
      <sheetName val="Ｘ）JOBｸﾞﾙｰﾌﾟﾌﾛ啠$喬$多"/>
      <sheetName val="目次醀,_x0000_"/>
      <sheetName val="目次׃】_x0000_"/>
      <sheetName val="目次_x0010__x0000_鋘"/>
      <sheetName val="目次_x0010__x0000_ⵘ"/>
      <sheetName val="目次_x0010__x0000_"/>
      <sheetName val="改訂렀቟԰"/>
      <sheetName val="改訂쌀ᄅ0"/>
      <sheetName val="改訂 ፗ氀"/>
      <sheetName val="目次_x0010__x0000_丸"/>
      <sheetName val="目次_x0010__x0000_靰"/>
      <sheetName val="目次_x0000__x0000_"/>
      <sheetName val="目次劈+橂"/>
      <sheetName val="Ｘ）JOBｸﾞﾙｰﾌﾟﾌﾛ劈+橂⾬_x0005_"/>
      <sheetName val="目次趀뽒&lt;"/>
      <sheetName val="Ｘ）JOBｸﾞﾙｰﾌﾟﾌﾛ헾⼬_x0005__x0000_"/>
      <sheetName val="改訂ꀀ꿠珮"/>
      <sheetName val="目次_x0010__x0000_殘"/>
      <sheetName val="目次_x0010__x0000_"/>
      <sheetName val="目次䲰ǣ踇"/>
      <sheetName val="Ｘ）JOBｸﾞﾙｰﾌﾟﾌﾛ헾⾠_x0005__x0000_"/>
      <sheetName val="目次_x0000__x0000_ﱸ"/>
      <sheetName val="☆★☆က_x0000_　"/>
      <sheetName val="加入者属性情報(10.5__x0000__x0000_"/>
      <sheetName val="目次暐Ȭ੶"/>
      <sheetName val="改訂_x0000__x0000_Ԁ"/>
      <sheetName val="改訂爅၄0"/>
      <sheetName val="改訂遗瘐"/>
      <sheetName val="改訂/_x0000_က"/>
      <sheetName val="改訂0_x0000_ "/>
      <sheetName val="改訂0_x0000_저"/>
      <sheetName val="改訂爉၄0"/>
      <sheetName val="改訂0_x0000_㠀"/>
      <sheetName val="改訂　跹瘇"/>
      <sheetName val="改訂退괦఍"/>
      <sheetName val="改訂/_x0000_᠀"/>
      <sheetName val="改訂က_x0000_ࠀ"/>
      <sheetName val="改訂䰀ኌ԰"/>
      <sheetName val="目次_x0010__x0000_뛈"/>
      <sheetName val="改訂0_x0000_怀"/>
      <sheetName val="目次_x0010__x0000_᜸"/>
      <sheetName val="目次挔_x0012_纼"/>
      <sheetName val="改訂쌐ᄅ0"/>
      <sheetName val="目次_x0010__x0000_렘"/>
      <sheetName val="改訂က_x0000_瀀"/>
      <sheetName val="改訂က_x0000_頀"/>
      <sheetName val="改訂က_x0000_怀"/>
      <sheetName val="改訂砀㺀밀"/>
      <sheetName val="改訂᠀⺄︀"/>
      <sheetName val="目次萘.헾"/>
      <sheetName val="目次萘_x0017_葜"/>
      <sheetName val="改訂᠀ង尀"/>
      <sheetName val="Ｘ）JOBｸﾞﾙｰﾌﾟﾌﾛ_x0000__x0000_헨_x0000__x0000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改訂_x0000__x0000_᠀"/>
      <sheetName val="Ｘ）JOBｸﾞﾙｰﾌﾟﾌﾛ荨&lt;헾⽵_x0005_"/>
      <sheetName val="目次荨&lt;헾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_x0000__x0000_턘"/>
      <sheetName val="☆★☆_xd807_ꐳ쀀"/>
      <sheetName val="☆★☆_xd807_ꐳ砀"/>
      <sheetName val="目次奠:妬"/>
      <sheetName val="目次_xdf40_!_x0000_"/>
      <sheetName val="目次鈖²ࣀ"/>
      <sheetName val="目次鈖²綐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_x0000__x0004_"/>
      <sheetName val="[df一覧hs.xls]:”_x0013__x0000_0_0°_x0000_ ReQ_x0005_\"/>
      <sheetName val="[df一覧hs.xls]:”_x0013__x0000_0é0°_x0000_ ReQ_x0005_€"/>
      <sheetName val="[df一覧hs.xls]改訂Ꝧ\"/>
      <sheetName val="[df一覧hs.xls]_x0000_:?_x0013__x0000_0?0?_x0000__x0000__x0000__x0000_?ReQ_x0005_?"/>
      <sheetName val="[df一覧hs.xls]☆★☆/_x0000_ꀀ"/>
      <sheetName val="[df一覧hs.xls] :”_x0013_ 0é0°     ReQ_x0005_€"/>
      <sheetName val="[df一覧hs.xls]?:_x0013_?0é0°???? ReQ_x0005_"/>
      <sheetName val="[df一覧hs.xls]:”_x0013_?0é0°? ReQ_x0005_"/>
      <sheetName val="[df一覧hs.xls]?:”_x0013_?0é0°???? ReQ_x0005_€"/>
      <sheetName val="[df一覧hs.xls]☆★☆/_x0000_　"/>
      <sheetName val="[df一覧hs.xls]改訂/_x0000_"/>
      <sheetName val="[df一覧hs.xls]改訂/_x0000_ꀀ"/>
      <sheetName val="[df一覧hs.xls]改訂쐄/"/>
      <sheetName val="[df一覧hs.xls]改訂/_x0000_"/>
      <sheetName val="[df一覧hs.xls]:”⩿"/>
      <sheetName val="[df一覧hs.xls]目次・地/_x0000_"/>
      <sheetName val="[df一覧hs.xls]目次嚨/橂"/>
      <sheetName val="[df一覧hs.xls]目次/_x0000_"/>
      <sheetName val="[df一覧hs.xls]:”_x0013_?0_0°? ReQ_x0005_\"/>
      <sheetName val="[df一覧hs.xls]目次爆籠/"/>
      <sheetName val="[df一覧hs.xls]:”_x0013__x0000_0é0°_x0000_ Re壆【_x0000_"/>
      <sheetName val="[df一覧hs.xls]目次爅齄/"/>
      <sheetName val="[df一覧hs.xls]df쌂眅/_x0000_"/>
      <sheetName val="[df一覧hs.xls]df쌀眅/_x0000_"/>
      <sheetName val="[df一覧hs.xls]df쌍ꨅ/_x0000_"/>
      <sheetName val="[df一覧hs.xls]df/_x0000_:"/>
      <sheetName val="[df一覧hs.xls]df쌆봅/_x0000_"/>
      <sheetName val="[df一覧hs.xls]df/_x0000_倀_x001f_"/>
      <sheetName val="[df一覧hs.xls]:_x0013__x0000_0é0°_x0000_ ReQ_x0005_"/>
      <sheetName val="[df一覧hs.xls][df一覧hs.xls]:”_x0013_"/>
      <sheetName val="Selections"/>
      <sheetName val="目次・給_x0005_"/>
      <sheetName val="目次・給䴻"/>
      <sheetName val="parr"/>
      <sheetName val="現行DB一覧2(CT)"/>
      <sheetName val="退職事由等(µ.2.3._x0000__x0000_ﵘ_x0000__x0000__x0000_"/>
      <sheetName val="df/_x0000__xd800_Ù"/>
      <sheetName val="ྪ_x0004_Ѐ_x0000_"/>
      <sheetName val="目次・外部ｺ_x0000__x0000_릠"/>
      <sheetName val="目次・外部ｺ_x0000__x0000_⤰"/>
      <sheetName val="目次ԯ_x0000_缀"/>
      <sheetName val="目次砀ᒂ︀"/>
      <sheetName val="支払指図書Ǉータ（一時払）(5.2.1.4)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目次頜⪗က"/>
      <sheetName val="目次砆ᶒ_x0000_"/>
      <sheetName val="ｳｴｯﾄﾊﾟﾙﾌﾟ抄取日報"/>
      <sheetName val="パルプ日報"/>
      <sheetName val="[df一覧hs.xls]df/_x0000__xd800_Ù"/>
      <sheetName val="[df一覧hs.xls]目次/_x0000_堀"/>
      <sheetName val="[df一覧hs.xls]☆★☆/_x0000_砀"/>
      <sheetName val="[df一覧hs.xls]☆★☆_xdc02_/"/>
      <sheetName val="[df一覧hs.xls]目次쌄촅/"/>
      <sheetName val="[df一覧hs.xls]チェ/_x0000_퀀"/>
      <sheetName val="[df一覧hs.xls]:0é0° ReQ"/>
      <sheetName val="[df一覧hs.xls]:”0é0° ReQ"/>
      <sheetName val="[df一覧hs.xls]_:”_0é0°____ ReQ"/>
      <sheetName val="[df一覧hs.xls]:”"/>
      <sheetName val="[df一覧hs.xls]df줒/_x0000_"/>
      <sheetName val="[df一覧hs.xls]目次/_x0000_㠀"/>
      <sheetName val="[df一覧hs.xls]目次/_x0000__x0000_"/>
      <sheetName val="[df一覧hs.xls]df/_x0000__x0000_^"/>
      <sheetName val="[df一覧hs.xls]目次/_x0000_怀"/>
      <sheetName val="[df一覧hs.xls]目次/_x0000_瀀"/>
      <sheetName val="[df一覧hs.xls]目次/_x0000_䠀"/>
      <sheetName val="[df一覧hs.xls]目次/_x0000_ꀀ"/>
      <sheetName val="[df一覧hs.xls]df/_x0000_÷"/>
      <sheetName val="[df一覧hs.xls]目次/_x0000_ꠀ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システム一覧"/>
      <sheetName val="wk_検索"/>
      <sheetName val="システム一覧_周辺システム名ソート"/>
      <sheetName val="ＲＯ加入者口座登録情報(2.3.1䱴쮡美佣䄌"/>
      <sheetName val="ﾃｽﾄｹｰｽ一覧(2Ｘ午"/>
      <sheetName val="ﾃｽﾄｹｰｽ一覧(2Ｘ䷈"/>
      <sheetName val="ﾃｽﾄｹｰｽ一覧(2Ｘ_x0010_"/>
      <sheetName val="ﾃｽﾄｹｰｽက_x0000_砀㰬܁ྎ"/>
      <sheetName val="目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属性情報(10_5*5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:”0_0° ReQ\"/>
      <sheetName val="df砯¬"/>
      <sheetName val="df紇橠0_x0000_"/>
      <sheetName val="df0_x0000_"/>
      <sheetName val="df/_x0000_h"/>
      <sheetName val="df/_x0000_　_x0002_"/>
      <sheetName val="退職事由等(µ.2.3.䲸 䶐Ƅ壆⾸"/>
      <sheetName val="目次䔂⌵밁"/>
      <sheetName val="[df一覧hs.xls][df一覧hs.xls]:”_x0013__x0000_0_0"/>
      <sheetName val="797T輸入部品リスト"/>
      <sheetName val="10OAP FINAL module By model"/>
      <sheetName val="Container 10OAP FINAL"/>
      <sheetName val="[df一覧hs.xls]:”0_0° ReQ\"/>
      <sheetName val="df䀁젒砥笥"/>
      <sheetName val="df젗ᎌ쀀憏"/>
      <sheetName val="df젔ᎌ䀀憅"/>
      <sheetName val="目次・_x0010__x0000_ꄘ"/>
      <sheetName val="GL-7"/>
      <sheetName val="改訂ꠛ閐뀀"/>
      <sheetName val="改訂領羑"/>
      <sheetName val="☆★☆0_x0000_　"/>
      <sheetName val="☆★☆0_x0000_"/>
      <sheetName val="☆★☆㠘㼵퀀"/>
      <sheetName val="__x0013_"/>
      <sheetName val="目次・外部ｺ_x0000__x0000_碈"/>
      <sheetName val="改訂⠀⹨쨁"/>
      <sheetName val="リス0"/>
      <sheetName val=":”_x0013_?0é0°? ReQ_x0005_€"/>
      <sheetName val="031127)BIPG120_Ｐ６作︀"/>
      <sheetName val="改訂㸁㳾_x0000_"/>
      <sheetName val="Ｘ）JOBｸﾞﾙｰﾌﾟﾌﾛ副µ_x0000_萢"/>
      <sheetName val="Ｘ）JOBｸﾞﾙｰﾌﾟﾌﾛ辠副µ_x0000_萢"/>
      <sheetName val="改訂_x0000__x0000_ꀀ"/>
      <sheetName val="改訂_x0001__x0000_"/>
      <sheetName val="改訂䈀ᅪ԰"/>
      <sheetName val="目次Ґ_x0015_ﮈ"/>
      <sheetName val="目次莘&gt;菜"/>
      <sheetName val="01"/>
      <sheetName val="附件5_新一线"/>
      <sheetName val="附件5_#3工厂"/>
      <sheetName val="目次・外部ｺ_x0000__x0000_쟐"/>
      <sheetName val="JOB一覧0_x0000_怀$"/>
      <sheetName val=":”亘"/>
      <sheetName val="変更管理シ0_x0000_"/>
      <sheetName val=":”㍈"/>
      <sheetName val="JOB一覧䠕ℳ"/>
      <sheetName val=":0_x0000_"/>
      <sheetName val=":”_x0000_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_x0000_"/>
      <sheetName val=":㠀聮"/>
      <sheetName val=":쐓㵣"/>
      <sheetName val=":”倈"/>
      <sheetName val=":”倸"/>
      <sheetName val=":㠓⾕"/>
      <sheetName val=":㠙⾕"/>
      <sheetName val=":”䮈"/>
      <sheetName val="変更管理シ쐃녣"/>
      <sheetName val="変更管理シ/_x0000_"/>
      <sheetName val="変更管理シ쐅"/>
      <sheetName val="変更管理シ쐂"/>
      <sheetName val="変更管理シ쐈"/>
      <sheetName val=":쐋幣"/>
      <sheetName val=":䠙㑍"/>
      <sheetName val=":쐊橣"/>
      <sheetName val="JOB一覧0_x0000_蠀¨"/>
      <sheetName val="旧031114)BIPG120闈4꼘ા暁"/>
      <sheetName val="JOB一覧朁ﱥ/_x0000_"/>
      <sheetName val=":”旉"/>
      <sheetName val="変更管理シ밁쵤"/>
      <sheetName val="旧031114)BIPG120_x0000__x0000_縸_x0000__x0000_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_x0000_䠀c"/>
      <sheetName val="JOB一覧䠏᜴瀀튰"/>
      <sheetName val="JOB一覧⠖␴㠀﬷"/>
      <sheetName val="JOB一覧옇Ꝙ/_x0000_"/>
      <sheetName val="JOB一覧옅Ꝙ/_x0000_"/>
      <sheetName val=":”_x0005_"/>
      <sheetName val=":”凸"/>
      <sheetName val=":”凘"/>
      <sheetName val=":”_x0010_"/>
      <sheetName val=":”敧"/>
      <sheetName val=":䠇㞑"/>
      <sheetName val=":”偸"/>
      <sheetName val="JOB一覧朁ብ0_x0000_"/>
      <sheetName val="JOB一覧ⴄ䅥0_x0000_"/>
      <sheetName val="JOB一覧옆/_x0000_"/>
      <sheetName val="JOB一覧옇/_x0000_"/>
      <sheetName val="JOB一覧옓遘/_x0000_"/>
      <sheetName val=":”提"/>
      <sheetName val=":”㌸"/>
      <sheetName val="JOB一覧朄/_x0000_"/>
      <sheetName val="JOB一覧會/_x0000_"/>
      <sheetName val="JOB一覧朂/_x0000_"/>
      <sheetName val=":”勘"/>
      <sheetName val=":”鏨"/>
      <sheetName val="マスタ"/>
      <sheetName val="設定"/>
      <sheetName val=":”䲨"/>
      <sheetName val=":”䱨"/>
      <sheetName val=":”䳸"/>
      <sheetName val=":”镘"/>
      <sheetName val=":”烨"/>
      <sheetName val=":”阸"/>
      <sheetName val="旧031114)BIPG120挢⾔_x0000__x0000_젘"/>
      <sheetName val="旧031114)BIPG120闸@ְε洕"/>
      <sheetName val="旧031114)BIPG120錸+₨Υ氚"/>
      <sheetName val=":”㛘"/>
      <sheetName val=":”槜"/>
      <sheetName val=":”䀀"/>
      <sheetName val=":”ᬨ"/>
      <sheetName val=":”蕀"/>
      <sheetName val="旧031114)BIPG120_x0000__x0000_⨐_x0000__x0000_"/>
      <sheetName val="国内発生"/>
      <sheetName val="ローン要件情報(加入者）⻌9.1.ᘀ᨜"/>
      <sheetName val="data"/>
      <sheetName val="_x0000_:”_x0013__x0000_0é0°_x0000__x0000__x0000__x0000_ ReQ_x0005_€"/>
      <sheetName val="APPENDIX_MASTER"/>
      <sheetName val="旧031114)BIPG120⥨ଈ枵げ_x0000_"/>
      <sheetName val="[df一覧hs.xls]改訂/_x0000_က"/>
      <sheetName val="[df一覧hs.xls]改訂/_x0000_᠀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Ｘ）JOBｸﾞﾙｰﾌﾟﾌﾛ_x0000__x0000_뎀_x0000__x0000_"/>
      <sheetName val="_df一覧hs.xls_"/>
      <sheetName val="_df一覧hs.xls__”_x0013_"/>
      <sheetName val="_df一覧hs.xls_ _”_x0013_ 0é0°     ReQ_x0005_"/>
      <sheetName val="指図書データ（プラン単位）_x005f_x0008_10.2)"/>
      <sheetName val="Cost"/>
      <sheetName val="Index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支払指図書データ（一時払）(5_2_1㸀ᰀ̀"/>
      <sheetName val="df쌂眅/"/>
      <sheetName val="df쌀眅/"/>
      <sheetName val="df쌍ꨅ/"/>
      <sheetName val="df쌆봅/"/>
      <sheetName val="目次・׃】"/>
      <sheetName val="df/倀"/>
      <sheetName val="加入者ᱞ性(9_2_3)"/>
      <sheetName val="加入者ｽﾃｰﾀ???+?⽘??饦"/>
      <sheetName val="?:?0é0°???? ReQ"/>
      <sheetName val=":”?0é0°? ReQ"/>
      <sheetName val="目次紊ᵠ0"/>
      <sheetName val="目次紈/"/>
      <sheetName val="目次・外部ｺ䑲⾥_x0000_"/>
      <sheetName val="目次・外部ｺ_x0000__x0000_㰈"/>
      <sheetName val="df܇ᎎ/_x0000_"/>
      <sheetName val="df܁ގ0_x0000_"/>
      <sheetName val="[df一覧hs.xls]df܇ᎎ/_x0000_"/>
      <sheetName val="退職事由等(µ.2.3.2) 0_x0000_蠀"/>
      <sheetName val="目次栅⺋ꠀ"/>
      <sheetName val="df᠎⊌⠀ۄ"/>
      <sheetName val="df0_x0000__x0000_ð"/>
      <sheetName val="目次・外部ｺ_x0000__x0000_ᓐ"/>
      <sheetName val="目次・外部ｺ䑲⼓_x0000_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_x0000_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_x0000_ꀀ¹_x0000__x0000_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_x0000_렀s_x0000__x0000_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_x0000__x0000_ㆈ_x0000__x0000_"/>
      <sheetName val="進捗表(愵の_x0000__x0000_眀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HW_x0005__x0000_"/>
      <sheetName val="ྪ_x0004_Ѐ橂"/>
      <sheetName val="ྪ_x0004_Ѐ闰"/>
      <sheetName val="ྪ_x0004_Ѐ_x0005_"/>
      <sheetName val="I_Oﾌｧｲ԰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_x0000_"/>
      <sheetName val="list"/>
      <sheetName val="EASYTRIEVE先"/>
      <sheetName val="カテゴリテーブル"/>
      <sheetName val="I_Oﾌｧｲ/"/>
      <sheetName val="進捗表(揄】_x0000__x0000_領"/>
      <sheetName val="I_Oﾌｧｲ0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I_Oﾌｧｲⴀ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_x0000_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_x0000_舀_x0000_茀_x0000_萀_x0000_蔀_x0000_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_x0000_缀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_x0000_㠀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_x0000_枧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_x0000_耀"/>
      <sheetName val="予算問題点䀀"/>
      <sheetName val="目砈"/>
      <sheetName val="顧客リスト"/>
      <sheetName val="CodeRed_BaseLogのクロス集計"/>
      <sheetName val="par_x000c_"/>
      <sheetName val="☆★☆က_x0000_ "/>
      <sheetName val="☆★☆က_x0000__x0000_"/>
      <sheetName val="目次/_x0000_退"/>
      <sheetName val="支払指図書データ（一時払_x0000__x0000_맨Ვ⎼_x0008__x0000__x0000_轔/"/>
      <sheetName val="支払指図書データ（一時払_x0000__x0000_兰④⎼_x0008__x0000__x0000_轔/"/>
      <sheetName val="改訂/_x0000_ "/>
      <sheetName val="☆★☆᠆ⵑ"/>
      <sheetName val="☆★☆က_x0000_뀀"/>
      <sheetName val="☆★☆爁ὄ/"/>
      <sheetName val="☆★☆/_x0000_䀀"/>
      <sheetName val="☆★☆0_x0000_䠀"/>
      <sheetName val="☆★☆䠽█က"/>
      <sheetName val="☆★☆/_x0000_저"/>
      <sheetName val="☆★☆/_x0000_렀"/>
      <sheetName val="☆★☆젆↓㠀"/>
      <sheetName val="☆★☆䠆Ⅾ倀"/>
      <sheetName val="進捗報告（外設）"/>
      <sheetName val="df젔ធ䀀악"/>
      <sheetName val="☆★☆ITEM→ ԰_x0000_缀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df0_x0000_ü"/>
      <sheetName val="df0_x0000_瀀þ"/>
      <sheetName val="df0_x0000_䀀ü"/>
      <sheetName val="df0_x0000_㠀×"/>
      <sheetName val="df堅ᴺ_xd800_᧹"/>
      <sheetName val="df堅ᴺ렀៣"/>
      <sheetName val="df0_x0000_栀I"/>
      <sheetName val="df0_x0000_렀Ê"/>
      <sheetName val="目次_x0000__x0000_蠀"/>
      <sheetName val="目次/_x0000_᠀"/>
      <sheetName val="目次/_x0000_栀"/>
      <sheetName val="改訂　⮒_x0000_"/>
      <sheetName val="改訂ᥐ頀"/>
      <sheetName val="目次・外部ｺ웈๢熀"/>
      <sheetName val="df/_x0000_저½"/>
      <sheetName val="目次・䘭睮㉐"/>
      <sheetName val="退職事由等(µ.2.3.2) ᠀㩘㄀"/>
      <sheetName val="退職事由等(µ.2.3.2) 0_x0000_耀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退職事由等(µ.2.3.2) 0_x0000_ꠀ"/>
      <sheetName val="加入者属性情報(ᠵ㦆ꉠ赈鵛옍"/>
      <sheetName val="加入者属性情報(ᠵ㦆ꉠ赈鵛옎"/>
      <sheetName val="退職事由等(µ.2.3.2) 쐓쑣/"/>
      <sheetName val="退職事由等(µ.2.3.2) ԯ_x0000_缀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_x0000_"/>
      <sheetName val="退職事由等(µ.2.3.2) 저栯㴂"/>
      <sheetName val="退職事由等(µ.2.3.2) 저猯㴂"/>
      <sheetName val="退職事由等(µ.2.3.2) 찁ㄟ "/>
      <sheetName val="退職事由等(µ.2.3.2) /_x0000_堀"/>
      <sheetName val="[df一覧hs.xls]退職事由等(µ.2.3.2) 쐓쑣/"/>
      <sheetName val="退職事由等(µ.2.3.2) /_x0000_퀀"/>
      <sheetName val="退職事由等(µ.2.3.2) 0_x0000_頀"/>
      <sheetName val="退職事由等(µ.2.3.2) 0_x0000_倀"/>
      <sheetName val="退職事由等(µ.2.3.2) ㅮ砀"/>
      <sheetName val="退職事由等(µ.2.3.2) 頢⡬瀀"/>
      <sheetName val="退職事由等(µ.2.3.2) 頤⡬ࠀ"/>
      <sheetName val="退職事由等(µ.2.3.2) _xdc00_␞　"/>
      <sheetName val="退職事由等(µ.2.3.2) 저累㴂"/>
      <sheetName val="旧031114)BIPG120ꠖ‸堀融脂"/>
      <sheetName val=":”铨"/>
      <sheetName val=":젗░"/>
      <sheetName val=":”旀"/>
      <sheetName val="環境変数1"/>
      <sheetName val=":쐌督"/>
      <sheetName val=":줂셥"/>
      <sheetName val=":줈띥"/>
      <sheetName val=":줄띥"/>
      <sheetName val=":줇孥"/>
      <sheetName val="リスト選択肢"/>
      <sheetName val=":㠀☧"/>
      <sheetName val="変更管理シ蠀"/>
      <sheetName val="変更管理シ睪"/>
      <sheetName val=":”朂"/>
      <sheetName val=":洎"/>
      <sheetName val=":”㧘"/>
      <sheetName val=":”쬨"/>
      <sheetName val=":爅婈"/>
      <sheetName val=":㜶"/>
      <sheetName val=":㜶"/>
      <sheetName val=":㜶"/>
      <sheetName val=":”㋨"/>
      <sheetName val=":”㦸"/>
      <sheetName val="JOB一覧娋④0_x0000_"/>
      <sheetName val=":”鞨"/>
      <sheetName val=":”觨"/>
      <sheetName val=":”捚"/>
      <sheetName val="JOB一覧ꠀⲅⲅ"/>
      <sheetName val=":”⃠"/>
      <sheetName val=":”ᇸ"/>
      <sheetName val=":”敮"/>
      <sheetName val=":”涐"/>
      <sheetName val=":”萨"/>
      <sheetName val=":娃④"/>
      <sheetName val=":”㞸"/>
      <sheetName val=":”ꌱ"/>
      <sheetName val=":娃쑣"/>
      <sheetName val=":⑖"/>
      <sheetName val="退職事由等(µ.2.3.2) 堀ᒶ쐆"/>
      <sheetName val="退職事由等(µ.2.3.2) 倀ﴘ쐎"/>
      <sheetName val="加入者ｽﾃｰﾀ_x0002_?+?⽘_x0015_?饦"/>
      <sheetName val="更新԰_x0000_"/>
      <sheetName val="更新砀ᵕ"/>
      <sheetName val="更新䈀ၪ"/>
      <sheetName val="更新怀ᙕ"/>
      <sheetName val="更新堀䑿"/>
      <sheetName val="コールトラッ޹"/>
      <sheetName val="目次・外部_x0005__x0000__x0000_"/>
      <sheetName val="目次・外部灨_x001b_橂⿶"/>
      <sheetName val="退職事由等(µ.2._x0005__x0000__x0000__x0000__x0000_ࢢᡧ"/>
      <sheetName val="退職事由等(µ.2.灨_x001b_橂⿶_x0005__x0000__x0000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_x0000_缀_x0000_"/>
      <sheetName val="退職事由等(µ.2.3.2) 餀龘ԯ"/>
      <sheetName val="退職事由等(µ.2.3.2) 쐂④0"/>
      <sheetName val="退職事由等(µ.2.3.2) 뀀᧬쐄"/>
      <sheetName val="加入者属性情報(ᠵ㦆ꉠ赈鵛저"/>
      <sheetName val="退職事由等(µ.2.3.2) 簀휣ࠁ"/>
      <sheetName val="退職事由等(µ.2.3.2) 혂䱧_x0001_"/>
      <sheetName val="退職事由等(µ.2.3.2) 켁ᗤ_x0000_"/>
      <sheetName val="退職事由等(µ.2.3.2) _x0001__x0000_怀"/>
      <sheetName val="退職事由等(µ.2.3.2) ༂୬0"/>
      <sheetName val="退職事由等(µ.2.3.2) 簀䜣　"/>
      <sheetName val="退職事由等(µ.2.3.2) 簀䜣倀"/>
      <sheetName val="退職事由等(µ.2.3.2) /_x0000_怀"/>
      <sheetName val="退職事由等(µ.2.3.2) 저蔯㴂"/>
      <sheetName val="退職事由等(µ.2.3.2) 鐁㬡뀀"/>
      <sheetName val="目次0_x0000_ꀀ"/>
      <sheetName val="目次က_x0000_"/>
      <sheetName val="退職事由等(µ.2.3._x0000__x0000_痨_x0000__x0000__x0000_"/>
      <sheetName val="目次/_x0000_렀"/>
      <sheetName val="退職事由等(µ.2.3._x0000__x0000_꫰_x0000__x0000__x0000_"/>
      <sheetName val="目次/_x0000_"/>
      <sheetName val="目次0_x0000_栀"/>
      <sheetName val="レポートレイアウト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目次딉썧/"/>
      <sheetName val="目次딂ͧ0"/>
      <sheetName val="退職事由等(µ.2.3.2) _x0000__x0000_倀"/>
      <sheetName val="退職事由等(µ.2.3.2) ⴀ兆v"/>
      <sheetName val="df0_x0000_퀀K"/>
      <sheetName val="目次・外部ｺ䪸Ɍ恽"/>
      <sheetName val="目次・外部ｺ恽⿬_x0000_"/>
      <sheetName val="目次・外部ｺ_x0000__x0000_錐"/>
      <sheetName val="目次・外部ｺ_x0000__x0000_磀"/>
      <sheetName val="目次・外部ｺ_x0000__x0000_焘"/>
      <sheetName val="目次・外部ｺ_x0000__x0000_厀"/>
      <sheetName val="目次・外部ｺ_x0000__x0000_虘"/>
      <sheetName val="目次・外部ｺ_x0000__x0000_沰"/>
      <sheetName val="目次・外部ｺ_x0000__x0000_瀀"/>
      <sheetName val="目次・外部ｺ_x0000__x0000_纨"/>
      <sheetName val="目次・外部ｺ_x0000__x0000_䱀"/>
      <sheetName val="目次・外部ｺ_x0000__x0000_ᱸ"/>
      <sheetName val="目次・外部ｺ_x0000__x0000_ᛈ"/>
      <sheetName val="目次・外部ｺ_x0000__x0000_鱸"/>
      <sheetName val="目次・外部ｺ_x0000__x0000_亨"/>
      <sheetName val="目次・外部ｺ㻈¡㘤"/>
      <sheetName val="17.ﾚｲｱｳﾄ(B02) (1)"/>
      <sheetName val="グラフデータ"/>
      <sheetName val="附件5_#2"/>
      <sheetName val="附件5_事物馆"/>
      <sheetName val="附件5_新一工厂"/>
      <sheetName val="附件5_#事务馆"/>
      <sheetName val="目次%_x0000_"/>
      <sheetName val="改訂_xde50__x001c__x0000_"/>
      <sheetName val="改訂倀᳞_x0000_"/>
      <sheetName val="改訂紂ᥠ0"/>
      <sheetName val="改訂砀ㆃ︀"/>
      <sheetName val="目次㦀ɢ_xda1b_"/>
      <sheetName val="目次_x0000__x0000_왘"/>
      <sheetName val="目次_x0010__x0000_❰"/>
      <sheetName val="目次׃⽩_x0000_"/>
      <sheetName val="目次_x0000__x0000_⋘"/>
      <sheetName val="☆★☆ࠕ㸹ꠀ"/>
      <sheetName val="改訂ꀀẐ_x0000_"/>
      <sheetName val="目次诐_x0015__x0000_"/>
      <sheetName val="改訂倀ㆎ_x0000_"/>
      <sheetName val="Ｘ）JOBｸﾞﾙｰﾌﾟﾌﾛ_x0000__x0000_Ā_x0000__x0005_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_x0000__x0000_Ā"/>
      <sheetName val="目次０ȼŚ"/>
      <sheetName val="改訂ဓǿ娃"/>
      <sheetName val="目次_xd9d0_&quot;_x0000_"/>
      <sheetName val="改訂履_x0000__x0000_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_x0000_ꀀ"/>
      <sheetName val="[df一覧hs.xls][df一覧hs.xls]目次・地/_x0000_"/>
      <sheetName val="[df一覧hs.xls][df一覧hs.xls]目次/_x0000_"/>
      <sheetName val="[df一覧hs.xls][df一覧hs.xls]目次爆籠/"/>
      <sheetName val="[df一覧hs.xls][df一覧hs.xls]改訂/_x0000_ꀀ"/>
      <sheetName val="[df一覧hs.xls][df一覧hs.xls]改訂쐄/"/>
      <sheetName val="[df一覧hs.xls][df一覧hs.xls]改訂/_x0000_"/>
      <sheetName val="[df一覧hs.xls][df一覧hs.xls]目次爅齄/"/>
      <sheetName val="[df一覧hs.xls][df一覧hs.xls]☆★☆/_x0000_　"/>
      <sheetName val="[df一覧hs.xls][df一覧hs.xls]改訂/_x0000_က"/>
      <sheetName val="[df一覧hs.xls][df一覧hs.xls]改訂/_x0000_᠀"/>
      <sheetName val="[df一覧hs.xls][df一覧hs.xls]目次奠:妬"/>
      <sheetName val="改訂︀_xdfd5_ԯ"/>
      <sheetName val="改訂_x0005_"/>
      <sheetName val="目次X"/>
      <sheetName val="Ｘ）JOBｸﾞﾙｰﾌﾟﾌﾛ헾】_x0005_"/>
      <sheetName val="改訂Ꝧ_"/>
      <sheetName val="改訂ԯ"/>
      <sheetName val="Ｘ）JOBｸﾞﾙｰﾌﾟﾌﾛ_x0005_"/>
      <sheetName val="加入者ｽﾃｰﾀ_x0002__x0000__x0000__x0"/>
      <sheetName val="_x0000___x0013__x0000_0é0°_x00"/>
      <sheetName val="_”_x0013__x0000_0é0°_x0000_ ReQ"/>
      <sheetName val="目次嚨_橂"/>
      <sheetName val="Ｘ）JOBｸﾞﾙｰﾌﾟﾌﾛퟐ彻m"/>
      <sheetName val="Ｘ）JOBｸﾞﾙｰﾌﾟﾌﾛ헾⼬_x0005_"/>
      <sheetName val="☆★☆_"/>
      <sheetName val="改訂0"/>
      <sheetName val="Ｘ）JOBｸﾞﾙｰﾌﾟﾌﾛ"/>
      <sheetName val="改訂_"/>
      <sheetName val="改訂쐄_"/>
      <sheetName val="目次_"/>
      <sheetName val="加入者ｽﾃｰﾀ_x0002____+___x0015____"/>
      <sheetName val="_”_x0013__0_0°_ ReQ_x0005__"/>
      <sheetName val="目次0"/>
      <sheetName val="目次爆籠_"/>
      <sheetName val="Ｘ）JOBｸﾞﾙｰﾌﾟﾌﾛ헾⾠_x0005_"/>
      <sheetName val="目次・地_"/>
      <sheetName val="目次က"/>
      <sheetName val="目次・外部ｺ_x0010_"/>
      <sheetName val="目次爅齄_"/>
      <sheetName val="_”⩿"/>
      <sheetName val="変更管理シ缀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目次쌄촅_"/>
      <sheetName val="df쌂眅_"/>
      <sheetName val="df쌀眅_"/>
      <sheetName val="dfက"/>
      <sheetName val="df쌍ꨅ_"/>
      <sheetName val="df_"/>
      <sheetName val="df쌆봅_"/>
      <sheetName val="df"/>
      <sheetName val="チェ䀵"/>
      <sheetName val="チェ_"/>
      <sheetName val="チェ0"/>
      <sheetName val="df0"/>
      <sheetName val="df줒_"/>
      <sheetName val="_0é0° ReQ"/>
      <sheetName val="_”0é0° ReQ"/>
      <sheetName val="__”_0é0°____ ReQ"/>
      <sheetName val="_”"/>
      <sheetName val="33519_x0001_"/>
      <sheetName val="df⨳䠀퐓"/>
      <sheetName val="_”_x0013__0é0°_ ReQ_x0005_€"/>
      <sheetName val="Ｘ）JOBｸﾞﾙｰﾌﾟﾌﾛ副µ"/>
      <sheetName val="Ｘ）JOBｸﾞﾙｰﾌﾟﾌﾛ辠副µ"/>
      <sheetName val="改訂_x0001_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_x0013__0é0°____ ReQ_x0005_"/>
      <sheetName val="_df一覧hs.xls__”_x0013__0é0°_ ReQ_x0005_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df_x0001_"/>
      <sheetName val="目次・"/>
      <sheetName val="☆★☆_"/>
      <sheetName val="目次・外部ｺ"/>
      <sheetName val="目次ᢇ堀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☆★☆/"/>
      <sheetName val="改訂/"/>
      <sheetName val="df/"/>
      <sheetName val="チェ/"/>
      <sheetName val="[df一覧hs.xls]"/>
      <sheetName val="[df一覧hs.xls]☆★☆/"/>
      <sheetName val="[df一覧hs.xls]改訂/"/>
      <sheetName val="[df一覧hs.xls][df一覧hs.xls]"/>
      <sheetName val="☆★☆ITEM→ ԰"/>
      <sheetName val="[df一覧hs.xls]df/"/>
      <sheetName val="[df一覧hs.xls]チェ/"/>
      <sheetName val="目次揄⾖_x0000_"/>
      <sheetName val="Ｘ）JOBｸﾞﾙｰﾌﾟﾌﾛ揄〷_x0000__x0000_䥨"/>
      <sheetName val="目次_x0000__x0000__xdd58_"/>
      <sheetName val="目次_x0000__x0000_퇸"/>
      <sheetName val="目次_x0000__x0000_䙸"/>
      <sheetName val="目次_x0000__x0000_镸"/>
      <sheetName val="目次_x0000__x0000_ุ"/>
      <sheetName val="改訂䀔䠊ꄃ"/>
      <sheetName val="附件Phase1决裁模板"/>
      <sheetName val="改訂ᄃ১㠁"/>
      <sheetName val="目次ីŠᅘ"/>
      <sheetName val="目次ីŠ䃘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/_x0000_瀀"/>
      <sheetName val="不具合管理表"/>
      <sheetName val="目次_x0000__x0000_缘"/>
      <sheetName val="改訂က"/>
      <sheetName val="☆★☆/_x0000__xd800_"/>
      <sheetName val="_df一覧hs.xls__0é0° ReQ"/>
      <sheetName val="_df一覧hs.xls__”0é0° ReQ"/>
      <sheetName val="_df一覧hs.xls___”_0é0°____ ReQ"/>
      <sheetName val="_df一覧hs.xls__”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_x0000__x0000__x0000__x0000_"/>
      <sheetName val="ྪ_x0004_Ѐ荚"/>
      <sheetName val="加入者ｽﾃｰﾀ_x0002_??䘭瞊ᬨş&lt;_x0000__x0000_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¸"/>
      <sheetName val="parË"/>
      <sheetName val="parô"/>
      <sheetName val="A-4 Recruitment Plan "/>
      <sheetName val="各種ﾏｽﾀ"/>
      <sheetName val="内部構造編集要領"/>
      <sheetName val="JOB一覧(⠅㡏頀"/>
      <sheetName val="JOB一覧(쐅፣0"/>
      <sheetName val="JOB一覧(쐊፣0"/>
      <sheetName val="JOB一覧(0_x0000_䀀"/>
      <sheetName val="JOB一覧(⠅㡏"/>
      <sheetName val="JOB一覧(⠌㡏"/>
      <sheetName val="JOB一覧(⠌㡏ꠀ"/>
      <sheetName val="JOB一覧(䚕瀀"/>
      <sheetName val="JOB一覧(0_x0000_ꠀ"/>
      <sheetName val="JOB一覧(ꨨ쐅"/>
      <sheetName val="JOB一覧(ࠀ頜쐄"/>
      <sheetName val="JOB一覧(堀᎟鰀"/>
      <sheetName val="JOB一覧(︀ᇕ԰"/>
      <sheetName val="JOB一覧(/_x0000_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0_x0000_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0_x0000_"/>
      <sheetName val="JOB一覧(0_x0000__x0000_"/>
      <sheetName val="JOB一覧(䖘"/>
      <sheetName val="JOB一覧(䖘蠀"/>
      <sheetName val="JOB一覧(렅䁭ꠀ"/>
      <sheetName val="JOB一覧(쐇/"/>
      <sheetName val="JOB一覧(0_x0000_᠀"/>
      <sheetName val="JOB一覧(砆ᒕ᠀"/>
      <sheetName val="JOB一覧(렆䊑ꠀ"/>
      <sheetName val="JOB一覧(㠆䉬⠀"/>
      <sheetName val="JOB一覧(/_x0000__x0000_"/>
      <sheetName val="JOB一覧(/_x0000_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0_x0000_"/>
      <sheetName val="JOB一覧(┏͏0"/>
      <sheetName val="JOB一覧(研➅_xd800_"/>
      <sheetName val="JOB一覧(0_x0000_ꀀ"/>
      <sheetName val="JOB一覧(/_x0000_က"/>
      <sheetName val="JOB一覧(怀쐊"/>
      <sheetName val="JOB一覧(0_x0000__xd800_"/>
      <sheetName val="JOB一覧(였識0"/>
      <sheetName val="JOB一覧(옇識0"/>
      <sheetName val="JOB一覧(옋識0"/>
      <sheetName val="JOB一覧(옌識0"/>
      <sheetName val="JOB一覧(0_x0000_砀"/>
      <sheetName val="JOB一覧(옐識0"/>
      <sheetName val="JOB一覧(쐙퉣/"/>
      <sheetName val="Prm"/>
      <sheetName val="FOREX"/>
      <sheetName val="JOB一覧(ẗ　"/>
      <sheetName val=":”㝨"/>
      <sheetName val="par9"/>
      <sheetName val="Estimation"/>
      <sheetName val="dfԯ_x0000_缀_x0000_"/>
      <sheetName val="目次・外部ｺ闋Ĉ䞴"/>
      <sheetName val="df堀᎟鰀᎟"/>
      <sheetName val="退職事由等(µ.2.3._x0005__x0000__x0000__x0000__x0000_"/>
      <sheetName val="退職事由等(µ.2.3."/>
      <sheetName val="改訂/_x0000__x0000_"/>
      <sheetName val="加入者ｽﾃｰﾀ_x0002__x0000__x0000_䘴Ð_x0000__x0000__x0000__x0000__x0000__x0000_"/>
      <sheetName val=":”_x0013__x0000_ⲡ_x0000__x0000__x0000__x0000_ကꀍ釫_x0000__x0000__x0000_"/>
      <sheetName val="加入者ｽﾃｰﾀ_x0002__x0000_Z⾳ꁚ_x0002__x0008__x0000__x0000__x0000__x0000_"/>
      <sheetName val=":”_x0013__x0000_L. GONG KE"/>
      <sheetName val=":”_x0013__x0000__x0000__x0000__x0000__x0000__x0000__x0000__x0000__x0000__x0000__x0000_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_x0000__x0000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_x0000__x0000_"/>
      <sheetName val="電ꮸ"/>
      <sheetName val="ローン要件情報(加篜'簤'⩿⽹_x0005__x0000__x0000_"/>
      <sheetName val="ローン要件情報(加秠'⩿〘_x0005__x0000__x0000__x0000__x0000_"/>
      <sheetName val="ADM_TMMIN COLLABORATION "/>
      <sheetName val="sa"/>
      <sheetName val="ローン要件情報(加_x0000__x0000_炨_x0000__x0000__x0000_ୗ⟏豌 "/>
      <sheetName val="ローン要件情報(加䑲　_x0000__x0000_숰_x0000__x0000__x0000_ୗ⟏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ローン要件情報(加入者）⻌9.1._x0000__x0000_"/>
      <sheetName val="MAINTENANCE_S_601_0454_"/>
      <sheetName val="SLSunit"/>
      <sheetName val="BS"/>
      <sheetName val="IS"/>
      <sheetName val="Gen_as"/>
      <sheetName val="チェック表_x0000__x0000_골_x0000__x0000_"/>
      <sheetName val="PP4"/>
      <sheetName val="parameter"/>
      <sheetName val="更က_x0000_"/>
      <sheetName val="ローン要件情報(加入者）ࠗ䑲⼥_x0000__x0000_襨"/>
      <sheetName val="加入者ｽﾃｰﾀ___+_⽘__饦1"/>
      <sheetName val="393_N1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___0é0°____ ReQ"/>
      <sheetName val="_”_0é0°_ ReQ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_x0000_ⲡ_x0000__x0000__x0000__x0000_ကꀍ釫_x0000__x0000__x0000_"/>
      <sheetName val="[df一覧hs.xls]:”_x0013__x0000_L. GONG KE"/>
      <sheetName val="[df一覧hs.xls]:”_x0013__x0000__x0000__x0000__x0000__x0000__x0000__x0000__x0000__x0000__x0000__x0000_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改訂_x0000__x0000_"/>
      <sheetName val="BIPG120__x0005_"/>
      <sheetName val="Ｘ旧）BIPG12਀ԯ_x0000_缀_x0000_"/>
      <sheetName val="capacity"/>
      <sheetName val="Man power"/>
      <sheetName val=":”헾"/>
      <sheetName val=":”繸"/>
      <sheetName val=":”艈"/>
      <sheetName val=":”聘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蒘"/>
      <sheetName val=":”荈"/>
      <sheetName val=":”⨮"/>
      <sheetName val="☆★☆က"/>
      <sheetName val="[df一覧hs.xls]目次/"/>
      <sheetName val="プルダウンシート(ﾒﾝﾃ不可)"/>
      <sheetName val="df蠡ᖔ栀燉"/>
      <sheetName val="df_x0000__x0000__x0000__x0001_"/>
      <sheetName val="df_x0000__x0000_Ԁ_x0000_"/>
      <sheetName val="df 헑丂윹"/>
      <sheetName val="dfﹾ塚譯"/>
      <sheetName val="df一_x0000__x0000_쮘"/>
      <sheetName val="df一_x0000__x0000_␨"/>
      <sheetName val="df一_x0000__x0000_⦠"/>
      <sheetName val="df一睮⿦_x0005_"/>
      <sheetName val="df一_x0000__x0000_茐"/>
      <sheetName val="df一_x0000__x0000_탠"/>
      <sheetName val="df一׃⼜_x0000_"/>
      <sheetName val="df一_x0000__x0000_崠"/>
      <sheetName val="df一_x0000__x0000__xdee0_"/>
      <sheetName val="df一_x0000__x0000_⺨"/>
      <sheetName val="df一_x0000__x0000_衐"/>
      <sheetName val="df一_x0010__x0000_︀"/>
      <sheetName val="df一守&lt;崼"/>
      <sheetName val="df一_x0000__x0000_氈"/>
      <sheetName val="df一_x0000__x0000_踀"/>
      <sheetName val="df一_x0000__x0000_"/>
      <sheetName val="df一_x0000__x0000_旨"/>
      <sheetName val="df一_x0000__x0000_鼘"/>
      <sheetName val="df一_x0000__x0000_ꁰ"/>
      <sheetName val="df一_x0000__x0000_畀"/>
      <sheetName val="df一_x0000__x0000__xdc40_"/>
      <sheetName val="df一_x0010__x0000_趐"/>
      <sheetName val="df一_x0000__x0000_걸"/>
      <sheetName val="df一_x0010__x0000_冈"/>
      <sheetName val="df一_x0000__x0000_䨐"/>
      <sheetName val="df一_x0000__x0000_왘"/>
      <sheetName val="df一_x0000__x0000_煮"/>
      <sheetName val="df一׃⽄_x0000_"/>
      <sheetName val="df一_x0000__x0000_⨐"/>
      <sheetName val="df一_x0000__x0000_"/>
      <sheetName val="df一_x0000__x0000_ᕸ"/>
      <sheetName val="df一_x0000__x0000_쬨"/>
      <sheetName val="df一睮え_x0005_"/>
      <sheetName val="df一_x0000__x0000_䰈"/>
      <sheetName val="df一_x0000__x0000_䭠"/>
      <sheetName val="df一_x0000__x0000_"/>
      <sheetName val="df一_x0000__x0000_"/>
      <sheetName val="df一_x0000__x0000_"/>
      <sheetName val="df一_x0000__x0000_죸"/>
      <sheetName val="df一׃⼡_x0000_"/>
      <sheetName val="df一_x0000__x0000_틘"/>
      <sheetName val="df一_x0000__x0000__xdf18_"/>
      <sheetName val="df一_x0000__x0000_ⓐ"/>
      <sheetName val="df一_x0000__x0000_ "/>
      <sheetName val="df一_x0000__x0000_쳨"/>
      <sheetName val="df一_x0000__x0000_䛈"/>
      <sheetName val="df一_x0000__x0000_"/>
      <sheetName val="df一_x0000__x0000_⌐"/>
      <sheetName val="df一_x0000__x0000_嶐"/>
      <sheetName val="df一_x0000__x0000_౸"/>
      <sheetName val="df一_x0000__x0000_¨"/>
      <sheetName val="df一_x0000__x0000_剨"/>
      <sheetName val="df一_x0000__x0000_礰"/>
      <sheetName val="df一_x0000__x0000_阠"/>
      <sheetName val="df一_x0010__x0000_빰"/>
      <sheetName val="df一_x0000__x0000_扨"/>
      <sheetName val="df一_x0000__x0000_툰"/>
      <sheetName val="df一_x0000__x0000_眀"/>
      <sheetName val="df一_x0000__x0000_᷈"/>
      <sheetName val="df一_x0000__x0000_럠"/>
      <sheetName val="df一_x0000__x0000_눰"/>
      <sheetName val="df一_x0000__x0000_竰"/>
      <sheetName val="df一_x0000__x0000_"/>
      <sheetName val="df一_x0000__x0000_岰"/>
      <sheetName val="df一_x0000__x0000_遰"/>
      <sheetName val="df一_x0000__x0000_檸"/>
      <sheetName val="df一_x0000__x0000_塚"/>
      <sheetName val="df一_x0000__x0000_ନ"/>
      <sheetName val="df一⇸ी׃"/>
      <sheetName val="df一_x0000__x0000_䣀"/>
      <sheetName val="df一_x0000__x0000_뷈"/>
      <sheetName val="df一_x0000__x0000_觘"/>
      <sheetName val="df一_x0000__x0000_埠"/>
      <sheetName val="df一_x0000__x0000_Ȱ"/>
      <sheetName val="df一_x0000__x0000_䫰"/>
      <sheetName val="df一ୠٞ׃"/>
      <sheetName val="df一ꎸܢ׃"/>
      <sheetName val="df一_x0000__x0000_錐"/>
      <sheetName val="df一_x0000__x0000_啀"/>
      <sheetName val="df一_x0000__x0000_ꈰ"/>
      <sheetName val="df一_x0000__x0000_⣀"/>
      <sheetName val="df一_x0000__x0000_⪀"/>
      <sheetName val="df一_x0010__x0000_㣸"/>
      <sheetName val="df一׃⾘_x0000_"/>
      <sheetName val="df一_x0000__x0000_뱀"/>
      <sheetName val="df一׃⽠_x0000_"/>
      <sheetName val="df一컠ࣿ׃"/>
      <sheetName val="df一ᄘॎ׃"/>
      <sheetName val="df一ᎀࡅ׃"/>
      <sheetName val="df一ʰ׃"/>
      <sheetName val="df一專׃"/>
      <sheetName val="df一淈ʁ׃"/>
      <sheetName val="df一_x0000__x0000_穈"/>
      <sheetName val="df一_x0000__x0000_籸"/>
      <sheetName val="df一_x0000__x0000_"/>
      <sheetName val="df一_x0000__x0000_譠"/>
      <sheetName val="df一_x0000__x0000_專"/>
      <sheetName val="df一_x0000__x0000_㋘"/>
      <sheetName val="df一_x0000__x0000_糨"/>
      <sheetName val="df一_x0000__x0000_翀"/>
      <sheetName val="df一_x0010__x0000_뱀"/>
      <sheetName val="df一_x0010__x0000_⒘"/>
      <sheetName val="df一׃⾚_x0000_"/>
      <sheetName val="df一_x0000__x0000_퍈"/>
      <sheetName val="df一_x0000__x0000_꽐"/>
      <sheetName val="df一_x0000__x0000_Ꙙ"/>
      <sheetName val="df一_x0000__x0000_됨"/>
      <sheetName val="df一_x0000__x0000_뉨"/>
      <sheetName val="df一_x0000__x0000_"/>
      <sheetName val="df一_x0000__x0000_"/>
      <sheetName val="df一_x0000__x0000_最"/>
      <sheetName val="df一_x0000__x0000_燸"/>
      <sheetName val="df一_x0000__x0000_窸"/>
      <sheetName val="df一_x0000__x0000_鬨"/>
      <sheetName val="df一_x0000__x0000_锈"/>
      <sheetName val="df一׃⽅_x0000_"/>
      <sheetName val="df一_x0000__x0000_똠"/>
      <sheetName val="df一_x0000__x0000_ｐ"/>
      <sheetName val="df一_x0000__x0000_깰"/>
      <sheetName val="df一_x0000__x0000_㞨"/>
      <sheetName val="df一_x0000__x0000_蓐"/>
      <sheetName val="df一_x0000__x0000_ꎀ"/>
      <sheetName val="df一_x0000__x0000_ﵘ"/>
      <sheetName val="df一_x0000__x0000_꾈"/>
      <sheetName val="df一_x0000__x0000_Ԉ"/>
      <sheetName val="df一_x0000__x0000_猐"/>
      <sheetName val="df一_x0000__x0000_様"/>
      <sheetName val="df一엨܄׃"/>
      <sheetName val="df一ߥ׃"/>
      <sheetName val="df一Ҙۧ׃"/>
      <sheetName val="df一ꈰڗ׃"/>
      <sheetName val="df一煮Ά׃"/>
      <sheetName val="df一袈Վ׃"/>
      <sheetName val="df一ꕸʄ׃"/>
      <sheetName val="df一_x0000__x0000_㕀"/>
      <sheetName val="df一_x0000__x0000_蛈"/>
      <sheetName val="df一_x0000__x0000_蚐"/>
      <sheetName val="df一_x0000__x0000_蟠"/>
      <sheetName val="df一_x0000__x0000_蕀"/>
      <sheetName val="df一_x0000__x0000_䵘"/>
      <sheetName val="df一_x0000__x0000_䇀"/>
      <sheetName val="df一_x0010__x0000_"/>
      <sheetName val="df一_x0010__x0000_䕀"/>
      <sheetName val="df一_x0010__x0000_官"/>
      <sheetName val="df一_x0010__x0000_"/>
      <sheetName val="df一׃⾷_x0000_"/>
      <sheetName val="df一_x0010__x0000_諰"/>
      <sheetName val="df一_x0000__x0000__xde70_"/>
      <sheetName val="df一_x0000__x0000_煐"/>
      <sheetName val="df一熈_x000e_׃"/>
      <sheetName val="df一_x0000__x0000_"/>
      <sheetName val="df一_x0000__x0000_쉨"/>
      <sheetName val="df一_x0000__x0000_샠"/>
      <sheetName val="df一_x0000__x0000_ᘠ"/>
      <sheetName val="df一_x0000__x0000_쓐"/>
      <sheetName val="df一_x0000__x0000_癘"/>
      <sheetName val="df一׃⿖_x0000_"/>
      <sheetName val="df一_x0000__x0000_雈"/>
      <sheetName val="df一׃⼔_x0000_"/>
      <sheetName val="df一_x0000__x0000_뙘"/>
      <sheetName val="df一뜰ῼ　"/>
      <sheetName val="df一⨰∥　"/>
      <sheetName val="df一耀_x0000__x0000_"/>
      <sheetName val="df一_x0000__x0000__x0005_"/>
      <sheetName val=":”闸"/>
      <sheetName val="_Master"/>
      <sheetName val=":”丵"/>
      <sheetName val=":”枵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ᠣἴ"/>
      <sheetName val=":”栄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뜗쥦"/>
      <sheetName val=":༆腬"/>
      <sheetName val=":Њ驨"/>
      <sheetName val=":”钘"/>
      <sheetName val=":ࡁᤶ"/>
      <sheetName val=":ᠭἴ"/>
      <sheetName val=":ᠮἴ"/>
      <sheetName val=":ᠯἴ"/>
      <sheetName val=":Їꅨ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コールト_x0000__x0000_쒘"/>
      <sheetName val="コールト_x0000__x0000_ۈ"/>
      <sheetName val="コールト_x0000__x0000_ᕀ"/>
      <sheetName val="コールト_x0000__x0000_"/>
      <sheetName val="コールト_x0000__x0000_딈"/>
      <sheetName val="コールト_x0000__x0000_⍈"/>
      <sheetName val="コールト_x0000__x0000_͈"/>
      <sheetName val="parÆ"/>
      <sheetName val="df᐀帷퀂ﳢ"/>
      <sheetName val="df豭倿"/>
      <sheetName val="df_x000d__x0000_䥭"/>
      <sheetName val="dfЀ紷젂ꦁ"/>
      <sheetName val="目次・外部ｺѡ壆"/>
      <sheetName val="基本シート-2005-07"/>
      <sheetName val="目次・外部ｺ_x0000__x0000_ﾈ"/>
      <sheetName val="目次・外部ｺ㻈¬䂴"/>
      <sheetName val="目次・外部ｺ噬ɪ퍨"/>
      <sheetName val="df_x000d__x0000_蠀䓿"/>
      <sheetName val="df_x0002__x0000_蠀맿"/>
      <sheetName val="目次・外部ｺﾈȴ萹"/>
      <sheetName val="目次・外部ｺ_x0000__x0000_"/>
      <sheetName val="df_x0000__x0000_蠀"/>
      <sheetName val="目次・外部ｺ譈̀빔"/>
      <sheetName val="目次・外部ｺ㻈y䄔"/>
      <sheetName val="目次・外部ｺ譈ʹ빔"/>
      <sheetName val="目次・外部ｺ譈ʶ빔"/>
      <sheetName val="目次・外部ｺ譈ʢ빔"/>
      <sheetName val="目次・外部ｺﾈɬ萹"/>
      <sheetName val="★データ編集Ⅱ0_x0000_뀀5_x0000__x0000_"/>
      <sheetName val="★データ編集Ⅱ᠔㒖᠀幸옉陘"/>
      <sheetName val="★データ編集Ⅱ0_x0000_栀Ò_x0000__x0000_"/>
      <sheetName val="★データ編集Ⅱ예՘0_x0000_,"/>
      <sheetName val="★データ編集Ⅱ옇՘0_x0000_"/>
      <sheetName val="★データ編集Ⅱ옂托0_x0000_瀀P"/>
      <sheetName val="★データ編集Ⅱ蠇㝱_x0000_ꩠ옃䡘"/>
      <sheetName val="★データ編集Ⅱẉ䀀영ｘ"/>
      <sheetName val="★データ編集Ⅱ옊ｘ/_x0000__x000e_"/>
      <sheetName val="★データ編集Ⅱ옆ｘ/_x0000_退­"/>
      <sheetName val="加入者ｽﾃｰﾀ揄"/>
      <sheetName val="退職事由等(µ.2.3./_x0000_堀_x0000__x0000_"/>
      <sheetName val="退職事由等(µ.2.3.♒က̓옎魘"/>
      <sheetName val="退職事由等(µ.2.3./_x0000_砀õ_x0000__x0000_"/>
      <sheetName val="退職事由等(µ.2.3.♒砀鵬옃魘"/>
      <sheetName val="退職事由等(µ.2.3.♒_xd800_텂옚魘"/>
      <sheetName val="退職事由等(µ.2.3.♒_x0000_䇠옚魘"/>
      <sheetName val="退職事由等(µ.2.3.♒᠀̑옎魘"/>
      <sheetName val="退職事由等(µ.2.3.쐅꽣/_x0000_䠀ê"/>
      <sheetName val="★データ編集Ⅱ/_x0000__x0000__x0000_"/>
      <sheetName val="退職事由等(µ.2.3.䆅䀀㒜쐆艣"/>
      <sheetName val="退職事由等(µ.2.3.쐏꽣/_x0000_倀A"/>
      <sheetName val="退職事由等(µ.2.3.쐐꽣/_x0000_"/>
      <sheetName val="★データ編集Ⅱ/_x0000_堀}_x0000__x0000_"/>
      <sheetName val="★データ編集Ⅱ0_x0000_㠀0_x0000__x0000_"/>
      <sheetName val="★データ編集Ⅱꠘ║᠀ꀑ쐂捣"/>
      <sheetName val="★データ編集Ⅱ0_x0000_ꀀB_x0000__x0000_"/>
      <sheetName val="★データ編集Ⅱꠕ║뀀氅쐃捣"/>
      <sheetName val="★データ編集Ⅱꠘ║倀郏쐂捣"/>
      <sheetName val="★データ編集Ⅱꠘ║_xd800_锂쐂捣"/>
      <sheetName val="★データ編集Ⅱ砛▋ࠀ뙼쐂捣"/>
      <sheetName val="★データ編集Ⅱက_x0000_怀倫쌁ᄅ"/>
      <sheetName val="★データ編集Ⅱက_x0000_蠀쌁ᄅ"/>
      <sheetName val="★データ編集Ⅱက_x0000_ꀀꩲ쌎ᄅ"/>
      <sheetName val="★データ編集Ⅱက_x0000_ 쌁ᄅ"/>
      <sheetName val="★データ編集Ⅱ/_x0000_䀀¼_x0000__x0000_"/>
      <sheetName val="★データ編集Ⅱ_xd817_ᥱ⠀袋옂션"/>
      <sheetName val="★データ編集Ⅱ砑䕱ꀀ쯢쐂潣"/>
      <sheetName val="★データ編集Ⅱ0_x0000_뀀,_x0000__x0000_"/>
      <sheetName val="★データ編集Ⅱ0_x0000_ꀀ¹_x0000__x0000_"/>
      <sheetName val="★データ編集Ⅱ0_x0000__x0011__x0000__x0000_"/>
      <sheetName val="★データ編集Ⅱ쌉ᄅ0_x0000_᠀A"/>
      <sheetName val="★データ編集Ⅱ쌋ᄅ0_x0000_᠀Ï"/>
      <sheetName val="★データ編集Ⅱꀀ挹쐅ᩣ0_x0000_"/>
      <sheetName val="★データ編集Ⅱ쀀挿쐅ᩣ0_x0000_"/>
      <sheetName val="★データ編集Ⅱ쐅絣0_x0000_G"/>
      <sheetName val="★データ編集Ⅱ_x0000_읾쐂嵣0_x0000_"/>
      <sheetName val="★データ編集Ⅱ/_x0000_저Ö_x0000__x0000_"/>
      <sheetName val="退職事由等(µ.쐍慣0_x0000_ꠀ'_x0000__x0000_ࠀ师"/>
      <sheetName val="退職事由等(µ.項㭵쀀ꠡ쐃蕣0_x0000_耀#"/>
      <sheetName val="★データ編集Ⅱ0_x0000_ࠀ_x0000__x0000_"/>
      <sheetName val="★データ編集Ⅱꠜ㑌䀀㶌쐝兣"/>
      <sheetName val="★データ編集Ⅱ꠨㑌ꠀ姠쐌兣"/>
      <sheetName val="退職事由等(µ.2.3.쐉㙣0_x0000_S"/>
      <sheetName val="★データ編集Ⅱ/_x0000_쀀O_x0000__x0000_"/>
      <sheetName val="★データ編集Ⅱ㢕耀֚쐃鑣"/>
      <sheetName val="★データ編集Ⅱ㢕က낚쐌鑣"/>
      <sheetName val="★データ編集Ⅱ⠆㚖պ옃䑘"/>
      <sheetName val="★データ編集Ⅱ/_x0000__x0013__x0000__x0000_"/>
      <sheetName val="★データ編集Ⅱ쐅ꝣ/_x0000_㠀p"/>
      <sheetName val="★データ編集Ⅱꀀ廹쐅佣0_x0000_"/>
      <sheetName val="ﾃｽﾄｹｰｽ一覧(쐂蹣/"/>
      <sheetName val="ﾃｽﾄｹｰｽ一覧(0_x0000_쀀"/>
      <sheetName val="ﾃｽﾄｹｰｽ一覧(0_x0000_頀"/>
      <sheetName val="ﾃｽﾄｹｰｽ一覧(0_x0000_퀀"/>
      <sheetName val="ﾃｽﾄｹｰｽ一覧(0_x0000_ꠀ"/>
      <sheetName val="ﾃｽﾄｹｰｽ一覧(0_x0000_"/>
      <sheetName val="ﾃｽﾄｹｰｽ一覧(/_x0000_㠀"/>
      <sheetName val="ﾃｽﾄｹｰｽ一覧(쐆ၣ0"/>
      <sheetName val="ﾃｽﾄｹｰｽ一覧(쐋浣0"/>
      <sheetName val="24323(4._x0000_.4)"/>
      <sheetName val="コールトラッ_x0010_"/>
      <sheetName val="目次・外部ｺ_x0000__x0000_㥨"/>
      <sheetName val="目次・外部ｺ萹O㨬"/>
      <sheetName val="tblMESSAGE_HSK"/>
      <sheetName val="目次砀엥넑"/>
      <sheetName val="目次・外部ｺ㗼ȷꅐ"/>
      <sheetName val="目次・外部ｺ_x0000__x0000_譈"/>
      <sheetName val="目次_x000d__x0000_蠀"/>
      <sheetName val="par"/>
      <sheetName val="df_x0000_蒷ᄁ慘"/>
      <sheetName val="df/_x0000_Ê"/>
      <sheetName val="dfԯ_x0000_"/>
      <sheetName val="df↕ԯ_x0000_"/>
      <sheetName val="df㒕ԯ_x0000_"/>
      <sheetName val="df속Ⰱ蕺"/>
      <sheetName val="加入者ｽﾃｰﾀ_x0002__x0000__x0000__x0000__x0000__x0000__x0000__x0000__x0000__x0000__x0000_"/>
      <sheetName val="目次︀௕԰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変更管理シ԰"/>
      <sheetName val="ローン要件情報(加入者）⻌9_1_䠀㊄1"/>
      <sheetName val="加入者属性情報(10_5_5)5"/>
      <sheetName val="393_N2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par"/>
      <sheetName val="df脁穦0"/>
      <sheetName val="10OAP_FINAL_module_By_model1"/>
      <sheetName val="Container_10OAP_FINAL1"/>
      <sheetName val="☆★☆ITEM→_(2)1"/>
      <sheetName val="予算問題点_1"/>
      <sheetName val="インプット_(2)1"/>
      <sheetName val="変更管理シ0"/>
      <sheetName val=":0"/>
      <sheetName val=":/"/>
      <sheetName val="変更管理シ/"/>
      <sheetName val="JOB一覧朁ﱥ/"/>
      <sheetName val="JOB一覧옇Ꝙ/"/>
      <sheetName val="JOB一覧옅Ꝙ/"/>
      <sheetName val="JOB一覧朁ብ0"/>
      <sheetName val="JOB一覧ⴄ䅥0"/>
      <sheetName val="JOB一覧옆/"/>
      <sheetName val="JOB一覧옇/"/>
      <sheetName val="JOB一覧옓遘/"/>
      <sheetName val="JOB一覧朄/"/>
      <sheetName val="JOB一覧會/"/>
      <sheetName val="JOB一覧朂/"/>
      <sheetName val="ローン要件情報(加入者）⻌9_1_ᘀ᨜1"/>
      <sheetName val="_:”_0é0°____ ReQ€"/>
      <sheetName val="?:”?0é0°???? ReQ€"/>
      <sheetName val="__”_0é0°____ ReQ€1"/>
      <sheetName val="__”_0é0°____ ReQ€"/>
      <sheetName val="旧031114)BIPG120⥨ଈ枵げ"/>
      <sheetName val="A-4_Recruitment_Plan_1"/>
      <sheetName val="df줒/"/>
      <sheetName val="df줃㵥0"/>
      <sheetName val="df줊㵥0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改訂_x0000__x0000_ⱀ"/>
      <sheetName val="Export Currency"/>
      <sheetName val="Master Upgrade"/>
      <sheetName val="Master Dropdowns"/>
      <sheetName val="Part list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[df一覧hs.xls]JOB一覧(/_x0000_"/>
      <sheetName val="[df一覧hs.xls]JOB一覧(쐈鱣/"/>
      <sheetName val="[df一覧hs.xls]JOB一覧(쐄ꍣ/"/>
      <sheetName val="[df一覧hs.xls]JOB一覧(쐇/"/>
      <sheetName val="[df一覧hs.xls]JOB一覧(/_x0000__x0000_"/>
      <sheetName val="[df一覧hs.xls]JOB一覧(/_x0000_렀"/>
      <sheetName val="[df一覧hs.xls]JOB一覧(/_x0000_က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_x0000_0é0"/>
      <sheetName val="ローン要件情報(加入者）_x0000__x0000__x0005__x0000_굠䡙Ȯ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[df一覧hs.xls]:”亘"/>
      <sheetName val="[df一覧hs.xls]:”㍈"/>
      <sheetName val="[df一覧hs.xls]:0_x0000_"/>
      <sheetName val="[df一覧hs.xls]:”_x0000_"/>
      <sheetName val="[df一覧hs.xls]:”鞸"/>
      <sheetName val="[df一覧hs.xls]:”閨"/>
      <sheetName val="[df一覧hs.xls]:”僈"/>
      <sheetName val="[df一覧hs.xls]:”䡲"/>
      <sheetName val="[df一覧hs.xls]:쐄ꁣ"/>
      <sheetName val="[df一覧hs.xls]:쐂끣"/>
      <sheetName val="[df一覧hs.xls]:쐊끣"/>
      <sheetName val="[df一覧hs.xls]:”衈"/>
      <sheetName val="[df一覧hs.xls]:”揄"/>
      <sheetName val="[df一覧hs.xls]:”䱈"/>
      <sheetName val="[df一覧hs.xls]:”丨"/>
      <sheetName val="[df一覧hs.xls]:”先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_x0000_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_x0000_"/>
      <sheetName val="[df一覧hs.xls]:쐋幣"/>
      <sheetName val="[df一覧hs.xls]:䠙㑍"/>
      <sheetName val="[df一覧hs.xls]:쐊橣"/>
      <sheetName val="[df一覧hs.xls]JOB一覧朁ﱥ/_x0000_"/>
      <sheetName val="[df一覧hs.xls]:”旉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쐆ᑣ"/>
      <sheetName val="[df一覧hs.xls]:”鈨"/>
      <sheetName val="[df一覧hs.xls]:”㙘"/>
      <sheetName val="[df一覧hs.xls]:”壆"/>
      <sheetName val="[df一覧hs.xls]:”䳘"/>
      <sheetName val="[df一覧hs.xls]JOB一覧/_x0000_䠀c"/>
      <sheetName val="[df一覧hs.xls]JOB一覧옇Ꝙ/_x0000_"/>
      <sheetName val="[df一覧hs.xls]JOB一覧옅Ꝙ/_x0000_"/>
      <sheetName val="[df一覧hs.xls]:”_x0005_"/>
      <sheetName val="[df一覧hs.xls]:”凸"/>
      <sheetName val="[df一覧hs.xls]:”凘"/>
      <sheetName val="[df一覧hs.xls]:”_x0010_"/>
      <sheetName val="[df一覧hs.xls]:”敧"/>
      <sheetName val="[df一覧hs.xls]:䠇㞑"/>
      <sheetName val="[df一覧hs.xls]:”偸"/>
      <sheetName val="[df一覧hs.xls]JOB一覧옆/_x0000_"/>
      <sheetName val="[df一覧hs.xls]JOB一覧옇/_x0000_"/>
      <sheetName val="[df一覧hs.xls]JOB一覧옓遘/_x0000_"/>
      <sheetName val="[df一覧hs.xls]:”提"/>
      <sheetName val="[df一覧hs.xls]:”㌸"/>
      <sheetName val="[df一覧hs.xls]JOB一覧朄/_x0000_"/>
      <sheetName val="[df一覧hs.xls]JOB一覧會/_x0000_"/>
      <sheetName val="[df一覧hs.xls]JOB一覧朂/_x0000_"/>
      <sheetName val="[df一覧hs.xls]:”勘"/>
      <sheetName val="[df一覧hs.xls]:”鏨"/>
      <sheetName val="[df一覧hs.xls]:”䲨"/>
      <sheetName val="[df一覧hs.xls]:”䱨"/>
      <sheetName val="[df一覧hs.xls]:”䳸"/>
      <sheetName val="[df一覧hs.xls]:”镘"/>
      <sheetName val="[df一覧hs.xls]:”烨"/>
      <sheetName val="JOB一覧0"/>
      <sheetName val="_”亘"/>
      <sheetName val="_”㍈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_"/>
      <sheetName val="_쐋幣"/>
      <sheetName val="_䠙㑍"/>
      <sheetName val="_쐊橣"/>
      <sheetName val="JOB一覧朁ﱥ_"/>
      <sheetName val="_”旉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_”䲨"/>
      <sheetName val="_”䱨"/>
      <sheetName val="_”䳸"/>
      <sheetName val="_”镘"/>
      <sheetName val="_”烨"/>
      <sheetName val="旧031114)BIPG120挢⾔"/>
      <sheetName val="_”阸"/>
      <sheetName val="_”0_0° ReQ_"/>
      <sheetName val="_”㛘"/>
      <sheetName val="_”槜"/>
      <sheetName val="_”䀀"/>
      <sheetName val="_”ᬨ"/>
      <sheetName val="_”蕀"/>
      <sheetName val="Ｘ旧）BIPG12਀ԯ"/>
      <sheetName val="_df一覧hs.xls__”0_0° ReQ_"/>
      <sheetName val="_”헾"/>
      <sheetName val="_”㝨"/>
      <sheetName val="_”繸"/>
      <sheetName val="_”艈"/>
      <sheetName val="_”聘"/>
      <sheetName val="_”铨"/>
      <sheetName val="_젗░"/>
      <sheetName val="_”旀"/>
      <sheetName val="_줂셥"/>
      <sheetName val="_줈띥"/>
      <sheetName val="_줄띥"/>
      <sheetName val="_쐌督"/>
      <sheetName val="_”鞨"/>
      <sheetName val="_”朂"/>
      <sheetName val="_줇孥"/>
      <sheetName val="_洎"/>
      <sheetName val="_”㧘"/>
      <sheetName val="_”쬨"/>
      <sheetName val="_爅婈"/>
      <sheetName val="_㠀☧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_”⃠"/>
      <sheetName val="_”ᇸ"/>
      <sheetName val="_”敮"/>
      <sheetName val="_”涐"/>
      <sheetName val="_”蒘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加入者ｽﾃｰﾀ_x0002___䘴Ð______"/>
      <sheetName val="_”_x0013__ⲡ____ကꀍ釫___"/>
      <sheetName val="ローン要件情報(加茈1荌1헾⿸_x0005_"/>
      <sheetName val="ローン要件情報(加噌_嚔_ꮸ⾙_x0005_"/>
      <sheetName val="ローン要件情報(加篜'簤'⩿⽹_x0005_"/>
      <sheetName val="ローン要件情報(加秠'⩿〘_x0005_"/>
      <sheetName val="ローン要件情報(加"/>
      <sheetName val="ローン要件情報(加䑲　"/>
      <sheetName val="目次・_x0005_"/>
      <sheetName val="JOB一覧娋④0"/>
      <sheetName val="画面一覧"/>
      <sheetName val="DataMD"/>
      <sheetName val="Data1st"/>
      <sheetName val="SETUP"/>
      <sheetName val="チェ䀀ᎀ㠀"/>
      <sheetName val="parä"/>
      <sheetName val="お願い"/>
      <sheetName val="田原工場 受入配置図"/>
      <sheetName val="第1"/>
      <sheetName val="第１ライン構成"/>
      <sheetName val="第２"/>
      <sheetName val="第２ライン"/>
      <sheetName val="第２ライン構成"/>
      <sheetName val="第３"/>
      <sheetName val="第３ライン構成"/>
      <sheetName val="1ﾎﾞﾃﾞｰ"/>
      <sheetName val="２ボデー"/>
      <sheetName val="3ボデー"/>
      <sheetName val="第１塗装"/>
      <sheetName val="第2塗装"/>
      <sheetName val="第３塗装"/>
      <sheetName val="部品工場"/>
      <sheetName val="１プレス"/>
      <sheetName val="２プレス"/>
      <sheetName val="成形"/>
      <sheetName val="Sheet11"/>
      <sheetName val="Sheet12"/>
      <sheetName val="Sheet13"/>
      <sheetName val="Sheet14"/>
      <sheetName val="Sheet15"/>
      <sheetName val="加入者属性情報(ᠵ㦆ꉠ赈鵛/"/>
      <sheetName val="退職事由等(µ.2.3.2) /_x0000_렀"/>
      <sheetName val="目次렍Ὣက"/>
      <sheetName val="目次렍Ὣ"/>
      <sheetName val="目次・_x0010_"/>
      <sheetName val="☆★☆0"/>
      <sheetName val="[df一覧hs.xls][df一覧hs.xls]☆★☆/"/>
      <sheetName val="[df一覧hs.xls][df一覧hs.xls]目次/"/>
      <sheetName val="[df一覧hs.xls][df一覧hs.xls]改訂/"/>
      <sheetName val="Ｘ）JOBｸﾞﾙｰﾌﾟﾌﾛ揄〷"/>
      <sheetName val="BITTER移行率"/>
      <sheetName val="color移行率"/>
      <sheetName val="RO移管払出適格証明請求情報(5._x0000__x0000__x0000__x0000_"/>
      <sheetName val="コールトラッᾂ"/>
      <sheetName val="コールトラッ漸"/>
      <sheetName val="コールトラッ澐"/>
      <sheetName val="コールトラッ焰"/>
      <sheetName val="目次紈_"/>
      <sheetName val="加入者ｽﾃｰﾀ_x0002__+_⽘_x0015__饦"/>
      <sheetName val="目次・外部_x0005_"/>
      <sheetName val="退職事由等(µ.2._x0005_"/>
      <sheetName val="退職事由等(µ.2.灨_x001b_橂⿶_x0005_"/>
      <sheetName val="df堅ᴺ᧹"/>
      <sheetName val="df܇ᎎ_"/>
      <sheetName val="_df一覧hs.xls_☆★☆_"/>
      <sheetName val="_df一覧hs.xls_df܇ᎎ_"/>
      <sheetName val="ﾃｽﾄｹｰｽက"/>
      <sheetName val="退職事由等(µ.2.3.2) 0"/>
      <sheetName val="目_"/>
      <sheetName val="★データ編集Ⅱ_"/>
      <sheetName val="★データ編集Ⅱ0"/>
      <sheetName val="進捗表("/>
      <sheetName val="進捗表(愵の"/>
      <sheetName val="加入者ｽﾃｰﾀ_x0002____+_⽘_x0015__亨&amp;"/>
      <sheetName val="Ｘ　☆★☆計_"/>
      <sheetName val="I_Oﾌｧｲ_"/>
      <sheetName val="進捗表(揄】"/>
      <sheetName val="生年月日・現臁"/>
      <sheetName val="ﾃｽﾄｹｰｽ一覧(԰"/>
      <sheetName val="ﾃｽﾄｹｰｽ一覧(쐂_"/>
      <sheetName val="ﾃｽﾄｹｰｽ一覧(0"/>
      <sheetName val="Ｘ　☆★☆計"/>
      <sheetName val="ﾃｽﾄｹｰｽ一覧(_"/>
      <sheetName val="支払指図書データ（一時払"/>
      <sheetName val="☆★☆爁ὄ_"/>
      <sheetName val="目次딉썧_"/>
      <sheetName val="★データ編集Ⅱ/"/>
      <sheetName val="ﾃｽﾄｹｰｽ一覧(/"/>
      <sheetName val="☆★☆_x0000__x0000_Ԁ"/>
      <sheetName val="☆★☆ጁ㑽_x0000_"/>
      <sheetName val="Ｘ）JOBｸﾞﾙｰﾌﾟﾌﾛ_x0000__x0000__x0005__x0000_蒀"/>
      <sheetName val="Ｘ）JOBｸﾞﾙｰﾌﾟﾌﾛ_x0000__x0000__x0005__x0000_赠"/>
      <sheetName val="Ｘ）JOBｸﾞﾙｰﾌﾟﾌﾛ_x0000__x0000_ฑ㡬"/>
      <sheetName val="JOB一覧/"/>
      <sheetName val="[df一覧hs.xls][df一覧hs.xls]目次쌄촅/"/>
      <sheetName val="[df一覧hs.xls][df一覧hs.xls]df쌂眅/"/>
      <sheetName val="[df一覧hs.xls][df一覧hs.xls]df쌀眅/"/>
      <sheetName val="[df一覧hs.xls][df一覧hs.xls]df쌍ꨅ/"/>
      <sheetName val="[df一覧hs.xls][df一覧hs.xls]df/"/>
      <sheetName val="[df一覧hs.xls][df一覧hs.xls]df쌆봅/"/>
      <sheetName val="[df一覧hs.xls][df一覧hs.xls]チェ/"/>
      <sheetName val="[df一覧hs.xls][df一覧hs.xls]df줒/"/>
      <sheetName val="加入者ｽﾃｰﾀ_x005f_x0002__x000"/>
      <sheetName val="_x005f_x0000___x005f_x0013__x0"/>
      <sheetName val="_”_x005f_x0013__x005f_x0000_0é0"/>
      <sheetName val="加入者ｽﾃｰﾀ_x005f_x0002_   + ⽘_x005"/>
      <sheetName val=" _”_x005f_x0013_ 0é0°     ReQ_x"/>
      <sheetName val="☆★☆_xdc02__"/>
      <sheetName val="_df一覧hs.xls__df一覧hs.xls__”_x001"/>
      <sheetName val="_df一覧hs.xls__df一覧hs.xls_ _”_x00"/>
      <sheetName val="_df一覧hs.xls_ _”_x0013_ 0é0°    "/>
      <sheetName val="_df一覧hs.xls_Ｘ）JOBｸﾞﾙｰﾌﾟﾌﾛ啈_橂⿙_x"/>
      <sheetName val="_df一覧hs.xls____x0013__0é0°____"/>
      <sheetName val="_df一覧hs.xls__”_x0013__0é0°_ ReQ"/>
      <sheetName val="_df一覧hs.xls__”_x0013__0_0°_ ReQ"/>
      <sheetName val="_df一覧hs.xls___”_x0013__0é0°____"/>
      <sheetName val="_df一覧hs.xls__df一覧hs.xls_☆★☆__x0"/>
      <sheetName val="_df一覧hs.xls__df一覧hs.xls_改訂__x00"/>
      <sheetName val="_df一覧hs.xls__df一覧hs.xls_目次・地__x"/>
      <sheetName val="_df一覧hs.xls__df一覧hs.xls_目次__x00"/>
      <sheetName val="_df一覧hs.xls__df一覧hs.xls_目次쌄촅_"/>
      <sheetName val="_df一覧hs.xls__df一覧hs.xls_df쌂眅__x"/>
      <sheetName val="_df一覧hs.xls__df一覧hs.xls_df쌀眅__x"/>
      <sheetName val="_df一覧hs.xls__df一覧hs.xls_df쌍ꨅ__x"/>
      <sheetName val="_df一覧hs.xls__df一覧hs.xls_df__x00"/>
      <sheetName val="_df一覧hs.xls__df一覧hs.xls_df쌆봅__x"/>
      <sheetName val="_df一覧hs.xls__df一覧hs.xls_チェ__x00"/>
      <sheetName val="_df一覧hs.xls__df一覧hs.xls_df줒__x"/>
      <sheetName val="目次ីè⥘"/>
      <sheetName val="改訂耀㇡"/>
      <sheetName val="改訂　₎"/>
      <sheetName val="Ｘ）JOBｸﾞﾙｰﾌﾟﾌﾛ芘2헾⾖_x0005_"/>
      <sheetName val="☆★☆䠀"/>
      <sheetName val="☆★☆"/>
      <sheetName val="改訂︀맕ԯ"/>
      <sheetName val="改訂砀὿밀"/>
      <sheetName val="目次罸_x001f_羼"/>
      <sheetName val="目次翈_x001e_헾"/>
      <sheetName val="改訂︀㳕ԯ"/>
      <sheetName val="☆★☆槛㖼"/>
      <sheetName val="カメラ"/>
      <sheetName val="目次쌂अ0"/>
      <sheetName val="選択肢"/>
      <sheetName val="詳細（受注実績)"/>
      <sheetName val="規模別分析"/>
      <sheetName val="df玶更偗"/>
      <sheetName val="新業務機能렇ᾌ퀀"/>
      <sheetName val="新業務機能蠗ᲅ蠀"/>
      <sheetName val="ローン要件情報(加噌*嚔*ꮸ⾙_x0005_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⠎㨹"/>
      <sheetName val=":⠘㨹"/>
      <sheetName val="_x0000__x0013_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人DB給DBﾏｯﾁﾝ堑ㅑ"/>
      <sheetName val="人DB給DBﾏｯﾁﾝ/_x0000_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洎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_x0000_"/>
      <sheetName val="[df一覧hs.xls]目次・業/"/>
      <sheetName val=":”䇴"/>
      <sheetName val="変更管理シ_x0002__x0000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2003"/>
      <sheetName val="チェ_xd817_䀵"/>
      <sheetName val="JOBﾌﾛｰ_x0005_"/>
      <sheetName val="目次_x0005_"/>
      <sheetName val="目次䑲⼒"/>
      <sheetName val="目次敧ぶ"/>
      <sheetName val="目次/"/>
      <sheetName val="目次・׃⿹"/>
      <sheetName val="目次%"/>
      <sheetName val="目次׃⾉"/>
      <sheetName val="目次׃⿃"/>
      <sheetName val="目次챔Đ"/>
      <sheetName val="改訂 ᛬"/>
      <sheetName val="目次_x0010_"/>
      <sheetName val="加入者属性情報(10.5_"/>
      <sheetName val="目次׃】"/>
      <sheetName val="目次・地/"/>
      <sheetName val="目次醀,"/>
      <sheetName val="目次_xdf40_!"/>
      <sheetName val="改訂_xde50__x001c_"/>
      <sheetName val="改訂倀᳞"/>
      <sheetName val="改訂㸁㳾"/>
      <sheetName val="[df一覧hs.xls]df줒/"/>
      <sheetName val="ྪ_x0004_Ѐ"/>
      <sheetName val="[df一覧hs.xls]目次・地/"/>
      <sheetName val="改訂倀ㆎ"/>
      <sheetName val="df옃詘0"/>
      <sheetName val="改訂ꀀẐ"/>
      <sheetName val="改訂　⮒"/>
      <sheetName val="目次_xd9d0_&quot;"/>
      <sheetName val="目次׃⽩"/>
      <sheetName val="目次诐_x0015_"/>
      <sheetName val="[df一覧hs.xls]df쌂眅/"/>
      <sheetName val="[df一覧hs.xls]df쌀眅/"/>
      <sheetName val="[df一覧hs.xls]df쌍ꨅ/"/>
      <sheetName val="[df一覧hs.xls]df쌆봅/"/>
      <sheetName val="改訂履"/>
      <sheetName val="[df一覧hs.xls][df一覧hs.xls]目次・地/"/>
      <sheetName val="目次揄⾖"/>
      <sheetName val="RO移管払出適格証明請求情報(5."/>
      <sheetName val="更新԰"/>
      <sheetName val="目次・外部ｺ恽〻"/>
      <sheetName val="df専ⁿ_x0001_"/>
      <sheetName val="df紇橠0"/>
      <sheetName val="目次・外部ｺ䑲⾥"/>
      <sheetName val="df܇ᎎ/"/>
      <sheetName val="[df一覧hs.xls]df܇ᎎ/"/>
      <sheetName val="df܁ގ0"/>
      <sheetName val="目次砆ᶒ"/>
      <sheetName val="目次・外部ｺ䑲⼓"/>
      <sheetName val="Ｘ　☆★☆計0"/>
      <sheetName val="HW_x0005_"/>
      <sheetName val="Ｘ　☆★☆計/"/>
      <sheetName val="プロセス単位Ｐ"/>
      <sheetName val="退職事由等(µ.2.礊ば_x0005_"/>
      <sheetName val="加入者ｽﾃｰﾀ_x0002_??䘭瞊ᬨş&lt;"/>
      <sheetName val="JOB一覧(0"/>
      <sheetName val="JOB一覧(/"/>
      <sheetName val="☆★☆ጁ㑽"/>
      <sheetName val="退職事由等(µ.2.3.2) ԯ"/>
      <sheetName val="退職事由等(µ.2.3.2) 혂逸"/>
      <sheetName val="退職事由等(µ.2.3.2) /"/>
      <sheetName val="変更管ԯ"/>
      <sheetName val="退職事由等(µ.2.3.2) 켁ᗤ"/>
      <sheetName val="退職事由等(µ.2.3.2) _x0001_"/>
      <sheetName val="目次・外部ｺ恽⿬"/>
      <sheetName val="コールト"/>
      <sheetName val="df_x000d_"/>
      <sheetName val="df一"/>
      <sheetName val="df一׃⼜"/>
      <sheetName val="df一_x0010_"/>
      <sheetName val="df一׃⽄"/>
      <sheetName val="df一׃⼡"/>
      <sheetName val="df一׃⾘"/>
      <sheetName val="df一׃⽠"/>
      <sheetName val="df一׃⾚"/>
      <sheetName val="df一׃⽅"/>
      <sheetName val="df一׃⾷"/>
      <sheetName val="df一׃⿖"/>
      <sheetName val="df一׃⼔"/>
      <sheetName val="df一耀"/>
      <sheetName val="退職事由等(µ.2.3._x0005_"/>
      <sheetName val="ローン要件情報(加入者）⻌9.1."/>
      <sheetName val="更က"/>
      <sheetName val="ローン要件情報(加入者）ࠗ䑲⼥"/>
      <sheetName val="df_x0002_"/>
      <sheetName val="★データ編集Ⅱ예՘0"/>
      <sheetName val="★データ編集Ⅱ옇՘0"/>
      <sheetName val="★データ編集Ⅱ옂托0"/>
      <sheetName val="★データ編集Ⅱ蠇㝱"/>
      <sheetName val="★データ編集Ⅱ옊ｘ/"/>
      <sheetName val="★データ編集Ⅱ옆ｘ/"/>
      <sheetName val="退職事由等(µ.2.3./"/>
      <sheetName val="退職事由等(µ.2.3.♒"/>
      <sheetName val="退職事由等(µ.2.3.쐅꽣/"/>
      <sheetName val="退職事由等(µ.2.3.쐏꽣/"/>
      <sheetName val="退職事由等(µ.2.3.쐐꽣/"/>
      <sheetName val="★データ編集Ⅱက"/>
      <sheetName val="★データ編集Ⅱ쌉ᄅ0"/>
      <sheetName val="★データ編集Ⅱ쌋ᄅ0"/>
      <sheetName val="★データ編集Ⅱꀀ挹쐅ᩣ0"/>
      <sheetName val="★データ編集Ⅱ쀀挿쐅ᩣ0"/>
      <sheetName val="★データ編集Ⅱ쐅絣0"/>
      <sheetName val="★データ編集Ⅱ"/>
      <sheetName val="退職事由等(µ.쐍慣0"/>
      <sheetName val="退職事由等(µ.項㭵쀀ꠡ쐃蕣0"/>
      <sheetName val="退職事由等(µ.2.3.쐉㙣0"/>
      <sheetName val="★データ編集Ⅱ쐅ꝣ/"/>
      <sheetName val="★データ編集Ⅱꀀ廹쐅佣0"/>
      <sheetName val="24323(4."/>
      <sheetName val="目次_x000d_"/>
      <sheetName val="改訂쐅/"/>
      <sheetName val="改訂쐄♣0"/>
      <sheetName val="改訂쐂䅣0"/>
      <sheetName val="#RE-"/>
      <sheetName val="#RE]"/>
      <sheetName val="改訂/_x0000_蠀"/>
      <sheetName val=":”ọ"/>
      <sheetName val="旧031114)BIPG120᰹저_xde8d_脅"/>
      <sheetName val="目次・㢑"/>
      <sheetName val="JOB一覧砓‷ࠀṌ"/>
      <sheetName val=":”雈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唐"/>
      <sheetName val="目次・퐀≏"/>
      <sheetName val=":”垸"/>
      <sheetName val=":栗‷"/>
      <sheetName val=":⠂᤿"/>
      <sheetName val=":”㻘"/>
      <sheetName val=":”㿬"/>
      <sheetName val="目次・᐀넽"/>
      <sheetName val="JOB一覧/_x0000_쀀X"/>
      <sheetName val=":”㑈"/>
      <sheetName val=":_xd802_"/>
      <sheetName val="変更管理シ_xd800_⩭"/>
      <sheetName val=":_xd801_摭"/>
      <sheetName val="変更管理シ젂ⴾ"/>
      <sheetName val=":”㻈"/>
      <sheetName val=":䰀錻"/>
      <sheetName val=":”淴"/>
      <sheetName val=":”㲬"/>
      <sheetName val=":”掱"/>
      <sheetName val=":”㺔"/>
      <sheetName val=":”䋼"/>
      <sheetName val="JOB一覧ԯ_x0000_缀_x0000_"/>
      <sheetName val="ローン要件情報(加入䀀ᎀ㠀ᎃ픀腟԰_x0000_缀"/>
      <sheetName val="预算科目link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睮"/>
      <sheetName val="コールト/_x0000_倀"/>
      <sheetName val="コールト/_x0000_　"/>
      <sheetName val="コールト/_x0000_"/>
      <sheetName val="コールト/_x0000__xd800_"/>
      <sheetName val="コールト/_x0000_퀀"/>
      <sheetName val="目次・/_x0000_"/>
      <sheetName val="df䰁ᛙ_x0000__x0000_"/>
      <sheetName val="df_x0001__x0000_렀屡"/>
      <sheetName val="df_x0001__x0000_砀⽲"/>
      <sheetName val="[df一覧hs.xls][df一_x0000__x0000_ﾈȝ萹á㈤ˋ峠グ視"/>
      <sheetName val="df㸵렂ﭯ"/>
      <sheetName val="df_x000c__x0000_퀀撝"/>
      <sheetName val="目次_x000b__x0000_蠀"/>
      <sheetName val="☆★☆/_x0000_耀"/>
      <sheetName val="[df一覧hs.xls][df一覧hs.xls]df/_x0000_:"/>
      <sheetName val="[df一覧hs.xls][df一覧hs.xls]チェ/_x0000_퀀"/>
      <sheetName val="_x0000____x0013__x0000_0_0__x00"/>
      <sheetName val="Ｘ）JOBｸﾞﾙｰﾌﾟﾌﾛ_x0005__x0000__x0"/>
      <sheetName val="_”_x0013__x0000_0_0°_x0000_ ReQ"/>
      <sheetName val="☆★☆__x0000_ꀀ"/>
      <sheetName val="BIPG120__x0005__x0000__x0000__x"/>
      <sheetName val="目次__x0000_"/>
      <sheetName val="_”_x0013__x0000_0é0°_x0000_ Re壆"/>
      <sheetName val="Ｘ）JOBｸﾞﾙｰﾌﾟﾌﾛ_x0005__x0000__x00"/>
      <sheetName val="改訂__x0000_ꀀ"/>
      <sheetName val="改訂__x0000_"/>
      <sheetName val="Ｘ）JOBｸﾞﾙｰﾌﾟﾌﾛ_x0000__x0000_헨_x0"/>
      <sheetName val="☆★☆__x0000_　"/>
      <sheetName val="改訂__x0000_က"/>
      <sheetName val="改訂__x0000_᠀"/>
      <sheetName val="改訂__x0000_"/>
      <sheetName val="df__x0000__"/>
      <sheetName val="チェ__x0000_퀀"/>
      <sheetName val="df__x0000_倀_x001f_"/>
      <sheetName val="目次__x0000_㠀"/>
      <sheetName val="df__x0000__x0000_^"/>
      <sheetName val="退職事由等(µ.2.3._x0000__x0000_덈_x00"/>
      <sheetName val="目次__x0000_堀"/>
      <sheetName val="目次__x0000_怀"/>
      <sheetName val="目次__x0000_瀀"/>
      <sheetName val="目次__x0000_䠀"/>
      <sheetName val="☆★☆__x0000_砀"/>
      <sheetName val="目次__x0000_ꀀ"/>
      <sheetName val="df__x0000_÷"/>
      <sheetName val="目次__x0000_ꠀ"/>
      <sheetName val="_df一覧hs.xls__x0000___x0013__x0"/>
      <sheetName val="_df一覧hs.xls__”_x0013__x0000_0é0"/>
      <sheetName val="_df一覧hs.xls__”_x0013__x0000_0_0"/>
      <sheetName val="_df一覧hs.xls__x0000____x0013__x0"/>
      <sheetName val="_df一覧hs.xls_☆★☆__x0000_ꀀ"/>
      <sheetName val="_df一覧hs.xls_目次__x0000_"/>
      <sheetName val="_df一覧hs.xls_改訂__x0000_ꀀ"/>
      <sheetName val="_df一覧hs.xls_改訂__x0000_"/>
      <sheetName val="_df一覧hs.xls_改訂__x0000_က"/>
      <sheetName val="_df一覧hs.xls_改訂__x0000_᠀"/>
      <sheetName val="_df一覧hs.xls_☆★☆__x0000_　"/>
      <sheetName val="_df一覧hs.xls_改訂__x0000_"/>
      <sheetName val="Ｘ）JOBｸﾞﾙｰﾌﾟﾌﾛ_x0000__x0000_뎀_x0"/>
      <sheetName val="_df一覧hs.xls_df__x0000__"/>
      <sheetName val="_df一覧hs.xls_チェ__x0000_퀀"/>
      <sheetName val="_df一覧hs.xls_df__x0000_倀_x001f_"/>
      <sheetName val="退職事由等(µ.2.3._x0000__x0000_常_x00"/>
      <sheetName val="df__x0000_䀀õ"/>
      <sheetName val="旧031114)BIPG120_x0000__x0000_縸_"/>
      <sheetName val="JOB一覧__x0000_䠀c"/>
      <sheetName val="旧031114)BIPG120_x0000__x0000_⨐_"/>
      <sheetName val="[df一覧hs.xls]:”_x005f_x0013_"/>
      <sheetName val="Ｘ）JOBｸﾞﾙｰﾌﾟﾌﾛ_x0000__x0000_Ā_x0"/>
      <sheetName val="目次__x0000_᠀"/>
      <sheetName val="目次__x0000_栀"/>
      <sheetName val="_df一覧hs.xls_目次__x0000_堀"/>
      <sheetName val="_df一覧hs.xls_☆★☆__x0000_砀"/>
      <sheetName val="_df一覧hs.xls_☆★☆_xdc02__"/>
      <sheetName val="_df一覧hs.xls_目次__x0000_ꀀ"/>
      <sheetName val="_df一覧hs.xls_df__x0000_÷"/>
      <sheetName val="_df一覧hs.xls_目次__x0000_ꠀ"/>
      <sheetName val="退職事由等(µ.2.3._x0000__x0000_ﵘ_x00"/>
      <sheetName val="df__x0000__xd800_Ù"/>
      <sheetName val="_df一覧hs.xls_df__x0000__xd800_Ù"/>
      <sheetName val="_df一覧hs.xls_目次__x0000_㠀"/>
      <sheetName val="_df一覧hs.xls_df__x0000__x0000_^"/>
      <sheetName val="_df一覧hs.xls_目次__x0000_怀"/>
      <sheetName val="_df一覧hs.xls_目次__x0000_瀀"/>
      <sheetName val="_df一覧hs.xls_目次__x0000_䠀"/>
      <sheetName val="★データ編集Ⅱ__x0000_ꀀ¹_x0000__x0000_"/>
      <sheetName val="進捗表(_x0000__x0000_ㆈ_x0000__x000"/>
      <sheetName val="生年月日・現臁_x0000_舀_x0000_茀_x0000_萀"/>
      <sheetName val="ﾃｽﾄｹｰｽ一覧(__x0000_耀"/>
      <sheetName val="支払指図書データ（一時払_x0000__x0000_맨Ვ⎼_x"/>
      <sheetName val="支払指図書データ（一時払_x0000__x0000_兰④⎼_x"/>
      <sheetName val="改訂__x0000_ "/>
      <sheetName val="☆★☆__x0000_䀀"/>
      <sheetName val="目次__x0000_退"/>
      <sheetName val="☆★☆__x0000_저"/>
      <sheetName val="☆★☆__x0000_렀"/>
      <sheetName val="☆★☆__x0000__xd800_"/>
      <sheetName val="改訂__x0000_瀀"/>
      <sheetName val="☆★☆__x0000_耀"/>
      <sheetName val="目次䑲⽟_x0000_"/>
      <sheetName val="Ｘ）JOBｸﾞﾙｰﾌﾟﾌﾛ䲸&quot;Ꮈᐞ壆"/>
      <sheetName val="基準ｲﾝﾌﾟｯﾄ"/>
      <sheetName val="００･ＤＥ Ｍ６２"/>
      <sheetName val="668W生产指示票样板2 (2)"/>
      <sheetName val="#FTRD 调达"/>
      <sheetName val="新一"/>
      <sheetName val="附件5_事务馆"/>
      <sheetName val="【別紙２】処分一覧（要求コード２）"/>
      <sheetName val="入力項目説明"/>
      <sheetName val="CNF"/>
      <sheetName val="dfက_x0000_頀_xdc04_"/>
      <sheetName val="Ｘ）JOBｸﾞﾙｰﾌﾟﾌﾛ劈+橂⾬"/>
      <sheetName val="目次䃸⿼"/>
      <sheetName val="Ｘ）JOBｸﾞﾙｰﾌﾟﾌﾛ藨5헾⽤"/>
      <sheetName val="Ｘ）JOBｸﾞﾙｰﾌﾟﾌﾛ헾⼬"/>
      <sheetName val="加入者ｽﾃｰﾀ???+?_??_"/>
      <sheetName val=":”?0_0°? ReQ\"/>
      <sheetName val="目次殘"/>
      <sheetName val="目次"/>
      <sheetName val="Ｘ）JOBｸﾞﾙｰﾌﾟﾌﾛ헾⾠"/>
      <sheetName val="目次艘芜"/>
      <sheetName val="目次徸⼚"/>
      <sheetName val="工数見積もり_"/>
      <sheetName val="[df一覧hs.xls][df一覧hs.xls]:”"/>
      <sheetName val="33515(3.5_x0000__x0000_"/>
      <sheetName val="システム퀀⒌"/>
      <sheetName val="★データ編集Ⅱ_x0000__x0000_退匿鰗"/>
      <sheetName val="★データ編集Ⅱ꤁ḳ_x0000__x0000_㠀忡"/>
      <sheetName val="★データ編集Ⅱⴀ쉆顶潔꤂䴳"/>
      <sheetName val="★データ編集Ⅱ耀ዛ_x0000__x0000_ഀう"/>
      <sheetName val="★データ編集Ⅱ退ያ_x0000__x0000_ഀう"/>
      <sheetName val="★データ編集Ⅱ䀀ᚒ_x0000__x0000_ഀ恆"/>
      <sheetName val="★データ編集Ⅱ쀀⿟_x0000__x0000_준Ȏ"/>
      <sheetName val="★データ編集Ⅱ䀀⾑_x0000__x0000_준Ȏ"/>
      <sheetName val="★データ編集Ⅱ⃛_x0000__x0000_준✎"/>
      <sheetName val="★データ編集Ⅱថ_x0000__x0000_ഀ婆"/>
      <sheetName val="★データ編集Ⅱ　᲍_x0000__x0000_㘀׏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 refreshError="1"/>
      <sheetData sheetId="230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 refreshError="1"/>
      <sheetData sheetId="308"/>
      <sheetData sheetId="309" refreshError="1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 refreshError="1"/>
      <sheetData sheetId="326" refreshError="1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/>
      <sheetData sheetId="435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 refreshError="1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 refreshError="1"/>
      <sheetData sheetId="468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/>
      <sheetData sheetId="732"/>
      <sheetData sheetId="733"/>
      <sheetData sheetId="734" refreshError="1"/>
      <sheetData sheetId="735" refreshError="1"/>
      <sheetData sheetId="736" refreshError="1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/>
      <sheetData sheetId="813"/>
      <sheetData sheetId="814"/>
      <sheetData sheetId="815" refreshError="1"/>
      <sheetData sheetId="816" refreshError="1"/>
      <sheetData sheetId="817"/>
      <sheetData sheetId="818" refreshError="1"/>
      <sheetData sheetId="819"/>
      <sheetData sheetId="820" refreshError="1"/>
      <sheetData sheetId="821" refreshError="1"/>
      <sheetData sheetId="822"/>
      <sheetData sheetId="823"/>
      <sheetData sheetId="824" refreshError="1"/>
      <sheetData sheetId="825"/>
      <sheetData sheetId="826"/>
      <sheetData sheetId="827"/>
      <sheetData sheetId="828" refreshError="1"/>
      <sheetData sheetId="829" refreshError="1"/>
      <sheetData sheetId="830"/>
      <sheetData sheetId="831" refreshError="1"/>
      <sheetData sheetId="832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/>
      <sheetData sheetId="848" refreshError="1"/>
      <sheetData sheetId="849" refreshError="1"/>
      <sheetData sheetId="850" refreshError="1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/>
      <sheetData sheetId="888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/>
      <sheetData sheetId="900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 refreshError="1"/>
      <sheetData sheetId="942"/>
      <sheetData sheetId="943" refreshError="1"/>
      <sheetData sheetId="944" refreshError="1"/>
      <sheetData sheetId="945" refreshError="1"/>
      <sheetData sheetId="946" refreshError="1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/>
      <sheetData sheetId="956" refreshError="1"/>
      <sheetData sheetId="957"/>
      <sheetData sheetId="958" refreshError="1"/>
      <sheetData sheetId="959" refreshError="1"/>
      <sheetData sheetId="960" refreshError="1"/>
      <sheetData sheetId="96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/>
      <sheetData sheetId="1025" refreshError="1"/>
      <sheetData sheetId="1026" refreshError="1"/>
      <sheetData sheetId="1027" refreshError="1"/>
      <sheetData sheetId="1028" refreshError="1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 refreshError="1"/>
      <sheetData sheetId="1053" refreshError="1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 refreshError="1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/>
      <sheetData sheetId="1313"/>
      <sheetData sheetId="1314"/>
      <sheetData sheetId="1315"/>
      <sheetData sheetId="1316"/>
      <sheetData sheetId="1317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/>
      <sheetData sheetId="1338" refreshError="1"/>
      <sheetData sheetId="1339"/>
      <sheetData sheetId="1340" refreshError="1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/>
      <sheetData sheetId="1374"/>
      <sheetData sheetId="1375"/>
      <sheetData sheetId="1376"/>
      <sheetData sheetId="1377" refreshError="1"/>
      <sheetData sheetId="1378" refreshError="1"/>
      <sheetData sheetId="1379"/>
      <sheetData sheetId="1380" refreshError="1"/>
      <sheetData sheetId="1381" refreshError="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/>
      <sheetData sheetId="1399" refreshError="1"/>
      <sheetData sheetId="1400" refreshError="1"/>
      <sheetData sheetId="1401"/>
      <sheetData sheetId="1402"/>
      <sheetData sheetId="1403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/>
      <sheetData sheetId="1410"/>
      <sheetData sheetId="1411" refreshError="1"/>
      <sheetData sheetId="1412" refreshError="1"/>
      <sheetData sheetId="1413" refreshError="1"/>
      <sheetData sheetId="1414" refreshError="1"/>
      <sheetData sheetId="1415"/>
      <sheetData sheetId="1416" refreshError="1"/>
      <sheetData sheetId="1417" refreshError="1"/>
      <sheetData sheetId="1418"/>
      <sheetData sheetId="1419"/>
      <sheetData sheetId="1420"/>
      <sheetData sheetId="1421"/>
      <sheetData sheetId="1422"/>
      <sheetData sheetId="1423"/>
      <sheetData sheetId="1424" refreshError="1"/>
      <sheetData sheetId="1425" refreshError="1"/>
      <sheetData sheetId="1426"/>
      <sheetData sheetId="1427"/>
      <sheetData sheetId="1428"/>
      <sheetData sheetId="1429"/>
      <sheetData sheetId="1430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/>
      <sheetData sheetId="1518" refreshError="1"/>
      <sheetData sheetId="1519" refreshError="1"/>
      <sheetData sheetId="1520" refreshError="1"/>
      <sheetData sheetId="1521"/>
      <sheetData sheetId="1522"/>
      <sheetData sheetId="1523" refreshError="1"/>
      <sheetData sheetId="1524" refreshError="1"/>
      <sheetData sheetId="1525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/>
      <sheetData sheetId="1553"/>
      <sheetData sheetId="1554"/>
      <sheetData sheetId="1555"/>
      <sheetData sheetId="1556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/>
      <sheetData sheetId="1566"/>
      <sheetData sheetId="1567"/>
      <sheetData sheetId="1568"/>
      <sheetData sheetId="1569" refreshError="1"/>
      <sheetData sheetId="1570"/>
      <sheetData sheetId="1571"/>
      <sheetData sheetId="1572"/>
      <sheetData sheetId="1573"/>
      <sheetData sheetId="1574"/>
      <sheetData sheetId="1575"/>
      <sheetData sheetId="1576"/>
      <sheetData sheetId="1577" refreshError="1"/>
      <sheetData sheetId="1578"/>
      <sheetData sheetId="1579"/>
      <sheetData sheetId="1580"/>
      <sheetData sheetId="158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/>
      <sheetData sheetId="1588" refreshError="1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/>
      <sheetData sheetId="1601"/>
      <sheetData sheetId="1602" refreshError="1"/>
      <sheetData sheetId="1603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/>
      <sheetData sheetId="1614"/>
      <sheetData sheetId="1615" refreshError="1"/>
      <sheetData sheetId="1616"/>
      <sheetData sheetId="1617"/>
      <sheetData sheetId="1618"/>
      <sheetData sheetId="1619"/>
      <sheetData sheetId="1620"/>
      <sheetData sheetId="1621" refreshError="1"/>
      <sheetData sheetId="1622" refreshError="1"/>
      <sheetData sheetId="1623"/>
      <sheetData sheetId="1624"/>
      <sheetData sheetId="1625"/>
      <sheetData sheetId="1626" refreshError="1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/>
      <sheetData sheetId="1647" refreshError="1"/>
      <sheetData sheetId="1648" refreshError="1"/>
      <sheetData sheetId="1649"/>
      <sheetData sheetId="1650"/>
      <sheetData sheetId="1651" refreshError="1"/>
      <sheetData sheetId="1652"/>
      <sheetData sheetId="1653" refreshError="1"/>
      <sheetData sheetId="1654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 refreshError="1"/>
      <sheetData sheetId="1684"/>
      <sheetData sheetId="1685"/>
      <sheetData sheetId="1686" refreshError="1"/>
      <sheetData sheetId="1687"/>
      <sheetData sheetId="1688"/>
      <sheetData sheetId="1689" refreshError="1"/>
      <sheetData sheetId="1690"/>
      <sheetData sheetId="1691"/>
      <sheetData sheetId="1692"/>
      <sheetData sheetId="1693"/>
      <sheetData sheetId="1694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/>
      <sheetData sheetId="1708" refreshError="1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/>
      <sheetData sheetId="1721" refreshError="1"/>
      <sheetData sheetId="1722"/>
      <sheetData sheetId="1723"/>
      <sheetData sheetId="1724"/>
      <sheetData sheetId="1725"/>
      <sheetData sheetId="1726"/>
      <sheetData sheetId="1727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 refreshError="1"/>
      <sheetData sheetId="1742" refreshError="1"/>
      <sheetData sheetId="1743" refreshError="1"/>
      <sheetData sheetId="1744"/>
      <sheetData sheetId="1745"/>
      <sheetData sheetId="1746" refreshError="1"/>
      <sheetData sheetId="1747" refreshError="1"/>
      <sheetData sheetId="1748" refreshError="1"/>
      <sheetData sheetId="1749" refreshError="1"/>
      <sheetData sheetId="1750"/>
      <sheetData sheetId="1751"/>
      <sheetData sheetId="1752"/>
      <sheetData sheetId="1753"/>
      <sheetData sheetId="1754" refreshError="1"/>
      <sheetData sheetId="1755"/>
      <sheetData sheetId="1756"/>
      <sheetData sheetId="1757"/>
      <sheetData sheetId="1758"/>
      <sheetData sheetId="1759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/>
      <sheetData sheetId="1818"/>
      <sheetData sheetId="1819"/>
      <sheetData sheetId="1820" refreshError="1"/>
      <sheetData sheetId="1821" refreshError="1"/>
      <sheetData sheetId="1822" refreshError="1"/>
      <sheetData sheetId="1823"/>
      <sheetData sheetId="1824" refreshError="1"/>
      <sheetData sheetId="1825" refreshError="1"/>
      <sheetData sheetId="1826"/>
      <sheetData sheetId="1827" refreshError="1"/>
      <sheetData sheetId="1828"/>
      <sheetData sheetId="1829" refreshError="1"/>
      <sheetData sheetId="1830" refreshError="1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 refreshError="1"/>
      <sheetData sheetId="1842"/>
      <sheetData sheetId="1843"/>
      <sheetData sheetId="1844"/>
      <sheetData sheetId="1845" refreshError="1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/>
      <sheetData sheetId="1870" refreshError="1"/>
      <sheetData sheetId="187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/>
      <sheetData sheetId="1936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/>
      <sheetData sheetId="1944" refreshError="1"/>
      <sheetData sheetId="1945"/>
      <sheetData sheetId="1946" refreshError="1"/>
      <sheetData sheetId="1947"/>
      <sheetData sheetId="1948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/>
      <sheetData sheetId="1961" refreshError="1"/>
      <sheetData sheetId="1962" refreshError="1"/>
      <sheetData sheetId="1963" refreshError="1"/>
      <sheetData sheetId="1964" refreshError="1"/>
      <sheetData sheetId="1965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/>
      <sheetData sheetId="1975" refreshError="1"/>
      <sheetData sheetId="1976" refreshError="1"/>
      <sheetData sheetId="1977" refreshError="1"/>
      <sheetData sheetId="1978" refreshError="1"/>
      <sheetData sheetId="1979"/>
      <sheetData sheetId="1980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/>
      <sheetData sheetId="2028"/>
      <sheetData sheetId="2029" refreshError="1"/>
      <sheetData sheetId="2030" refreshError="1"/>
      <sheetData sheetId="2031" refreshError="1"/>
      <sheetData sheetId="2032"/>
      <sheetData sheetId="2033" refreshError="1"/>
      <sheetData sheetId="2034" refreshError="1"/>
      <sheetData sheetId="2035"/>
      <sheetData sheetId="2036"/>
      <sheetData sheetId="2037"/>
      <sheetData sheetId="2038"/>
      <sheetData sheetId="2039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/>
      <sheetData sheetId="2057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/>
      <sheetData sheetId="2093" refreshError="1"/>
      <sheetData sheetId="2094"/>
      <sheetData sheetId="2095" refreshError="1"/>
      <sheetData sheetId="2096" refreshError="1"/>
      <sheetData sheetId="2097" refreshError="1"/>
      <sheetData sheetId="2098"/>
      <sheetData sheetId="2099"/>
      <sheetData sheetId="2100"/>
      <sheetData sheetId="2101" refreshError="1"/>
      <sheetData sheetId="2102" refreshError="1"/>
      <sheetData sheetId="2103"/>
      <sheetData sheetId="2104" refreshError="1"/>
      <sheetData sheetId="2105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/>
      <sheetData sheetId="2125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/>
      <sheetData sheetId="2278" refreshError="1"/>
      <sheetData sheetId="2279" refreshError="1"/>
      <sheetData sheetId="2280" refreshError="1"/>
      <sheetData sheetId="2281" refreshError="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/>
      <sheetData sheetId="2320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/>
      <sheetData sheetId="2327" refreshError="1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 refreshError="1"/>
      <sheetData sheetId="2350"/>
      <sheetData sheetId="235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/>
      <sheetData sheetId="2614" refreshError="1"/>
      <sheetData sheetId="2615" refreshError="1"/>
      <sheetData sheetId="2616" refreshError="1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 refreshError="1"/>
      <sheetData sheetId="2626"/>
      <sheetData sheetId="2627" refreshError="1"/>
      <sheetData sheetId="2628" refreshError="1"/>
      <sheetData sheetId="2629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/>
      <sheetData sheetId="2645"/>
      <sheetData sheetId="2646"/>
      <sheetData sheetId="2647" refreshError="1"/>
      <sheetData sheetId="2648"/>
      <sheetData sheetId="2649"/>
      <sheetData sheetId="2650"/>
      <sheetData sheetId="2651" refreshError="1"/>
      <sheetData sheetId="2652" refreshError="1"/>
      <sheetData sheetId="2653" refreshError="1"/>
      <sheetData sheetId="2654" refreshError="1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 refreshError="1"/>
      <sheetData sheetId="2664" refreshError="1"/>
      <sheetData sheetId="2665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/>
      <sheetData sheetId="2678" refreshError="1"/>
      <sheetData sheetId="2679" refreshError="1"/>
      <sheetData sheetId="2680" refreshError="1"/>
      <sheetData sheetId="2681" refreshError="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 refreshError="1"/>
      <sheetData sheetId="3159"/>
      <sheetData sheetId="3160" refreshError="1"/>
      <sheetData sheetId="3161" refreshError="1"/>
      <sheetData sheetId="3162" refreshError="1"/>
      <sheetData sheetId="3163" refreshError="1"/>
      <sheetData sheetId="3164"/>
      <sheetData sheetId="3165"/>
      <sheetData sheetId="3166"/>
      <sheetData sheetId="3167"/>
      <sheetData sheetId="3168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 refreshError="1"/>
      <sheetData sheetId="3306"/>
      <sheetData sheetId="3307"/>
      <sheetData sheetId="3308"/>
      <sheetData sheetId="3309" refreshError="1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 refreshError="1"/>
      <sheetData sheetId="3322" refreshError="1"/>
      <sheetData sheetId="3323" refreshError="1"/>
      <sheetData sheetId="3324" refreshError="1"/>
      <sheetData sheetId="3325"/>
      <sheetData sheetId="3326" refreshError="1"/>
      <sheetData sheetId="3327" refreshError="1"/>
      <sheetData sheetId="3328"/>
      <sheetData sheetId="3329"/>
      <sheetData sheetId="3330"/>
      <sheetData sheetId="3331" refreshError="1"/>
      <sheetData sheetId="3332" refreshError="1"/>
      <sheetData sheetId="3333" refreshError="1"/>
      <sheetData sheetId="3334"/>
      <sheetData sheetId="3335"/>
      <sheetData sheetId="3336" refreshError="1"/>
      <sheetData sheetId="3337" refreshError="1"/>
      <sheetData sheetId="3338" refreshError="1"/>
      <sheetData sheetId="3339" refreshError="1"/>
      <sheetData sheetId="3340"/>
      <sheetData sheetId="3341"/>
      <sheetData sheetId="3342"/>
      <sheetData sheetId="3343"/>
      <sheetData sheetId="3344"/>
      <sheetData sheetId="3345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/>
      <sheetData sheetId="3552" refreshError="1"/>
      <sheetData sheetId="3553"/>
      <sheetData sheetId="3554"/>
      <sheetData sheetId="3555"/>
      <sheetData sheetId="3556"/>
      <sheetData sheetId="3557"/>
      <sheetData sheetId="3558"/>
      <sheetData sheetId="3559"/>
      <sheetData sheetId="3560" refreshError="1"/>
      <sheetData sheetId="3561"/>
      <sheetData sheetId="3562" refreshError="1"/>
      <sheetData sheetId="3563" refreshError="1"/>
      <sheetData sheetId="3564"/>
      <sheetData sheetId="3565"/>
      <sheetData sheetId="3566"/>
      <sheetData sheetId="3567" refreshError="1"/>
      <sheetData sheetId="3568" refreshError="1"/>
      <sheetData sheetId="3569" refreshError="1"/>
      <sheetData sheetId="3570" refreshError="1"/>
      <sheetData sheetId="3571"/>
      <sheetData sheetId="3572" refreshError="1"/>
      <sheetData sheetId="3573"/>
      <sheetData sheetId="3574" refreshError="1"/>
      <sheetData sheetId="3575"/>
      <sheetData sheetId="3576"/>
      <sheetData sheetId="3577"/>
      <sheetData sheetId="3578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 refreshError="1"/>
      <sheetData sheetId="3648" refreshError="1"/>
      <sheetData sheetId="3649" refreshError="1"/>
      <sheetData sheetId="3650" refreshError="1"/>
      <sheetData sheetId="3651"/>
      <sheetData sheetId="3652" refreshError="1"/>
      <sheetData sheetId="3653"/>
      <sheetData sheetId="3654"/>
      <sheetData sheetId="3655" refreshError="1"/>
      <sheetData sheetId="3656"/>
      <sheetData sheetId="3657"/>
      <sheetData sheetId="3658"/>
      <sheetData sheetId="3659"/>
      <sheetData sheetId="3660"/>
      <sheetData sheetId="3661" refreshError="1"/>
      <sheetData sheetId="3662"/>
      <sheetData sheetId="3663"/>
      <sheetData sheetId="3664"/>
      <sheetData sheetId="3665" refreshError="1"/>
      <sheetData sheetId="3666"/>
      <sheetData sheetId="3667"/>
      <sheetData sheetId="3668"/>
      <sheetData sheetId="3669"/>
      <sheetData sheetId="3670" refreshError="1"/>
      <sheetData sheetId="3671" refreshError="1"/>
      <sheetData sheetId="3672" refreshError="1"/>
      <sheetData sheetId="3673"/>
      <sheetData sheetId="3674" refreshError="1"/>
      <sheetData sheetId="3675" refreshError="1"/>
      <sheetData sheetId="3676" refreshError="1"/>
      <sheetData sheetId="3677" refreshError="1"/>
      <sheetData sheetId="3678"/>
      <sheetData sheetId="3679"/>
      <sheetData sheetId="3680" refreshError="1"/>
      <sheetData sheetId="3681"/>
      <sheetData sheetId="3682" refreshError="1"/>
      <sheetData sheetId="3683" refreshError="1"/>
      <sheetData sheetId="3684" refreshError="1"/>
      <sheetData sheetId="3685"/>
      <sheetData sheetId="3686" refreshError="1"/>
      <sheetData sheetId="3687" refreshError="1"/>
      <sheetData sheetId="3688" refreshError="1"/>
      <sheetData sheetId="3689"/>
      <sheetData sheetId="3690"/>
      <sheetData sheetId="3691"/>
      <sheetData sheetId="3692"/>
      <sheetData sheetId="3693" refreshError="1"/>
      <sheetData sheetId="3694"/>
      <sheetData sheetId="3695"/>
      <sheetData sheetId="3696"/>
      <sheetData sheetId="3697"/>
      <sheetData sheetId="3698"/>
      <sheetData sheetId="3699"/>
      <sheetData sheetId="3700"/>
      <sheetData sheetId="3701" refreshError="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 refreshError="1"/>
      <sheetData sheetId="3739" refreshError="1"/>
      <sheetData sheetId="3740"/>
      <sheetData sheetId="3741" refreshError="1"/>
      <sheetData sheetId="3742" refreshError="1"/>
      <sheetData sheetId="3743" refreshError="1"/>
      <sheetData sheetId="3744" refreshError="1"/>
      <sheetData sheetId="3745"/>
      <sheetData sheetId="3746"/>
      <sheetData sheetId="3747"/>
      <sheetData sheetId="3748"/>
      <sheetData sheetId="3749" refreshError="1"/>
      <sheetData sheetId="3750"/>
      <sheetData sheetId="3751"/>
      <sheetData sheetId="3752" refreshError="1"/>
      <sheetData sheetId="3753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/>
      <sheetData sheetId="3762" refreshError="1"/>
      <sheetData sheetId="3763" refreshError="1"/>
      <sheetData sheetId="3764"/>
      <sheetData sheetId="3765" refreshError="1"/>
      <sheetData sheetId="3766"/>
      <sheetData sheetId="3767" refreshError="1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 refreshError="1"/>
      <sheetData sheetId="3791" refreshError="1"/>
      <sheetData sheetId="3792" refreshError="1"/>
      <sheetData sheetId="3793"/>
      <sheetData sheetId="3794" refreshError="1"/>
      <sheetData sheetId="3795"/>
      <sheetData sheetId="3796"/>
      <sheetData sheetId="3797"/>
      <sheetData sheetId="3798" refreshError="1"/>
      <sheetData sheetId="3799"/>
      <sheetData sheetId="3800" refreshError="1"/>
      <sheetData sheetId="3801"/>
      <sheetData sheetId="3802"/>
      <sheetData sheetId="3803"/>
      <sheetData sheetId="3804"/>
      <sheetData sheetId="3805"/>
      <sheetData sheetId="3806"/>
      <sheetData sheetId="3807"/>
      <sheetData sheetId="3808" refreshError="1"/>
      <sheetData sheetId="3809"/>
      <sheetData sheetId="3810" refreshError="1"/>
      <sheetData sheetId="3811"/>
      <sheetData sheetId="3812"/>
      <sheetData sheetId="3813"/>
      <sheetData sheetId="3814"/>
      <sheetData sheetId="3815"/>
      <sheetData sheetId="3816" refreshError="1"/>
      <sheetData sheetId="3817" refreshError="1"/>
      <sheetData sheetId="3818"/>
      <sheetData sheetId="3819"/>
      <sheetData sheetId="3820"/>
      <sheetData sheetId="3821" refreshError="1"/>
      <sheetData sheetId="3822"/>
      <sheetData sheetId="3823"/>
      <sheetData sheetId="3824"/>
      <sheetData sheetId="3825"/>
      <sheetData sheetId="3826"/>
      <sheetData sheetId="3827"/>
      <sheetData sheetId="3828"/>
      <sheetData sheetId="3829" refreshError="1"/>
      <sheetData sheetId="3830"/>
      <sheetData sheetId="3831"/>
      <sheetData sheetId="3832" refreshError="1"/>
      <sheetData sheetId="3833"/>
      <sheetData sheetId="3834"/>
      <sheetData sheetId="3835" refreshError="1"/>
      <sheetData sheetId="3836" refreshError="1"/>
      <sheetData sheetId="3837" refreshError="1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 refreshError="1"/>
      <sheetData sheetId="3874" refreshError="1"/>
      <sheetData sheetId="3875" refreshError="1"/>
      <sheetData sheetId="3876"/>
      <sheetData sheetId="3877" refreshError="1"/>
      <sheetData sheetId="3878" refreshError="1"/>
      <sheetData sheetId="3879" refreshError="1"/>
      <sheetData sheetId="3880" refreshError="1"/>
      <sheetData sheetId="3881"/>
      <sheetData sheetId="3882"/>
      <sheetData sheetId="3883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 refreshError="1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 refreshError="1"/>
      <sheetData sheetId="4058" refreshError="1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 refreshError="1"/>
      <sheetData sheetId="4073"/>
      <sheetData sheetId="4074" refreshError="1"/>
      <sheetData sheetId="4075" refreshError="1"/>
      <sheetData sheetId="4076"/>
      <sheetData sheetId="4077" refreshError="1"/>
      <sheetData sheetId="4078"/>
      <sheetData sheetId="4079"/>
      <sheetData sheetId="4080"/>
      <sheetData sheetId="408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/>
      <sheetData sheetId="4098" refreshError="1"/>
      <sheetData sheetId="4099"/>
      <sheetData sheetId="4100" refreshError="1"/>
      <sheetData sheetId="4101" refreshError="1"/>
      <sheetData sheetId="4102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/>
      <sheetData sheetId="4173"/>
      <sheetData sheetId="4174"/>
      <sheetData sheetId="4175"/>
      <sheetData sheetId="4176"/>
      <sheetData sheetId="4177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/>
      <sheetData sheetId="4187"/>
      <sheetData sheetId="4188"/>
      <sheetData sheetId="4189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/>
      <sheetData sheetId="4198"/>
      <sheetData sheetId="4199"/>
      <sheetData sheetId="4200" refreshError="1"/>
      <sheetData sheetId="4201" refreshError="1"/>
      <sheetData sheetId="4202"/>
      <sheetData sheetId="4203"/>
      <sheetData sheetId="4204" refreshError="1"/>
      <sheetData sheetId="4205"/>
      <sheetData sheetId="4206" refreshError="1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 refreshError="1"/>
      <sheetData sheetId="4222" refreshError="1"/>
      <sheetData sheetId="4223"/>
      <sheetData sheetId="4224" refreshError="1"/>
      <sheetData sheetId="4225"/>
      <sheetData sheetId="4226"/>
      <sheetData sheetId="4227"/>
      <sheetData sheetId="4228"/>
      <sheetData sheetId="4229"/>
      <sheetData sheetId="4230" refreshError="1"/>
      <sheetData sheetId="4231" refreshError="1"/>
      <sheetData sheetId="4232"/>
      <sheetData sheetId="4233"/>
      <sheetData sheetId="4234" refreshError="1"/>
      <sheetData sheetId="4235"/>
      <sheetData sheetId="4236" refreshError="1"/>
      <sheetData sheetId="4237"/>
      <sheetData sheetId="4238"/>
      <sheetData sheetId="4239"/>
      <sheetData sheetId="4240"/>
      <sheetData sheetId="4241"/>
      <sheetData sheetId="4242"/>
      <sheetData sheetId="4243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/>
      <sheetData sheetId="4277" refreshError="1"/>
      <sheetData sheetId="4278" refreshError="1"/>
      <sheetData sheetId="4279" refreshError="1"/>
      <sheetData sheetId="4280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WD_OUTPUT_P-TH-69325-A"/>
      <sheetName val="Quotation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WD_OUTPUT_P-TH-69325-A"/>
      <sheetName val="Quotation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PR"/>
      <sheetName val="ホストインタフェース設定表 (FC-CA) "/>
      <sheetName val="処理機能記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社内見積"/>
    </sheetNames>
    <definedNames>
      <definedName name="genka_cal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0510-0601YTD"/>
      <sheetName val="ASM Exp_Sale_by serie"/>
      <sheetName val="社内見積.XLS"/>
      <sheetName val="%E7%A4%BE%E5%86%85%E8%A6%8B%E7%"/>
      <sheetName val="ﾃｽﾄﾃﾞｰﾀ一覧"/>
      <sheetName val="top"/>
      <sheetName val="10-1 Media"/>
      <sheetName val="10-cut"/>
      <sheetName val="June.98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PR"/>
      <sheetName val="驗証來源"/>
      <sheetName val="課題一覧"/>
      <sheetName val="ｺｰﾄﾞ表"/>
      <sheetName val="Part List For Incomplete LOT"/>
      <sheetName val="Master_Updated(517)"/>
      <sheetName val="ASM_Exp_Sale_by_serie"/>
      <sheetName val="社内見積_XLS"/>
      <sheetName val="[社内見積.XLS]\\tasc01\tasc_sources"/>
      <sheetName val="[社内見積.XLS][社内見積.XLS]\\tasc01\ta"/>
      <sheetName val="[社内見積.XLS][社内見積.XLS][社内見積.XLS]["/>
      <sheetName val="[社内見積.XLS][社内見積.XLS][社内見積.XLS]\"/>
      <sheetName val="対応表サンプル"/>
      <sheetName val="Sheet1"/>
      <sheetName val="FRCSTF65_00_RWWD_Q"/>
      <sheetName val="社員リスト"/>
      <sheetName val="_社内見積.XLS__社内見積.XLS___tasc01_ta"/>
      <sheetName val="_社内見積.XLS__社内見積.XLS__社内見積.XLS__"/>
      <sheetName val="_社内見積.XLS___tasc01_tasc_sources"/>
      <sheetName val="Price Increase Monitoring"/>
      <sheetName val="10-1_Media"/>
      <sheetName val="June_98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ＦＣ～FT"/>
      <sheetName val="前提条件"/>
      <sheetName val="乗心地"/>
      <sheetName val="投資ﾌｫﾛｰ"/>
      <sheetName val="前提と仮定"/>
      <sheetName val="Properties"/>
      <sheetName val="part"/>
      <sheetName val="[社内見積.XLS]__tasc01_tasc_sourc_2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検証確認シート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エビデンス作成結果"/>
      <sheetName val="Sheet1"/>
      <sheetName val="Sheet2"/>
      <sheetName val="Sheet3"/>
      <sheetName val="イクL・(gjm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表紙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基本情報"/>
      <sheetName val="グラフデータ"/>
      <sheetName val="進捗管理表"/>
      <sheetName val="13係担当割（上期）"/>
      <sheetName val="13係担当割（下期）"/>
      <sheetName val="H21年　提出物割振り"/>
      <sheetName val="H21年　小改善"/>
      <sheetName val="車両仕様"/>
      <sheetName val="2-5．ﾒｲﾝﾒﾆｬｰ_設定・取込メニュー(納入先)"/>
      <sheetName val="4,1．部品・荷姿一覧_生準(納入先)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4-A．除外条件マッチング処理(中楢・再開)_手順"/>
      <sheetName val="38-A_除外条件マッチング処理(自動送俣)_手順"/>
      <sheetName val="3．鈲捗画面"/>
      <sheetName val="瑻録結果データ6"/>
      <sheetName val="通知枇"/>
      <sheetName val="H21屴　小改善"/>
      <sheetName val="2-5．ﾒｲﾝﾒﾆｬｲ_設定・取込メニュー(納入先)"/>
      <sheetName val="原単位"/>
      <sheetName val="規模別分析"/>
      <sheetName val="IN-HOUSE (042L PxP)"/>
      <sheetName val="PR"/>
      <sheetName val="#REF"/>
      <sheetName val="明細_インフラ"/>
      <sheetName val="Sheet4"/>
      <sheetName val="選択項目"/>
      <sheetName val="めも"/>
      <sheetName val="（別紙5-1）PP02簡素化"/>
      <sheetName val="01損益見通 ３－６ｼｽ"/>
      <sheetName val="バス"/>
      <sheetName val="Marketing"/>
      <sheetName val="AUTO123"/>
      <sheetName val="リスト"/>
      <sheetName val="ヘッダ"/>
      <sheetName val="帳票説明"/>
      <sheetName val="※選択マスタ"/>
      <sheetName val="Link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01損益見通_３－６ｼｽ"/>
      <sheetName val="190XS設計室1128"/>
      <sheetName val="A"/>
      <sheetName val="MASTER "/>
      <sheetName val="入力規則リスト"/>
      <sheetName val="ServiceRiminder"/>
      <sheetName val="CC data"/>
      <sheetName val="画面説明"/>
      <sheetName val="ファイル設定"/>
      <sheetName val="Data Validations"/>
      <sheetName val="※変更禁止【リストボックス用】設備一覧（サーバ機器）"/>
      <sheetName val="改版履歴"/>
      <sheetName val="テスト観点一覧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3TT0303"/>
      <sheetName val="査定ポイント"/>
      <sheetName val="ﾃｽﾄﾃﾞｰﾀ一覧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Industry"/>
      <sheetName val="Industry Grand"/>
      <sheetName val="Brand Total"/>
      <sheetName val="Detail"/>
      <sheetName val="NA"/>
      <sheetName val="清单"/>
      <sheetName val="利润表"/>
      <sheetName val="記述要領"/>
      <sheetName val="MOM_20160121"/>
      <sheetName val="1201以前"/>
      <sheetName val="【リスト選択表】ブロック定義"/>
      <sheetName val="0次"/>
      <sheetName val="推移"/>
      <sheetName val="投資ﾌｫﾛｰ"/>
      <sheetName val="Oct Truckfest GMAC BC"/>
      <sheetName val="社員リスト"/>
      <sheetName val="障害検出率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レベル１"/>
      <sheetName val="レベル２"/>
      <sheetName val="リスト用（印刷不要）"/>
      <sheetName val="AssySupps"/>
      <sheetName val="関連ｻﾌﾞ"/>
      <sheetName val="98.休日マスタ（削除禁止）"/>
      <sheetName val="InputMaster"/>
      <sheetName val="CheckMaster"/>
      <sheetName val="２．機能全体構成図"/>
      <sheetName val="質問・回答"/>
      <sheetName val="区分"/>
      <sheetName val="見積もり前提"/>
      <sheetName val="基礎データ"/>
      <sheetName val="未発行⑩要件"/>
      <sheetName val="設定"/>
      <sheetName val="諸定義&amp;保守"/>
      <sheetName val="类别主表"/>
      <sheetName val="ini"/>
      <sheetName val="【Data】cpu_2000_070222"/>
      <sheetName val="【Data】cpu_2006_070222"/>
      <sheetName val="【Data】jbb2000_070222"/>
      <sheetName val="【Data】JBB2005_Results_070222"/>
      <sheetName val="【Data】web2005_Results_070222"/>
      <sheetName val="【Data】SPECweb99_070222"/>
      <sheetName val="【Data】jAppServer2002_070222"/>
      <sheetName val="【Data】jAppServer2004_070222"/>
      <sheetName val="【Data】OMPM2001_070222"/>
      <sheetName val="【Data】ato2tier_070222"/>
      <sheetName val="【Data】sd2tier_070222"/>
      <sheetName val="【Data】tpcc_results_070222"/>
      <sheetName val="【Data】tpch_results_1000_070222"/>
      <sheetName val="【Data】SPECweb99_SSL_070222"/>
      <sheetName val="Header"/>
      <sheetName val="Values"/>
      <sheetName val="Template "/>
      <sheetName val="区分語"/>
      <sheetName val="(カメラ)スケジュール"/>
      <sheetName val="記入要領"/>
      <sheetName val="Values "/>
      <sheetName val="ﾁｮｲｽ"/>
      <sheetName val="WK"/>
      <sheetName val="データ選択用"/>
      <sheetName val="Supplier Master IF"/>
      <sheetName val="3.課題管理_項目"/>
      <sheetName val="リスト用"/>
      <sheetName val="選択"/>
      <sheetName val="ステータス"/>
      <sheetName val="Guideline"/>
      <sheetName val="処理サイクル一覧"/>
      <sheetName val="思想"/>
      <sheetName val="単独・呼び出し"/>
      <sheetName val="各種プルダウン一覧"/>
      <sheetName val="1"/>
      <sheetName val="2"/>
      <sheetName val="データ"/>
      <sheetName val="IRPAA1E_0280"/>
      <sheetName val="IRHA20E_0020"/>
      <sheetName val="IRIAHQE_0001"/>
      <sheetName val="IRIZ03C_0001"/>
      <sheetName val="入力規則"/>
      <sheetName val="集計"/>
      <sheetName val="入力規則wk"/>
      <sheetName val="No.200"/>
      <sheetName val="No.300"/>
      <sheetName val="No.400"/>
      <sheetName val="No.500"/>
      <sheetName val="IRLAE1I 車両・用品発注依頼登録"/>
      <sheetName val="hiddenSheet"/>
      <sheetName val="ヘッダ部入力規則"/>
      <sheetName val="env"/>
      <sheetName val="分類"/>
      <sheetName val="記述ルール"/>
      <sheetName val="FQS2テーブル（ビュー）一覧"/>
      <sheetName val="再発行検索一覧"/>
      <sheetName val="table詳細"/>
      <sheetName val="ﾃﾚﾊﾞﾝRTGS共用"/>
      <sheetName val="wk_選択肢"/>
      <sheetName val="リスト値"/>
      <sheetName val="Cover Sheet"/>
      <sheetName val="Update History"/>
      <sheetName val="Template"/>
      <sheetName val="前工程調整ステータス"/>
      <sheetName val="前工程調整ステータス管理用20170802"/>
      <sheetName val="Sample"/>
      <sheetName val="(補足)新サブシステム名"/>
      <sheetName val="NOTE R&amp;R by subsystem"/>
      <sheetName val="WORK⇒"/>
      <sheetName val="他システムIF数"/>
      <sheetName val="メモ0725(積上フォロー用)"/>
      <sheetName val="レビュー記録票"/>
      <sheetName val="サブブロック一覧"/>
      <sheetName val="共通機能一覧"/>
      <sheetName val="ﾃﾞｰﾀSheet"/>
      <sheetName val="AT"/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マスタ"/>
      <sheetName val="R06"/>
      <sheetName val="R07"/>
      <sheetName val="D01"/>
      <sheetName val="C01"/>
      <sheetName val="C02"/>
      <sheetName val="ワーク"/>
      <sheetName val="ｶｲﾊﾂ"/>
      <sheetName val="問題管理番号体系"/>
      <sheetName val="項目一覧"/>
      <sheetName val="事象・原因"/>
      <sheetName val="選択用パラメータ"/>
      <sheetName val="Parts"/>
      <sheetName val="惰行タイム(欧州)"/>
      <sheetName val="Info"/>
      <sheetName val="環境変数"/>
      <sheetName val="【記入要領】 ②開発・設備導入費用低減提案シート"/>
      <sheetName val="通常予約_法人顧客（貸渡変更）"/>
      <sheetName val="LOG"/>
      <sheetName val="setting"/>
      <sheetName val="不具合一覧コード"/>
      <sheetName val="不具合一覧コード(NEW)"/>
      <sheetName val="ST001"/>
      <sheetName val="ST002"/>
      <sheetName val="ST003"/>
      <sheetName val="ST004"/>
      <sheetName val="ST005"/>
      <sheetName val="ST006"/>
      <sheetName val="ST007"/>
      <sheetName val="ST008"/>
      <sheetName val="ST009"/>
      <sheetName val="ST010"/>
      <sheetName val="ST011"/>
      <sheetName val="ST012"/>
      <sheetName val="ST013"/>
      <sheetName val="ST014"/>
      <sheetName val="ST015"/>
      <sheetName val="投資ﾌｫﾛ/"/>
      <sheetName val="図"/>
      <sheetName val="DHC原因追加"/>
      <sheetName val="param"/>
      <sheetName val="1-6"/>
      <sheetName val="pulldown"/>
      <sheetName val="RAK01AD"/>
      <sheetName val="work"/>
      <sheetName val="不具合一覧コード(NEW)_VN"/>
      <sheetName val="2.1"/>
      <sheetName val="2.2"/>
      <sheetName val="3.1"/>
      <sheetName val="3.2"/>
      <sheetName val="[イクL・(gjm.xls]投資ﾌｫﾛ/"/>
      <sheetName val="原因コード"/>
      <sheetName val="M4L_経理会計_移行ターゲットリスト_件数評価"/>
      <sheetName val="ログ集計"/>
      <sheetName val="JOB種別"/>
      <sheetName val="→"/>
      <sheetName val="ログ集計結果"/>
      <sheetName val="para"/>
      <sheetName val="区分値"/>
      <sheetName val="Sheet5"/>
      <sheetName val="ｽﾃｰﾀｽ"/>
      <sheetName val="リストボックス"/>
      <sheetName val="3ｶ月比A"/>
      <sheetName val="課題２"/>
      <sheetName val="選択肢"/>
      <sheetName val="作成者・機能"/>
      <sheetName val="Division PIC"/>
      <sheetName val=""/>
      <sheetName val="参考　取組みテーマ"/>
      <sheetName val="原価集計(実績)"/>
      <sheetName val="受注先・仕入先"/>
      <sheetName val="Query-1"/>
      <sheetName val="記載ルール（移送仕様・詳細）"/>
      <sheetName val="（参考）移送仕様の記載ルール"/>
      <sheetName val="対応案パターン"/>
      <sheetName val="DropDownListData"/>
      <sheetName val="ｺｰﾄﾞ表"/>
      <sheetName val="プルダウン用"/>
      <sheetName val="プルダウン"/>
      <sheetName val="ブロック（STEP1）"/>
      <sheetName val="アプリ資産移行申請書"/>
      <sheetName val="リスト定義"/>
      <sheetName val="FlowNameList"/>
      <sheetName val="BookSchema"/>
      <sheetName val="基本設定"/>
      <sheetName val="人件費設定"/>
      <sheetName val="工程マスタ"/>
      <sheetName val="案件マスタ"/>
      <sheetName val="EDC選択肢"/>
      <sheetName val="コンボリストマスタ"/>
      <sheetName val="補足説明"/>
      <sheetName val="FJ_work"/>
      <sheetName val="問題管理票"/>
      <sheetName val="エビデンス"/>
      <sheetName val="更新履歴"/>
      <sheetName val="影響調査兼見積ワークシート"/>
      <sheetName val="課題シート"/>
      <sheetName val="R1"/>
      <sheetName val="R2"/>
      <sheetName val="U1"/>
      <sheetName val="U2"/>
      <sheetName val="U21"/>
      <sheetName val="U22"/>
      <sheetName val="U23"/>
      <sheetName val="ヘッダ部入力規蛯"/>
      <sheetName val="ブロック"/>
      <sheetName val="一般店向け開発チーム"/>
      <sheetName val="サマリ"/>
      <sheetName val="ヘッダ部入力規_x0000_"/>
      <sheetName val="M_Val"/>
      <sheetName val="当一覧について"/>
      <sheetName val="分類マスタ"/>
      <sheetName val="入力値"/>
      <sheetName val="TFTM#3 238L原価"/>
      <sheetName val="明細List"/>
      <sheetName val="&lt;兼子英明&gt;平成_18年_12月2"/>
      <sheetName val="6-6．荷姿情報画面(PPF)(生準_工区・出荷場のみ2"/>
      <sheetName val="44．対象外箱種不一致一覧_(管理対象外)2"/>
      <sheetName val="4-8．部品・荷姿一覧_荷姿改善_仕入先要望(仕入先)_(22"/>
      <sheetName val="IN-HOUSE_(042L_PxP)2"/>
      <sheetName val="01損益見通_３－６ｼｽ2"/>
      <sheetName val="MASTER_1"/>
      <sheetName val="Industry_Grand"/>
      <sheetName val="Brand_Total"/>
      <sheetName val="CC_data1"/>
      <sheetName val="Supplier_Master_IF"/>
      <sheetName val="画面項目説明書_(2)1"/>
      <sheetName val="No_R011"/>
      <sheetName val="No_R02-11"/>
      <sheetName val="No_R02-21"/>
      <sheetName val="No_R03-11"/>
      <sheetName val="No_R03-21"/>
      <sheetName val="No_R041"/>
      <sheetName val="No_R051"/>
      <sheetName val="No_R061"/>
      <sheetName val="No_C011"/>
      <sheetName val="No_U011"/>
      <sheetName val="No_D011"/>
      <sheetName val="Data_Validations"/>
      <sheetName val="No_110"/>
      <sheetName val="No_210"/>
      <sheetName val="No_39"/>
      <sheetName val="No_41"/>
      <sheetName val="No_51"/>
      <sheetName val="No_61"/>
      <sheetName val="No_71"/>
      <sheetName val="No_81"/>
      <sheetName val="No_91"/>
      <sheetName val="No_101"/>
      <sheetName val="No_111"/>
      <sheetName val="No_121"/>
      <sheetName val="No_131"/>
      <sheetName val="No_141"/>
      <sheetName val="No_151"/>
      <sheetName val="No_161"/>
      <sheetName val="No_171"/>
      <sheetName val="No_181"/>
      <sheetName val="No_191"/>
      <sheetName val="No_201"/>
      <sheetName val="No_211"/>
      <sheetName val="No_221"/>
      <sheetName val="No_231"/>
      <sheetName val="No_241"/>
      <sheetName val="No_251"/>
      <sheetName val="No_261"/>
      <sheetName val="No_271"/>
      <sheetName val="No_281"/>
      <sheetName val="No_291"/>
      <sheetName val="No_301"/>
      <sheetName val="No_311"/>
      <sheetName val="No_321"/>
      <sheetName val="No_331"/>
      <sheetName val="No_341"/>
      <sheetName val="No_351"/>
      <sheetName val="No_361"/>
      <sheetName val="No_371"/>
      <sheetName val="No_381"/>
      <sheetName val="Oct_Truckfest_GMAC_BC"/>
      <sheetName val="list_"/>
      <sheetName val="Template_"/>
      <sheetName val="98_休日マスタ（削除禁止）"/>
      <sheetName val="Values_"/>
      <sheetName val="3_課題管理_項目"/>
      <sheetName val="IRLAE1I_車両・用品発注依頼登録"/>
      <sheetName val="No_200"/>
      <sheetName val="No_300"/>
      <sheetName val="No_400"/>
      <sheetName val="No_500"/>
      <sheetName val="Cover_Sheet"/>
      <sheetName val="Update_History"/>
      <sheetName val="NOTE_R&amp;R_by_subsystem"/>
      <sheetName val="【記入要領】_②開発・設備導入費用低減提案シート"/>
      <sheetName val="[イクL・(gjm_xls]投資ﾌｫﾛ/"/>
      <sheetName val="社名"/>
      <sheetName val="Graph"/>
      <sheetName val="Validation"/>
      <sheetName val="フィールド属性リスト"/>
      <sheetName val="波及度区分"/>
      <sheetName val="人別工数合計(生産性補正前)"/>
      <sheetName val="選択リスト"/>
      <sheetName val="項目説明"/>
      <sheetName val="_リスト"/>
      <sheetName val="サーバー上OFFICEファイル利用"/>
      <sheetName val="「Wiki」 "/>
      <sheetName val="「Mattermost」TalkTools"/>
      <sheetName val="「ファイルサーバ」"/>
      <sheetName val="「SharePoint」未開始"/>
      <sheetName val="SVNの構造"/>
      <sheetName val="1. ベースクラス"/>
      <sheetName val="2. コンテキスト"/>
      <sheetName val="3. ViewModel"/>
      <sheetName val="4. サーバ通信"/>
      <sheetName val="5. 項目移送"/>
      <sheetName val="6. 画面遷移"/>
      <sheetName val="7. メッセージ"/>
      <sheetName val="8. ログ"/>
      <sheetName val="9. ファイル"/>
      <sheetName val="10. DTO"/>
      <sheetName val="11. 例外"/>
      <sheetName val="12. クリスタルレポート印刷"/>
      <sheetName val="13. Model"/>
      <sheetName val="テーブル一覧"/>
      <sheetName val="【参考】テーブル一覧の書き方"/>
      <sheetName val="表領域作成スクリプト"/>
      <sheetName val="テーブル一覧_old"/>
      <sheetName val="ViewModel"/>
      <sheetName val="Model"/>
      <sheetName val="半角追加"/>
      <sheetName val="1. はじめに"/>
      <sheetName val="2. HT方式概要"/>
      <sheetName val="3. 通信処理方式"/>
      <sheetName val="4. エラー処理方式"/>
      <sheetName val="P4投資体系"/>
      <sheetName val="_88W_Crosstab1"/>
      <sheetName val="BOX"/>
      <sheetName val="Java作成"/>
      <sheetName val="ホストインタフェース設定表 (FC-CA) "/>
      <sheetName val="項目選択肢"/>
      <sheetName val="分析値推移(月次)"/>
      <sheetName val="製品入力_Dia"/>
      <sheetName val="データシート"/>
      <sheetName val="支払入金の出納関連作業改善"/>
      <sheetName val="选择内容"/>
      <sheetName val="入力補助"/>
      <sheetName val="2_1"/>
      <sheetName val="2_2"/>
      <sheetName val="3_1"/>
      <sheetName val="3_2"/>
      <sheetName val="Division_PIC"/>
      <sheetName val="ヘッダ部入力規"/>
      <sheetName val="ドロップダウン一覧"/>
      <sheetName val="ヘッダ部入力規䔭"/>
      <sheetName val="SDC選択肢"/>
      <sheetName val="table"/>
      <sheetName val="投資ﾌｫﾛ擀"/>
      <sheetName val="keys"/>
      <sheetName val="6.1.ﾏｽﾀ関連(4)"/>
      <sheetName val="dataPattern"/>
      <sheetName val="SQL一覧"/>
      <sheetName val="ﾘｽﾄ"/>
      <sheetName val="申請書（本紙）"/>
      <sheetName val="ｷｬﾝｾﾙ (0106)JOB"/>
      <sheetName val="ｷｬﾝｾﾙ (0107)JOB"/>
      <sheetName val="ｷｬﾝｾﾙ (0105)JOBS"/>
      <sheetName val="ｷｬﾝｾﾙ (0106)JOBS"/>
      <sheetName val="ｷｬﾝｾﾙ (0107)JOBS"/>
      <sheetName val="CAN"/>
      <sheetName val="変更"/>
      <sheetName val="移行"/>
      <sheetName val="緊急ジョブ定義登録"/>
      <sheetName val="緊急ジョブストリーム定義登録"/>
      <sheetName val="申請書（SAMPLE）"/>
      <sheetName val="追加 (SAMPLE)"/>
      <sheetName val="追加_定義無し (SAMPLE)"/>
      <sheetName val="保留 (SAMPLE)"/>
      <sheetName val="変更 (SAMPLE)"/>
      <sheetName val="ｷｬﾝｾﾙ (SAMPLE)"/>
      <sheetName val="移行(SAMPLE)"/>
      <sheetName val="緊急ジョブ定義登録　SAMPLE"/>
      <sheetName val="緊急ジョブストリーム定義登録申請書　SAMPLE"/>
      <sheetName val="次世代調達"/>
      <sheetName val="課題サマリ"/>
      <sheetName val="カメラ"/>
      <sheetName val="No.678"/>
      <sheetName val="No.594"/>
      <sheetName val="No.573"/>
      <sheetName val="No.558"/>
      <sheetName val="No.527"/>
      <sheetName val="No.523"/>
      <sheetName val="No.487"/>
      <sheetName val="No.486"/>
      <sheetName val="No.479"/>
      <sheetName val="No.460"/>
      <sheetName val="No.467"/>
      <sheetName val="No.463"/>
      <sheetName val="No.456"/>
      <sheetName val="No.445"/>
      <sheetName val="No.437"/>
      <sheetName val="No.437-2"/>
      <sheetName val="capacity"/>
      <sheetName val="Man power"/>
      <sheetName val="メンバー表"/>
      <sheetName val="?????????"/>
      <sheetName val="月部別"/>
      <sheetName val="【NISサマリ】対応状況"/>
      <sheetName val="基幹→SS"/>
      <sheetName val="基幹(完結)→SS"/>
      <sheetName val="実績ナビ→SS"/>
      <sheetName val="サービスPRO→SS"/>
      <sheetName val="会計→SS"/>
      <sheetName val="予算→SS"/>
      <sheetName val="確証・審査・原本→ SS"/>
      <sheetName val="パートナー管理→ SS"/>
      <sheetName val="ICT資産→SS"/>
      <sheetName val="借用品→ SS"/>
      <sheetName val="統合顧客(iPoc)→ SS"/>
      <sheetName val="【廃止】新調達(見積) →SS"/>
      <sheetName val="業務系WEB→SS"/>
      <sheetName val="施工プラットフォーム→SS"/>
      <sheetName val="ネッツflow→SS"/>
      <sheetName val="タブ設定"/>
      <sheetName val="担当領域"/>
      <sheetName val="入力項目２"/>
      <sheetName val="情報種(S4)"/>
      <sheetName val="データ交換方式"/>
      <sheetName val="値"/>
      <sheetName val="既存施策マスタ"/>
      <sheetName val="3.出庫指示場所別梱包作業計画リスト"/>
      <sheetName val="ヘッダ部入力規佫"/>
      <sheetName val="プルダウンデータ"/>
      <sheetName val="（カメラ）"/>
      <sheetName val="N(02a)"/>
      <sheetName val="Allocation"/>
      <sheetName val="Stop time"/>
      <sheetName val="Prm"/>
      <sheetName val="Price Trend"/>
      <sheetName val="選択ﾌﾟﾙﾀﾞｳﾝ"/>
      <sheetName val="まとめ"/>
      <sheetName val="No.437-3"/>
      <sheetName val="No.437-4"/>
      <sheetName val="No.426"/>
      <sheetName val="No.418"/>
      <sheetName val="No.415"/>
      <sheetName val="No.414"/>
      <sheetName val="No.403"/>
      <sheetName val="No.392"/>
      <sheetName val="No.381"/>
      <sheetName val="No.364"/>
      <sheetName val="No.359"/>
      <sheetName val="No.351"/>
      <sheetName val="No.348"/>
      <sheetName val="No.338"/>
      <sheetName val="No.319"/>
      <sheetName val="No.317"/>
      <sheetName val="No.289"/>
      <sheetName val="No.240"/>
      <sheetName val="No73"/>
      <sheetName val="No.416"/>
      <sheetName val="No.0001"/>
      <sheetName val="No.0002"/>
      <sheetName val="No.0003"/>
      <sheetName val="No.0004"/>
      <sheetName val="No.0005"/>
      <sheetName val="No.0006"/>
      <sheetName val="No.0007"/>
      <sheetName val="No.0008"/>
      <sheetName val="No.0009"/>
      <sheetName val="No.0010"/>
      <sheetName val="No.0011"/>
      <sheetName val="No.0012"/>
      <sheetName val="No.0013"/>
      <sheetName val="No.0014"/>
      <sheetName val="No.0015"/>
      <sheetName val="No.0016"/>
      <sheetName val="No.0017"/>
      <sheetName val="No.0018"/>
      <sheetName val="No.0019"/>
      <sheetName val="No.0020"/>
      <sheetName val="No.0021"/>
      <sheetName val="No.0022"/>
      <sheetName val="No.0023"/>
      <sheetName val="No.0024"/>
      <sheetName val="No.0025"/>
      <sheetName val="No.0026"/>
      <sheetName val="No.0027"/>
      <sheetName val="No.0028"/>
      <sheetName val="No.0029"/>
      <sheetName val="No.0030"/>
      <sheetName val="No.0031"/>
      <sheetName val="No.0032"/>
      <sheetName val="No.0033"/>
      <sheetName val="No.0034"/>
      <sheetName val="No.0035"/>
      <sheetName val="No.0036"/>
      <sheetName val="No.0037"/>
      <sheetName val="No.0038"/>
      <sheetName val="No.0039"/>
      <sheetName val="No.0040"/>
      <sheetName val="　　　参考　 → "/>
      <sheetName val="入荷"/>
      <sheetName val="基準TBL"/>
      <sheetName val="見出し"/>
      <sheetName val="ＶＡＦ"/>
      <sheetName val="G-ALCSF"/>
      <sheetName val="諸元まとめ"/>
      <sheetName val="."/>
      <sheetName val="本紙"/>
      <sheetName val="&lt;兼子英明&gt;平成_18年_12月3"/>
      <sheetName val="6-6．荷姿情報画面(PPF)(生準_工区・出荷場のみ3"/>
      <sheetName val="44．対象外箱種不一致一覧_(管理対象外)3"/>
      <sheetName val="4-8．部品・荷姿一覧_荷姿改善_仕入先要望(仕入先)_(23"/>
      <sheetName val="IN-HOUSE_(042L_PxP)3"/>
      <sheetName val="01損益見通_３－６ｼｽ3"/>
      <sheetName val="MASTER_2"/>
      <sheetName val="Industry_Grand1"/>
      <sheetName val="Brand_Total1"/>
      <sheetName val="CC_data2"/>
      <sheetName val="Supplier_Master_IF1"/>
      <sheetName val="画面項目説明書_(2)2"/>
      <sheetName val="No_R012"/>
      <sheetName val="No_R02-12"/>
      <sheetName val="No_R02-22"/>
      <sheetName val="No_R03-12"/>
      <sheetName val="No_R03-22"/>
      <sheetName val="No_R042"/>
      <sheetName val="No_R052"/>
      <sheetName val="No_R062"/>
      <sheetName val="No_C012"/>
      <sheetName val="No_U012"/>
      <sheetName val="No_D012"/>
      <sheetName val="Data_Validations1"/>
      <sheetName val="No_112"/>
      <sheetName val="No_212"/>
      <sheetName val="No_310"/>
      <sheetName val="No_42"/>
      <sheetName val="No_52"/>
      <sheetName val="No_62"/>
      <sheetName val="No_72"/>
      <sheetName val="No_82"/>
      <sheetName val="No_92"/>
      <sheetName val="No_102"/>
      <sheetName val="No_113"/>
      <sheetName val="No_122"/>
      <sheetName val="No_132"/>
      <sheetName val="No_142"/>
      <sheetName val="No_152"/>
      <sheetName val="No_162"/>
      <sheetName val="No_172"/>
      <sheetName val="No_182"/>
      <sheetName val="No_192"/>
      <sheetName val="No_202"/>
      <sheetName val="No_213"/>
      <sheetName val="No_222"/>
      <sheetName val="No_232"/>
      <sheetName val="No_242"/>
      <sheetName val="No_252"/>
      <sheetName val="No_262"/>
      <sheetName val="No_272"/>
      <sheetName val="No_282"/>
      <sheetName val="No_292"/>
      <sheetName val="No_302"/>
      <sheetName val="No_312"/>
      <sheetName val="No_322"/>
      <sheetName val="No_332"/>
      <sheetName val="No_342"/>
      <sheetName val="No_352"/>
      <sheetName val="No_362"/>
      <sheetName val="No_372"/>
      <sheetName val="No_382"/>
      <sheetName val="Oct_Truckfest_GMAC_BC1"/>
      <sheetName val="list_1"/>
      <sheetName val="Template_1"/>
      <sheetName val="98_休日マスタ（削除禁止）1"/>
      <sheetName val="Values_1"/>
      <sheetName val="3_課題管理_項目1"/>
      <sheetName val="IRLAE1I_車両・用品発注依頼登録1"/>
      <sheetName val="No_2001"/>
      <sheetName val="No_3001"/>
      <sheetName val="No_4001"/>
      <sheetName val="No_5001"/>
      <sheetName val="Cover_Sheet1"/>
      <sheetName val="Update_History1"/>
      <sheetName val="NOTE_R&amp;R_by_subsystem1"/>
      <sheetName val="【記入要領】_②開発・設備導入費用低減提案シート1"/>
      <sheetName val="[イクL・(gjm_xls]投資ﾌｫﾛ/1"/>
      <sheetName val="TFTM#3_238L原価"/>
      <sheetName val="「Wiki」_"/>
      <sheetName val="1__ベースクラス"/>
      <sheetName val="2__コンテキスト"/>
      <sheetName val="3__ViewModel"/>
      <sheetName val="4__サーバ通信"/>
      <sheetName val="5__項目移送"/>
      <sheetName val="6__画面遷移"/>
      <sheetName val="7__メッセージ"/>
      <sheetName val="8__ログ"/>
      <sheetName val="9__ファイル"/>
      <sheetName val="10__DTO"/>
      <sheetName val="11__例外"/>
      <sheetName val="12__クリスタルレポート印刷"/>
      <sheetName val="13__Model"/>
      <sheetName val="1__はじめに"/>
      <sheetName val="2__HT方式概要"/>
      <sheetName val="3__通信処理方式"/>
      <sheetName val="4__エラー処理方式"/>
      <sheetName val="START"/>
      <sheetName val="el"/>
      <sheetName val="DAILYPACE"/>
      <sheetName val="PCL添付用"/>
      <sheetName val="ヘッダ部入力規ㇴ"/>
      <sheetName val="ヘッダ部入力規∴"/>
      <sheetName val="原因分類の視点"/>
      <sheetName val="振分工数"/>
      <sheetName val="【参照】Listデータ等"/>
      <sheetName val="選択表"/>
      <sheetName val="号口移行判定"/>
      <sheetName val="D_現状と改善後（再修正版）"/>
      <sheetName val="担当者登録シート"/>
      <sheetName val="６２３Ｔ"/>
      <sheetName val="Cover"/>
      <sheetName val="H2H (Auto)"/>
      <sheetName val="Non H2H (Auto)"/>
      <sheetName val="Non H2H (Manual)"/>
      <sheetName val="Test scenario_Program1"/>
      <sheetName val="Test result"/>
      <sheetName val="21"/>
      <sheetName val="機能概要"/>
      <sheetName val="処理概要図"/>
      <sheetName val="処理概要【品名確認】"/>
      <sheetName val="[イクL・(gjm.xls][イクL・(gjm.xls]__2"/>
      <sheetName val="[イクL・(gjm.xls][イクL・(gjm_xls]__2"/>
      <sheetName val="swap(2)"/>
      <sheetName val="ドロップダウンリスト"/>
      <sheetName val="ヘッダ部入力規ヴ"/>
      <sheetName val="ヘッダ部入力規≌"/>
      <sheetName val="ヘッダ部入力規簼"/>
      <sheetName val="ヘッダ部入力規⽄"/>
      <sheetName val="ヘッダ部入力規⍬"/>
      <sheetName val="生涯利益計画ｼｰﾄ"/>
      <sheetName val="说明"/>
      <sheetName val="下拉"/>
      <sheetName val="構成図"/>
      <sheetName val="$work(rack)"/>
      <sheetName val="SSA構成図"/>
      <sheetName val="元データー"/>
      <sheetName val="＠設定"/>
      <sheetName val="Test Scenario_Program 2"/>
      <sheetName val="3"/>
      <sheetName val="Own Test_Log"/>
      <sheetName val="5"/>
      <sheetName val="生産日報"/>
      <sheetName val="ヘッダ部入力規跰"/>
      <sheetName val="００･ＤＥ Ｍ６２"/>
      <sheetName val="ﾏｽﾀｰ"/>
      <sheetName val="リスト（非表示）"/>
      <sheetName val="[イクL・(gjm.xls][イクL・(gjm.xls]__3"/>
      <sheetName val="[イクL・(gjm.xls][イクL・(gjm_xls]__3"/>
      <sheetName val="[イクL・(gjm.xls][イクL・(gjm_xls]__4"/>
      <sheetName val="[イクL・(gjm.xls][イクL・(gjm.xls]__4"/>
      <sheetName val="[イクL・(gjm.xls][イクL・(gjm_xls]__5"/>
      <sheetName val="[イクL・(gjm.xls][イクL・(gjm_xls]__6"/>
      <sheetName val="【編集不可！】休暇実績"/>
      <sheetName val="←このシートは触らないでください。"/>
      <sheetName val="休暇実績＆予定"/>
      <sheetName val="45"/>
      <sheetName val="MST"/>
      <sheetName val="見積情報"/>
      <sheetName val="Drop Down Info"/>
      <sheetName val="生産性向上率推移       (計算用)"/>
      <sheetName val="Comp"/>
      <sheetName val="Champ C+T"/>
      <sheetName val="Combustion"/>
      <sheetName val="Polluants"/>
      <sheetName val="Reglages"/>
      <sheetName val="Distribution"/>
      <sheetName val="Variables"/>
      <sheetName val="Performances"/>
      <sheetName val="Temp_Press"/>
      <sheetName val="Calculations"/>
      <sheetName val="MOTO"/>
      <sheetName val="&lt;兼子英明&gt;平成_18年_12月4"/>
      <sheetName val="6-6．荷姿情報画面(PPF)(生準_工区・出荷場のみ4"/>
      <sheetName val="44．対象外箱種不一致一覧_(管理対象外)4"/>
      <sheetName val="4-8．部品・荷姿一覧_荷姿改善_仕入先要望(仕入先)_(24"/>
      <sheetName val="IN-HOUSE_(042L_PxP)4"/>
      <sheetName val="01損益見通_３－６ｼｽ4"/>
      <sheetName val="MASTER_3"/>
      <sheetName val="CC_data3"/>
      <sheetName val="Data_Validations2"/>
      <sheetName val="画面項目説明書_(2)3"/>
      <sheetName val="No_R013"/>
      <sheetName val="No_R02-13"/>
      <sheetName val="No_R02-23"/>
      <sheetName val="No_R03-13"/>
      <sheetName val="No_R03-23"/>
      <sheetName val="No_R043"/>
      <sheetName val="No_R053"/>
      <sheetName val="No_R063"/>
      <sheetName val="No_C013"/>
      <sheetName val="No_U013"/>
      <sheetName val="No_D013"/>
      <sheetName val="No_114"/>
      <sheetName val="No_214"/>
      <sheetName val="No_313"/>
      <sheetName val="No_43"/>
      <sheetName val="No_53"/>
      <sheetName val="No_63"/>
      <sheetName val="No_73"/>
      <sheetName val="No_83"/>
      <sheetName val="No_93"/>
      <sheetName val="No_103"/>
      <sheetName val="No_115"/>
      <sheetName val="No_123"/>
      <sheetName val="No_133"/>
      <sheetName val="No_143"/>
      <sheetName val="No_153"/>
      <sheetName val="No_163"/>
      <sheetName val="No_173"/>
      <sheetName val="No_183"/>
      <sheetName val="No_193"/>
      <sheetName val="No_203"/>
      <sheetName val="No_215"/>
      <sheetName val="No_223"/>
      <sheetName val="No_233"/>
      <sheetName val="No_243"/>
      <sheetName val="No_253"/>
      <sheetName val="No_263"/>
      <sheetName val="No_273"/>
      <sheetName val="No_283"/>
      <sheetName val="No_293"/>
      <sheetName val="No_303"/>
      <sheetName val="No_314"/>
      <sheetName val="No_323"/>
      <sheetName val="No_333"/>
      <sheetName val="No_343"/>
      <sheetName val="No_353"/>
      <sheetName val="No_363"/>
      <sheetName val="No_373"/>
      <sheetName val="No_383"/>
      <sheetName val="Industry_Grand2"/>
      <sheetName val="Brand_Total2"/>
      <sheetName val="Oct_Truckfest_GMAC_BC2"/>
      <sheetName val="list_2"/>
      <sheetName val="Template_2"/>
      <sheetName val="98_休日マスタ（削除禁止）2"/>
      <sheetName val="Values_2"/>
      <sheetName val="Supplier_Master_IF2"/>
      <sheetName val="3_課題管理_項目2"/>
      <sheetName val="No_2002"/>
      <sheetName val="No_3002"/>
      <sheetName val="No_4002"/>
      <sheetName val="No_5002"/>
      <sheetName val="IRLAE1I_車両・用品発注依頼登録2"/>
      <sheetName val="Cover_Sheet2"/>
      <sheetName val="Update_History2"/>
      <sheetName val="NOTE_R&amp;R_by_subsystem2"/>
      <sheetName val="【記入要領】_②開発・設備導入費用低減提案シート2"/>
      <sheetName val="2_11"/>
      <sheetName val="2_21"/>
      <sheetName val="3_11"/>
      <sheetName val="3_21"/>
      <sheetName val="[イクL・(gjm_xls]投資ﾌｫﾛ/2"/>
      <sheetName val="Division_PIC1"/>
      <sheetName val="ホストインタフェース設定表_(FC-CA)_"/>
      <sheetName val="TFTM#3_238L原価1"/>
      <sheetName val="「Wiki」_1"/>
      <sheetName val="1__ベースクラス1"/>
      <sheetName val="2__コンテキスト1"/>
      <sheetName val="3__ViewModel1"/>
      <sheetName val="4__サーバ通信1"/>
      <sheetName val="5__項目移送1"/>
      <sheetName val="6__画面遷移1"/>
      <sheetName val="7__メッセージ1"/>
      <sheetName val="8__ログ1"/>
      <sheetName val="9__ファイル1"/>
      <sheetName val="10__DTO1"/>
      <sheetName val="11__例外1"/>
      <sheetName val="12__クリスタルレポート印刷1"/>
      <sheetName val="13__Model1"/>
      <sheetName val="1__はじめに1"/>
      <sheetName val="2__HT方式概要1"/>
      <sheetName val="3__通信処理方式1"/>
      <sheetName val="4__エラー処理方式1"/>
      <sheetName val="6_1_ﾏｽﾀ関連(4)"/>
      <sheetName val="Man_power"/>
      <sheetName val="3_出庫指示場所別梱包作業計画リスト"/>
      <sheetName val="確証・審査・原本→_SS"/>
      <sheetName val="パートナー管理→_SS"/>
      <sheetName val="借用品→_SS"/>
      <sheetName val="統合顧客(iPoc)→_SS"/>
      <sheetName val="【廃止】新調達(見積)_→SS"/>
      <sheetName val="ｷｬﾝｾﾙ_(0106)JOB"/>
      <sheetName val="ｷｬﾝｾﾙ_(0107)JOB"/>
      <sheetName val="ｷｬﾝｾﾙ_(0105)JOBS"/>
      <sheetName val="ｷｬﾝｾﾙ_(0106)JOBS"/>
      <sheetName val="ｷｬﾝｾﾙ_(0107)JOBS"/>
      <sheetName val="追加_(SAMPLE)"/>
      <sheetName val="追加_定義無し_(SAMPLE)"/>
      <sheetName val="保留_(SAMPLE)"/>
      <sheetName val="変更_(SAMPLE)"/>
      <sheetName val="ｷｬﾝｾﾙ_(SAMPLE)"/>
      <sheetName val="No_678"/>
      <sheetName val="No_594"/>
      <sheetName val="No_573"/>
      <sheetName val="No_558"/>
      <sheetName val="No_527"/>
      <sheetName val="No_523"/>
      <sheetName val="No_487"/>
      <sheetName val="No_486"/>
      <sheetName val="No_479"/>
      <sheetName val="No_460"/>
      <sheetName val="No_467"/>
      <sheetName val="No_463"/>
      <sheetName val="No_456"/>
      <sheetName val="No_445"/>
      <sheetName val="No_437"/>
      <sheetName val="No_437-2"/>
      <sheetName val="Stop_time"/>
      <sheetName val="Price_Trend"/>
      <sheetName val="No_437-3"/>
      <sheetName val="No_437-4"/>
      <sheetName val="No_426"/>
      <sheetName val="No_418"/>
      <sheetName val="No_415"/>
      <sheetName val="No_414"/>
      <sheetName val="No_403"/>
      <sheetName val="No_392"/>
      <sheetName val="No_3811"/>
      <sheetName val="No_364"/>
      <sheetName val="No_359"/>
      <sheetName val="No_3511"/>
      <sheetName val="No_348"/>
      <sheetName val="No_338"/>
      <sheetName val="No_319"/>
      <sheetName val="No_317"/>
      <sheetName val="No_289"/>
      <sheetName val="No_240"/>
      <sheetName val="No_416"/>
      <sheetName val="No_0001"/>
      <sheetName val="No_0002"/>
      <sheetName val="No_0003"/>
      <sheetName val="No_0004"/>
      <sheetName val="No_0005"/>
      <sheetName val="No_0006"/>
      <sheetName val="No_0007"/>
      <sheetName val="No_0008"/>
      <sheetName val="No_0009"/>
      <sheetName val="No_0010"/>
      <sheetName val="No_0011"/>
      <sheetName val="No_0012"/>
      <sheetName val="No_0013"/>
      <sheetName val="No_0014"/>
      <sheetName val="No_0015"/>
      <sheetName val="No_0016"/>
      <sheetName val="No_0017"/>
      <sheetName val="No_0018"/>
      <sheetName val="No_0019"/>
      <sheetName val="No_0020"/>
      <sheetName val="No_0021"/>
      <sheetName val="No_0022"/>
      <sheetName val="No_0023"/>
      <sheetName val="No_0024"/>
      <sheetName val="No_0025"/>
      <sheetName val="No_0026"/>
      <sheetName val="No_0027"/>
      <sheetName val="No_0028"/>
      <sheetName val="No_0029"/>
      <sheetName val="No_0030"/>
      <sheetName val="No_0031"/>
      <sheetName val="No_0032"/>
      <sheetName val="No_0033"/>
      <sheetName val="No_0034"/>
      <sheetName val="No_0035"/>
      <sheetName val="No_0036"/>
      <sheetName val="No_0037"/>
      <sheetName val="No_0038"/>
      <sheetName val="No_0039"/>
      <sheetName val="No_0040"/>
      <sheetName val="　　　参考　_→_"/>
      <sheetName val="_"/>
      <sheetName val="指摘種別マスタ"/>
      <sheetName val="≪区分一覧≫"/>
      <sheetName val="原価見積 (制御盤内訳)-全体"/>
      <sheetName val="案件元帳"/>
      <sheetName val="制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 refreshError="1"/>
      <sheetData sheetId="406" refreshError="1"/>
      <sheetData sheetId="407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/>
      <sheetData sheetId="415" refreshError="1"/>
      <sheetData sheetId="416"/>
      <sheetData sheetId="417" refreshError="1"/>
      <sheetData sheetId="418" refreshError="1"/>
      <sheetData sheetId="419" refreshError="1"/>
      <sheetData sheetId="420"/>
      <sheetData sheetId="42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 refreshError="1"/>
      <sheetData sheetId="482" refreshError="1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 refreshError="1"/>
      <sheetData sheetId="514" refreshError="1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 refreshError="1"/>
      <sheetData sheetId="527"/>
      <sheetData sheetId="528"/>
      <sheetData sheetId="529"/>
      <sheetData sheetId="530"/>
      <sheetData sheetId="531"/>
      <sheetData sheetId="532" refreshError="1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 refreshError="1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 refreshError="1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/>
      <sheetData sheetId="775"/>
      <sheetData sheetId="776" refreshError="1"/>
      <sheetData sheetId="777" refreshError="1"/>
      <sheetData sheetId="778" refreshError="1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 refreshError="1"/>
      <sheetData sheetId="874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/>
      <sheetData sheetId="1003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/>
      <sheetData sheetId="1021"/>
      <sheetData sheetId="1022"/>
      <sheetData sheetId="1023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 refreshError="1"/>
      <sheetData sheetId="1255" refreshError="1"/>
      <sheetData sheetId="1256" refreshError="1"/>
      <sheetData sheetId="1257" refreshError="1"/>
      <sheetData sheetId="125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本情報"/>
      <sheetName val="ハードウェア構成 "/>
      <sheetName val="増設ラック（増設ファイルユニット）構成"/>
      <sheetName val="ハードウェア一覧"/>
      <sheetName val="ＰＰ増設機器一覧"/>
      <sheetName val="ＳＦ増設機器一覧 "/>
      <sheetName val="COSMOS3号機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MT"/>
      <sheetName val="System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plastic"/>
      <sheetName val="TMT Interface Log - 28 May 03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Data"/>
    </sheetNames>
    <sheetDataSet>
      <sheetData sheetId="0"/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Data"/>
    </sheetNames>
    <sheetDataSet>
      <sheetData sheetId="0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マスター"/>
      <sheetName val="スタート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JAC総括見積"/>
      <sheetName val="２．機能全体構成図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PGM登録台帳"/>
      <sheetName val="Index"/>
      <sheetName val="設定"/>
      <sheetName val="Man-hr"/>
      <sheetName val="Monedas2004"/>
      <sheetName val="TWNMMSTR"/>
      <sheetName val="単価"/>
      <sheetName val="要件確認書"/>
      <sheetName val="作業一覧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本情報"/>
      <sheetName val="ハードウェア構成"/>
      <sheetName val="増設ラック（増設ファイルユニット）構成"/>
      <sheetName val="ハードウェア"/>
      <sheetName val="ハードウェア一覧"/>
      <sheetName val="pp1000"/>
      <sheetName val="全体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インメニュー画面"/>
      <sheetName val="メニュー画面"/>
      <sheetName val="更新メニュー画面"/>
      <sheetName val="挿入メニュー画面"/>
      <sheetName val="削除メニュー画面"/>
      <sheetName val="ジョインメニュー画面"/>
      <sheetName val="参照パターン画面"/>
      <sheetName val="参照1見積り結果"/>
      <sheetName val="ソート結果"/>
      <sheetName val="ソートワークシート"/>
      <sheetName val="見積り参照1ワークシート"/>
      <sheetName val="参照2条件設定ダイアログ"/>
      <sheetName val="参照2見積り結果"/>
      <sheetName val="見積り参照2ワークシート"/>
      <sheetName val="参照1条件設定ダイアログ"/>
      <sheetName val="ブロック数の算出ワークシート"/>
      <sheetName val="機種テーブル"/>
      <sheetName val="性能データ基礎値"/>
      <sheetName val="見積り更新ワークシート"/>
      <sheetName val="更新1見積り結果"/>
      <sheetName val="更新条件設定ダイアログ"/>
      <sheetName val="挿入見積り結果"/>
      <sheetName val="見積り挿入ワークシート"/>
      <sheetName val="挿入条件設定ダイアログ"/>
      <sheetName val="削除見積り結果"/>
      <sheetName val="見積り削除ワークシート"/>
      <sheetName val="ジョイン見積り結果"/>
      <sheetName val="削除条件設定ダイアログ"/>
      <sheetName val="見積りジョインワークシート"/>
      <sheetName val="ジョイン条件設定ダイアログ"/>
      <sheetName val="処理モジュール"/>
      <sheetName val="注意事項"/>
      <sheetName val="前提条件"/>
      <sheetName val="CPU見積り（システム係数）について"/>
      <sheetName val="Sheet1"/>
      <sheetName val="各・・・"/>
      <sheetName val="PR"/>
      <sheetName val="Lookup"/>
      <sheetName val="ｺｰﾄﾞ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ﾍｯﾀﾞ"/>
      <sheetName val="関連ｻﾌﾞ"/>
      <sheetName val="FGE-4. Exfactory"/>
      <sheetName val="各・・・"/>
      <sheetName val="ヘッダ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  <sheetName val="課別明細"/>
      <sheetName val="Sheet8"/>
      <sheetName val="Supp.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入力用"/>
      <sheetName val="02MSG.XLS"/>
      <sheetName val="#REF"/>
      <sheetName val="部位毎"/>
      <sheetName val="日程毎"/>
      <sheetName val="工程別工数"/>
      <sheetName val="関連ｻﾌﾞ"/>
      <sheetName val="６２３Ｔ"/>
      <sheetName val="ｽｸﾗｯﾌﾟ@"/>
      <sheetName val="列数"/>
      <sheetName val="ｴｷｽﾄﾗ"/>
      <sheetName val="行数"/>
      <sheetName val="ﾍﾞｰｽ"/>
      <sheetName val="各・・・"/>
      <sheetName val="社員リスト"/>
      <sheetName val="障害検出率"/>
      <sheetName val="\\SMS088\次世代ＳＭＳ\WINNT\Profiles\"/>
      <sheetName val="DATA"/>
      <sheetName val="定義"/>
      <sheetName val="__SMS088_次世代ＳＭＳ_WINNT_Profiles_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[02MSG.XLS][02MSG.XLS][02MSG.XL"/>
      <sheetName val="FGE-4. Exfactory"/>
      <sheetName val="$work(rack)"/>
      <sheetName val="[02MSG.XLS][02MSG.XLS]\\SMS088\"/>
      <sheetName val="[02MSG.XLS]\\SMS088\次世代ＳＭＳ\WINN"/>
      <sheetName val="SQL Server（既定のインスタンス）"/>
      <sheetName val="ヘッダ"/>
      <sheetName val="規模別分析"/>
      <sheetName val="①総括表"/>
      <sheetName val="11パラメータ"/>
      <sheetName val="_02MSG.XLS__02MSG.XLS___SMS088_"/>
      <sheetName val="_02MSG.XLS__02MSG.XLS__02MSG.XL"/>
      <sheetName val="_02MSG.XLS___SMS088_次世代ＳＭＳ_WINN"/>
      <sheetName val="日報_2"/>
      <sheetName val="Issue_log_summary1"/>
      <sheetName val="02MSG_XLS1"/>
      <sheetName val="[02MSG_XLS][02MSG_XLS][02MSG_XL"/>
      <sheetName val="160th_NPCC_Nov'10"/>
      <sheetName val="Supp_List"/>
      <sheetName val="GLOBAL_SALES__MARCH_2002"/>
      <sheetName val="[02MSG_XLS]\\SMS088\次世代ＳＭＳ\WINN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ﾒｯｷｴｷｽﾄﾗ"/>
      <sheetName val="TOSﾃﾞｰﾀ"/>
      <sheetName val="詳細ホスト名依頼書"/>
      <sheetName val="[02MSG_XLS][02MSG_XLS]\\SMS088\"/>
      <sheetName val="FGE-4__Exfactory"/>
      <sheetName val="sum_gtm"/>
      <sheetName val="MATERIAL"/>
      <sheetName val="ConfigModel"/>
      <sheetName val="ResourceModel"/>
      <sheetName val="障害管理票"/>
      <sheetName val="見積もり前提"/>
      <sheetName val="Param"/>
      <sheetName val="表紙"/>
      <sheetName val="8月内示"/>
      <sheetName val="シャシ部品一覧"/>
      <sheetName val="Sheet7"/>
      <sheetName val="関税"/>
      <sheetName val="1WT素材費"/>
      <sheetName val="PR"/>
      <sheetName val="型TB"/>
      <sheetName val="リスト"/>
      <sheetName val="変更履歴"/>
      <sheetName val="課題一覧"/>
      <sheetName val="９９予算"/>
      <sheetName val="T166"/>
      <sheetName val="ｬｰｴﾀｫeｴ｣"/>
      <sheetName val="Sheet1"/>
      <sheetName val="Sheet8"/>
      <sheetName val="ﾃﾞｰﾀ"/>
      <sheetName val="ｽｲｽ向ｾﾊﾟﾚｰﾀﾎﾞｰﾄﾞ"/>
      <sheetName val="問提リスト"/>
      <sheetName val="ｺｰﾄﾞ表"/>
      <sheetName val="692N価格表"/>
      <sheetName val="T00_TAMWork_konkai"/>
      <sheetName val="TMS Data"/>
      <sheetName val="[02MSG.XLS]__SMS088________WI_2"/>
      <sheetName val="各作業の目的と進め方"/>
      <sheetName val="製造フロー"/>
      <sheetName val="15PEVE"/>
      <sheetName val="運用手順"/>
      <sheetName val="ﾃｽﾄﾃﾞｰﾀ一覧"/>
      <sheetName val="⑧LANパッチパネル 18F"/>
      <sheetName val="⑦LANパッチパネル13F"/>
      <sheetName val="①表紙"/>
      <sheetName val="新設AP管理表"/>
      <sheetName val="②-1使用機器一覧"/>
      <sheetName val="②工程・連絡体制"/>
      <sheetName val="③施工図面 (外山共同棟1F)"/>
      <sheetName val="A131245A (G)"/>
      <sheetName val="1N1-1N10"/>
      <sheetName val="③施工図面 (外山共同棟2F) "/>
      <sheetName val="A131244A (G)"/>
      <sheetName val="2FN 21-"/>
      <sheetName val="③施工図面 (技術8号館3F) "/>
      <sheetName val="A235246A (G)"/>
      <sheetName val="3F11-3F20"/>
      <sheetName val="3F21-3F30 "/>
      <sheetName val="③手順書（ﾌﾘｱｸ）"/>
      <sheetName val="③-2手順書(高所配線)"/>
      <sheetName val="③手順書(天井裏配線)"/>
      <sheetName val="③手順書（通信ﾗｯｸ）"/>
      <sheetName val="③手順書(立馬)"/>
      <sheetName val="PING試験"/>
      <sheetName val="ＵＴＰ規格試験"/>
      <sheetName val="事前事後チェックシート"/>
      <sheetName val="安全ポイント"/>
      <sheetName val="環境ポイント"/>
      <sheetName val="作業シート"/>
      <sheetName val="製品リスト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基本情報"/>
      <sheetName val="選択項目"/>
      <sheetName val="para"/>
      <sheetName val="帳票分類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質問・回答"/>
      <sheetName val="区分"/>
      <sheetName val="発着地"/>
      <sheetName val="課別明細"/>
      <sheetName val="ﾌｧﾝｸｼｮﾝﾎﾟｲﾝﾄ計算書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"/>
      <sheetName val="商品価格表"/>
      <sheetName val="マスター日次処理１"/>
      <sheetName val="#REF!#REF!ｻﾌﾞ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Sheet1"/>
      <sheetName val="3.15.1.7.1 処理概要"/>
      <sheetName val="実行入力"/>
      <sheetName val="記入例"/>
      <sheetName val="製作工数"/>
      <sheetName val="Breakdown-Others"/>
      <sheetName val="コード"/>
      <sheetName val="ﾃﾞｰﾀﾍﾞｰｽ"/>
      <sheetName val="DATA"/>
      <sheetName val="11パラメー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ision"/>
      <sheetName val="Hardware Part Replacement"/>
      <sheetName val="Graph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本情報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依頼"/>
      <sheetName val="ｺｰﾄﾞ表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見積作成依頼書(e-Kanban)"/>
      <sheetName val="ヘッダ"/>
      <sheetName val="関連ｻﾌﾞ"/>
      <sheetName val="規模別分析"/>
      <sheetName val="WORK"/>
      <sheetName val="Sheet1"/>
      <sheetName val="製作工数"/>
    </sheetNames>
    <definedNames>
      <definedName name="裕髭選租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維持実績入力test"/>
      <sheetName val="sheet1"/>
      <sheetName val="PMF"/>
      <sheetName val="DIST"/>
      <sheetName val="KD"/>
      <sheetName val="KDSET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バッチ表紙"/>
      <sheetName val="バッチ改定履歴"/>
      <sheetName val="機能仕様書"/>
      <sheetName val="設計工程共通"/>
      <sheetName val="機能設計工程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ED-154 画面項目説明書"/>
      <sheetName val="類別選択"/>
      <sheetName val="ﾃｽﾄﾃﾞｰﾀ一覧"/>
      <sheetName val="JOB関連図"/>
      <sheetName val="["/>
      <sheetName val="為替前提"/>
      <sheetName val="基本情報"/>
      <sheetName val="ｶﾚﾝﾀﾞｰﾃｰﾌﾞﾙ"/>
      <sheetName val="規模別分析"/>
      <sheetName val="Datasheet from R. Hinds"/>
      <sheetName val="入力用"/>
      <sheetName val="売上検収（Ａ）"/>
      <sheetName val="組立運搬・順立て部品"/>
      <sheetName val="詳細（受注実績)"/>
      <sheetName val="課題一覧"/>
      <sheetName val="関連ｻﾌﾞ"/>
      <sheetName val="順序Data"/>
      <sheetName val="Source"/>
      <sheetName val="ﾍｯﾀﾞ"/>
      <sheetName val="対応表サンプル"/>
      <sheetName val="_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sum_gtm"/>
      <sheetName val="Ｓｉ問連"/>
      <sheetName val="予実績管理表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ED-114 画Ѣ_x0005_㓮説明書"/>
      <sheetName val="入力規則"/>
      <sheetName val="ﾌﾟﾙﾀﾞｳﾝﾒﾆｭｰ"/>
      <sheetName val="車両仕様"/>
      <sheetName val="Code"/>
      <sheetName val="030L依頼書"/>
      <sheetName val="190XS設計室1128"/>
      <sheetName val="ｺｰﾄﾞ"/>
      <sheetName val="原價圖表"/>
      <sheetName val="重量補助"/>
      <sheetName val=" DATA"/>
      <sheetName val=""/>
      <sheetName val="コストグラフ"/>
      <sheetName val="紹介カード"/>
      <sheetName val="サーバＦＪＢ"/>
      <sheetName val="製品リスト"/>
      <sheetName val="_x000b__x0008__x0003_ͥ_x0000__x0000_ͥ_x0000__x0000_"/>
      <sheetName val="INFO"/>
      <sheetName val="Assumptions"/>
      <sheetName val="Input_Actual_2010"/>
      <sheetName val="Raw materials"/>
      <sheetName val="PR"/>
      <sheetName val="吊上げパ(20)"/>
      <sheetName val="吊上げパ_20_"/>
      <sheetName val="障害検出率"/>
      <sheetName val="KAA"/>
      <sheetName val="tbContab05"/>
      <sheetName val="明細_インフラ"/>
      <sheetName val="Result"/>
      <sheetName val="送金RATE"/>
      <sheetName val="Sales Pace"/>
      <sheetName val="TMMI"/>
      <sheetName val="設定"/>
      <sheetName val="ｬｰｴﾀｫeｴ｣"/>
      <sheetName val="コード表"/>
      <sheetName val="選択項目"/>
      <sheetName val="YK37進度管理表"/>
      <sheetName val="設定一覧"/>
      <sheetName val="#REF"/>
      <sheetName val="分析値推移(月次)"/>
      <sheetName val="個品ﾘｽﾄ"/>
      <sheetName val="SLIP"/>
      <sheetName val="取り纏め表"/>
      <sheetName val="ｽｹｼﾞｭｰﾙ(990729)"/>
      <sheetName val="参照ワーク"/>
      <sheetName val="挿入ワーク"/>
      <sheetName val="機能概要(カード利用なし)"/>
      <sheetName val="98.休日マスタ（削除禁止）"/>
      <sheetName val="①総括表"/>
      <sheetName val="_x000b__x0008__x0003_ͥ"/>
      <sheetName val="WORK"/>
      <sheetName val="製品入力_Dia"/>
      <sheetName val="リスト表示用（変更不可）"/>
      <sheetName val="未入金"/>
      <sheetName val="AssySupps"/>
      <sheetName val="G-ALCSF"/>
      <sheetName val="説明書 "/>
      <sheetName val="ED-114 画Ѣ_x005f_x0005_㓮説明書"/>
      <sheetName val="案1(44%)"/>
      <sheetName val="汎用設備調達日程表"/>
      <sheetName val="売上高表(半期別)"/>
      <sheetName val="本船スケジュール"/>
      <sheetName val="中型輸出ﾄﾗｯｸ用ｴﾝｼﾞﾝﾃﾞｰﾀ"/>
      <sheetName val="週金額資料庫"/>
      <sheetName val="見積書"/>
      <sheetName val="定義"/>
      <sheetName val="入室先選択一覧"/>
      <sheetName val="前提条件"/>
      <sheetName val="TEMA"/>
      <sheetName val="資産1"/>
      <sheetName val="ｽｸﾗｯﾌﾟ@"/>
      <sheetName val="列数"/>
      <sheetName val="ｴｷｽﾄﾗ"/>
      <sheetName val="行数"/>
      <sheetName val="ﾍﾞｰｽ"/>
      <sheetName val="#REF!"/>
      <sheetName val="企业表一"/>
      <sheetName val="M-5C"/>
      <sheetName val="M-5A"/>
      <sheetName val="製作工数"/>
      <sheetName val="拠点実績"/>
      <sheetName val="体制計画"/>
      <sheetName val="維持実績入力test.xls"/>
      <sheetName val="SSA構成図"/>
      <sheetName val="集計単位"/>
      <sheetName val="グラフワーク"/>
      <sheetName val="表紙（トヨタ用）"/>
      <sheetName val="4p"/>
      <sheetName val="3170 (貼付け用)"/>
      <sheetName val="チーム名"/>
      <sheetName val="説明"/>
      <sheetName val="VOLUME負荷率(現行)"/>
      <sheetName val="VOLUME負荷率(現行１０分)"/>
      <sheetName val="_x005f_x000b__x005f_x0008__x005f_x0003_ͥ"/>
      <sheetName val="投資ﾌｫﾛｰ"/>
      <sheetName val="組織表"/>
      <sheetName val="Datos HHRR"/>
      <sheetName val="商品力向上"/>
      <sheetName val="所要量計算 (3)"/>
      <sheetName val="OPT"/>
      <sheetName val="02長計生企投入データ"/>
      <sheetName val="Order Rates"/>
      <sheetName val="集計ファイル名"/>
      <sheetName val="D02A"/>
      <sheetName val="ServiceRiminder"/>
      <sheetName val="ｺｰﾄﾞ表"/>
      <sheetName val="Instructions"/>
      <sheetName val="Key-in"/>
      <sheetName val="表紙_01"/>
      <sheetName val="最新"/>
      <sheetName val="（入力リスト）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_x005f_x005f_x005f_x000b__x005f_x005f_x005f_x0008__x005"/>
      <sheetName val="型TB"/>
      <sheetName val="teble"/>
      <sheetName val="納品物一覧"/>
      <sheetName val="新機能体系（仮）"/>
      <sheetName val="114W2次設変部品確認（組立） (3)"/>
      <sheetName val="ﾃﾞｰﾀﾍﾞｰｽ"/>
      <sheetName val="重量測定依頼&amp;結果"/>
      <sheetName val="XL4Poppy"/>
      <sheetName val="購買担当"/>
      <sheetName val="（社内）原価&amp;価格"/>
      <sheetName val="データ"/>
      <sheetName val="MONTHLY"/>
      <sheetName val="_x000b__x0008__x0003_ͥ??ͥ??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Plant II 99-1"/>
      <sheetName val="Plant II 99-2"/>
      <sheetName val="浸透度調査データ（車両） (2)"/>
      <sheetName val="ＤＢ一覧"/>
      <sheetName val="要員計画"/>
      <sheetName val="ﾃｰﾌﾞﾙ"/>
      <sheetName val="TMS Data"/>
      <sheetName val="水自機械"/>
      <sheetName val="DATA"/>
      <sheetName val="台当り(原紙)"/>
      <sheetName val="予算推移表"/>
      <sheetName val="2001開始全體社外派訓實績"/>
      <sheetName val="イレギュラー作業依頼票一覧"/>
      <sheetName val="設計課ｺｰﾄﾞ"/>
      <sheetName val="購買総括"/>
      <sheetName val="社員リスト"/>
      <sheetName val="0310作業中シート"/>
      <sheetName val="(1)OK！"/>
      <sheetName val="ControlBoard"/>
      <sheetName val="LVC 31RB"/>
      <sheetName val="解説a"/>
      <sheetName val="BUDGET (2)"/>
      <sheetName val="2.대외공문"/>
      <sheetName val="海外DB"/>
      <sheetName val="レポートレイアウト"/>
      <sheetName val="M026"/>
      <sheetName val="条件表"/>
      <sheetName val="Shipping "/>
      <sheetName val="Cover"/>
      <sheetName val="预制件"/>
      <sheetName val="決算売上"/>
      <sheetName val="4月"/>
      <sheetName val="Model Info"/>
      <sheetName val="ﾃｽﾄﾃﾞｰﾀ一覧 _x0000__x0000_宂庡嬳庡_x0014__x0000__x0000__x0000__x0000_"/>
      <sheetName val="Macro1"/>
      <sheetName val="config"/>
      <sheetName val="初期値"/>
      <sheetName val="数据"/>
      <sheetName val="02JOB"/>
      <sheetName val="各種設定"/>
      <sheetName val="新旧科目対応表"/>
      <sheetName val="自動生成2"/>
      <sheetName val="本人_上司_異計_転部実績の差異"/>
      <sheetName val="FEB"/>
      <sheetName val="一覧"/>
      <sheetName val="売上げ明細"/>
      <sheetName val="値引き効果額品番登録・照会"/>
      <sheetName val="問題連絡票一覧"/>
      <sheetName val="工作図Ａ"/>
      <sheetName val="XV0個人"/>
      <sheetName val="4-货币资金-现金"/>
      <sheetName val="ﾌﾟﾙﾀﾞｳﾝﾒﾆｭｰ用ｺｰﾄﾞ表"/>
      <sheetName val="問提書ｺｰﾄﾞ表"/>
      <sheetName val="入力リスト２"/>
      <sheetName val="入力リスト"/>
      <sheetName val="_x005f_x005f_x005f_x005f_x005f_x005f_x005f_x000b__x005f"/>
      <sheetName val="_x005f_x005f_x005f_x005f_x005f_x005f_x005f_x005f_x005f_x005f_"/>
      <sheetName val="各作業の目的と進め方"/>
      <sheetName val="ﾘｽﾄ"/>
      <sheetName val="List"/>
      <sheetName val="帳票拡大"/>
      <sheetName val="_x005f_x000b__x005f_x0008__x005"/>
      <sheetName val="2"/>
      <sheetName val="短程公里"/>
      <sheetName val="ユーザ提出用"/>
      <sheetName val="見積明細"/>
      <sheetName val="ﾃｽﾄﾃﾞｰﾀ一覧 "/>
      <sheetName val="服裝點檢"/>
      <sheetName val="17L-2"/>
      <sheetName val="tblCONST"/>
      <sheetName val="tblMENU"/>
      <sheetName val="tblMESSAGE_HSK"/>
      <sheetName val="２－２．支援明細AS400"/>
      <sheetName val="Budget 2011"/>
      <sheetName val="Sales Plan"/>
      <sheetName val="PC一覧"/>
      <sheetName val="Utilizacao"/>
      <sheetName val="L4設備ﾃﾞｰﾀ"/>
      <sheetName val="組班テーブル"/>
      <sheetName val="部品別型式別マスター"/>
      <sheetName val="page3"/>
      <sheetName val="table"/>
      <sheetName val="生产领料序时簿"/>
      <sheetName val="ED-114 画Ѣ_x005f_x005f_x00"/>
      <sheetName val="_x000b__x0008__x0003_ͥ_x0000__"/>
      <sheetName val="指標名"/>
      <sheetName val="提案樞紐"/>
      <sheetName val="資料1"/>
      <sheetName val="幹部職"/>
      <sheetName val="改定記録"/>
      <sheetName val="カートン一覧"/>
      <sheetName val="List_Data"/>
      <sheetName val="タイトル・台数"/>
      <sheetName val="メイン画面 _x0015_ Op"/>
      <sheetName val="Net Price Position - Sheet 1"/>
      <sheetName val="T-VAN-DM"/>
      <sheetName val="Volumes"/>
      <sheetName val="SE- PU"/>
      <sheetName val="IS"/>
      <sheetName val="SOUKATU"/>
      <sheetName val="\\AU10S003\車両保守\WINDOWS\Profile"/>
      <sheetName val="設定項目"/>
      <sheetName val="ﾃｽﾄﾃﾞｰﾀ一覧 ??宂庡嬳庡_x0014_????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"/>
      <sheetName val="６２３Ｔ"/>
      <sheetName val="Supp.List"/>
      <sheetName val="details CKD"/>
      <sheetName val="_x000b__x0008__x0003_ͥ_x0000_L_x0000_依_x0000_頼"/>
      <sheetName val="Sales_Pace"/>
      <sheetName val="リスクデータ"/>
      <sheetName val="チェック項目一覧表"/>
      <sheetName val="Record"/>
      <sheetName val="[維持実績入力test.xls][維持実績入力test.xls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[維持実績入力test.xls]\\AU10S003\車両保守"/>
      <sheetName val="_x000b__x0008__x0003_ͥ?_"/>
      <sheetName val="リソース"/>
      <sheetName val="属性"/>
      <sheetName val="__AU10S003_車両保守_WINDOWS_Profile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更新履歴"/>
      <sheetName val="仕訳情報"/>
      <sheetName val="retail sales by model"/>
      <sheetName val="課別明細"/>
      <sheetName val="ﾌﾙﾈｰﾑ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Budget_2011"/>
      <sheetName val="Sales_Plan"/>
      <sheetName val="メイン画面__Op"/>
      <sheetName val="Net_Price_Position_-_Sheet_1"/>
      <sheetName val="SE-_PU"/>
      <sheetName val="ED-114_画Ѣ_x005f_x005f_x005f_x005f_x00"/>
      <sheetName val="ﾃｽﾄﾃﾞｰﾀ一覧_"/>
      <sheetName val="[維持実績入力test_xls]\\AU10S003\車両保守"/>
      <sheetName val="[維持実績入力test_xls][維持実績入力test_xls"/>
      <sheetName val="添付資料　議事カテゴリ"/>
      <sheetName val="PG数"/>
      <sheetName val="tblVCLINFO"/>
      <sheetName val="tblPERSONAL"/>
      <sheetName val="売価計算データ"/>
      <sheetName val="韓国データ"/>
      <sheetName val="名簿"/>
      <sheetName val="Q_Haisekihyo_Export"/>
      <sheetName val="＃１"/>
      <sheetName val="ガイドライン"/>
      <sheetName val="総括表"/>
      <sheetName val="見積もり基準（NCN暫定値)"/>
      <sheetName val="附件1_APL譲渡金額(案)_TFTM独有部分"/>
      <sheetName val="附件4_改造、试行工数及费用计算(L系统)"/>
      <sheetName val="附件2_TFTM资产折旧计算参考(共同部分)"/>
      <sheetName val="附件3_一汽启明系统License转让费计算"/>
      <sheetName val="ﾃｽﾄﾃﾞｰﾀ一覧 _x005f_x0000__x005f_x0000_宂庡嬳庡_x0"/>
      <sheetName val="代码项"/>
      <sheetName val="_x005f_x005f_x005f_x005f_x005f_x005f_x005f_x005f_"/>
      <sheetName val="ED-114_画Ѣ_x0005_㓮説明書"/>
      <sheetName val="ED-114_画Ѣ_x00"/>
      <sheetName val="ﾃｽﾄﾃﾞｰﾀ一覧 __宂庡嬳庡_x0014_____"/>
      <sheetName val="ﾛｲ"/>
      <sheetName val="附件4-焊装科单台不良分析"/>
      <sheetName val="重点耗材消耗"/>
      <sheetName val="涂装"/>
      <sheetName val="その他経"/>
      <sheetName val="DATA入力"/>
      <sheetName val="基本数据"/>
      <sheetName val="20-Astra"/>
      <sheetName val="00年损益（分月）"/>
      <sheetName val="利润及利润分配表"/>
      <sheetName val="人员名单"/>
      <sheetName val="前提1-综合"/>
      <sheetName val="総合B"/>
      <sheetName val="計画策定"/>
      <sheetName val="Profile"/>
      <sheetName val="ワーク"/>
      <sheetName val="リストボックス"/>
      <sheetName val="見積依頼部品一覧"/>
      <sheetName val="月度抄表"/>
      <sheetName val="低压抄表"/>
      <sheetName val="ED-114_画Ѣ_x0005_㓮説明書1"/>
      <sheetName val="ＡＤＤ−ＯＮ一覧"/>
      <sheetName val="ED-114_画Ѣ_x005f_x005f_x01"/>
      <sheetName val="ED-114_画Ѣ_x001"/>
      <sheetName val="ﾃｽﾄﾃﾞｰﾀ一覧 _x0000__x0000_宂庡嬳庡_x0"/>
      <sheetName val="_x005f_x000b__x005f"/>
      <sheetName val="マスター"/>
      <sheetName val="ＴＦ関連Ｐｒｊ日程表"/>
      <sheetName val="資材規格リスト(単価確認）"/>
      <sheetName val="営業部"/>
      <sheetName val="資材単価"/>
      <sheetName val="内製樹脂"/>
      <sheetName val="ERr1002"/>
      <sheetName val="FF大PS_(580LX,441X)"/>
      <sheetName val="記入シート"/>
      <sheetName val="ｬｰｴﾀｫeｴ_"/>
      <sheetName val="売上"/>
      <sheetName val="稟申"/>
      <sheetName val="01年計ｺﾝﾊﾞﾀ"/>
      <sheetName val="ED_114____x005f_x005f_x005f_x005f_x005f_x005f_x_2"/>
      <sheetName val="_x005f_x000b__x005f_x0008__x005f_x0003____x005f_x0000_2"/>
      <sheetName val="_x005f_x005f_x005f_x000b__x005f_x005f_x005f_x0008__x0_2"/>
      <sheetName val="ED_114____x005f_x005f_x005f_x005f_x005f_x005f_x_3"/>
      <sheetName val="ED_114____x005f_x005f_x005f_x005f_x005f_x005f_x_4"/>
      <sheetName val="障害検出率 (マスタ)"/>
      <sheetName val="プリンタ"/>
      <sheetName val="Ｔ"/>
      <sheetName val="値リスト"/>
      <sheetName val="元町"/>
      <sheetName val="Status Reports"/>
      <sheetName val="SQLリスト"/>
      <sheetName val="見積基礎値"/>
      <sheetName val="ﾃｽﾄﾃﾞｰﾀ一覧 _x005f_x0000__x"/>
      <sheetName val="PLAN-RESULT(5月）"/>
      <sheetName val="効果賞金単月"/>
      <sheetName val="_x005f_x005f_"/>
      <sheetName val="ED-114_画Ѣ_x01"/>
      <sheetName val="_x000b__x005f"/>
      <sheetName val="ﾃｽﾄﾃﾞｰﾀ一覧 _x0000__x"/>
      <sheetName val="table詳細"/>
      <sheetName val="合計"/>
      <sheetName val="見積Master"/>
      <sheetName val="親マスタ用"/>
      <sheetName val="工作機械"/>
      <sheetName val="RAB556"/>
      <sheetName val="ﾌﾟﾙﾀﾞｳﾝ用"/>
      <sheetName val="見積回答書"/>
      <sheetName val="グラフデータ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Supp_List"/>
      <sheetName val="details_CKD"/>
      <sheetName val="ｻｰﾊﾞ"/>
      <sheetName val="積み上げ表"/>
      <sheetName val="カガミ入力(2)"/>
      <sheetName val="休日"/>
      <sheetName val="京製機械"/>
      <sheetName val="SQL"/>
      <sheetName val="T_チューブ所要量"/>
      <sheetName val="T_原価"/>
      <sheetName val="T_工数"/>
      <sheetName val="T_賃率係数"/>
      <sheetName val="T_部品所要量"/>
      <sheetName val="T_電線所要量"/>
      <sheetName val="フォーム１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投資（参）"/>
      <sheetName val="設備負荷"/>
      <sheetName val="次葉明細入力"/>
      <sheetName val="概略費用見積"/>
      <sheetName val="開発の状況"/>
      <sheetName val="Breakdown-Others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Supplier Master IF"/>
      <sheetName val="_x005f_x005f_x005f_x000b__x005f_x005f_x005f_x0008__x0_3"/>
      <sheetName val="_x005f_x005f_x005f_x005f_x005f_x005f_x005f_x000b__x00_2"/>
      <sheetName val="_x005f_x005f_x005f_x005f_x005f_x005f_x005f_x005f_x005_2"/>
      <sheetName val="テンプレート"/>
      <sheetName val="[維持実績入力test.xls]__AU10S003____2"/>
      <sheetName val="ENG油洩れ"/>
      <sheetName val="日程"/>
      <sheetName val="進め方"/>
      <sheetName val="集計条件"/>
      <sheetName val="CIPA"/>
      <sheetName val="取込データ"/>
      <sheetName val="プルダウン"/>
      <sheetName val="[維持実績入力test.xls"/>
      <sheetName val="\\AU10S003\車両保守"/>
      <sheetName val="9工場-4F"/>
      <sheetName val="商品価格表"/>
      <sheetName val="62%"/>
      <sheetName val="Layout"/>
      <sheetName val="TBL"/>
      <sheetName val="設定シート"/>
      <sheetName val="経営指標（協力会対比）"/>
      <sheetName val="PSKF"/>
      <sheetName val="415T原"/>
      <sheetName val="板厚-ｺｲﾙ巾"/>
      <sheetName val="元帳"/>
      <sheetName val="免許種別"/>
      <sheetName val="S(1)自動車"/>
      <sheetName val="S(2)事業"/>
      <sheetName val="案件コード表"/>
      <sheetName val="要員コード表"/>
    </sheetNames>
    <definedNames>
      <definedName name="類別選択" sheetId="0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 refreshError="1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 refreshError="1"/>
      <sheetData sheetId="705"/>
      <sheetData sheetId="706"/>
      <sheetData sheetId="707"/>
      <sheetData sheetId="708" refreshError="1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formance Requirement"/>
      <sheetName val="Performance_Requirement_Templat"/>
    </sheetNames>
    <definedNames>
      <definedName name="類別選択0316" refersTo="#REF!"/>
    </defined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ision"/>
      <sheetName val="Hardware Part Replacement"/>
      <sheetName val="Graph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"/>
      <sheetName val="01業務機能説明"/>
      <sheetName val="02画面遷移"/>
      <sheetName val="03画面レイアウト"/>
      <sheetName val="04画面項目説明"/>
      <sheetName val="05帳票レイアウト(横)"/>
      <sheetName val="06帳票項目説明"/>
      <sheetName val="07データ項目説明"/>
      <sheetName val="08補足説明"/>
      <sheetName val="改定履歴"/>
      <sheetName val="Top"/>
      <sheetName val="グループ定義"/>
      <sheetName val="入出力仕様"/>
      <sheetName val="項目グループ"/>
      <sheetName val="業務処理仕様"/>
      <sheetName val="機能仕様書"/>
      <sheetName val="データ編集仕様書"/>
      <sheetName val="補足説明"/>
      <sheetName val="改版履歴"/>
      <sheetName val="変数宣言"/>
      <sheetName val="初期処理"/>
      <sheetName val="ＤＢ・ＦＩＬＥ抽出処理"/>
      <sheetName val="ＤＢ・ＦＩＬＥ出力処理"/>
      <sheetName val="終了処理"/>
      <sheetName val="進捗管理表"/>
      <sheetName val="共通フォーマット1"/>
      <sheetName val="検証確認シート"/>
      <sheetName val="見積もり前提"/>
      <sheetName val="基礎データ"/>
      <sheetName val="７－２－１２プログラム一覧（Ａ４縦）"/>
      <sheetName val="グループ定羭"/>
      <sheetName val="ヘッダ"/>
      <sheetName val="工数見積もり "/>
      <sheetName val="諸定義&amp;保守"/>
      <sheetName val="ﾃﾚﾊﾞﾝRTGS共用"/>
      <sheetName val="図面一覧表"/>
      <sheetName val="障害検出率"/>
      <sheetName val="帳票分類"/>
      <sheetName val="リスト用"/>
      <sheetName val="規模別分析"/>
      <sheetName val="Q_国別年別ソース別M3（ソート）"/>
      <sheetName val="関連ｻﾌﾞ"/>
      <sheetName val="社員リスト"/>
      <sheetName val="ＰＰ・サポート契約書"/>
      <sheetName val="分类名称维护"/>
      <sheetName val="类别主表"/>
      <sheetName val="ini"/>
      <sheetName val="PR"/>
      <sheetName val="env"/>
      <sheetName val="案２Model"/>
      <sheetName val="（２）ＳＷ資源見積り"/>
      <sheetName val="基本情報"/>
      <sheetName val="グラフデータ"/>
      <sheetName val="設定"/>
      <sheetName val="list"/>
      <sheetName val="Sheet1"/>
      <sheetName val="詳細（ｼｽﾃﾑ数有）"/>
      <sheetName val="マスタ"/>
      <sheetName val="work1"/>
      <sheetName val="work3"/>
      <sheetName val="work2"/>
      <sheetName val="ｻｰﾊﾞ"/>
      <sheetName val="開発表"/>
      <sheetName val="開発表(識別子）"/>
      <sheetName val="開発表 (2)"/>
      <sheetName val="テーブル・ファイル一覧"/>
      <sheetName val="テーブル設計書"/>
      <sheetName val="項目ＤＢ"/>
      <sheetName val="更新表"/>
      <sheetName val="DB"/>
      <sheetName val="疑問"/>
      <sheetName val="バーコード識別子"/>
      <sheetName val="使用される識別子"/>
      <sheetName val="Sheet4"/>
      <sheetName val="プラン"/>
      <sheetName val="スケジュール"/>
      <sheetName val="Sheet2"/>
      <sheetName val="Sheet3"/>
      <sheetName val="設定項目"/>
      <sheetName val="WBS"/>
      <sheetName val="改訂履歴"/>
      <sheetName val="クラス定義書"/>
      <sheetName val="LOV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Test Scenario_Program 2"/>
      <sheetName val="2"/>
      <sheetName val="3"/>
      <sheetName val="Own Test_Log"/>
      <sheetName val="5"/>
      <sheetName val="Error screen"/>
      <sheetName val="6"/>
      <sheetName val="工数見積もり_"/>
      <sheetName val="工数見積もり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損益改善依頼"/>
      <sheetName val="KA00170"/>
      <sheetName val="S99YSN"/>
      <sheetName val="BUDGET"/>
      <sheetName val="6.1.ﾏｽﾀ関連(4)"/>
      <sheetName val="para"/>
      <sheetName val="SAP_Mapping_SAP0008_BP"/>
      <sheetName val="SAP_Mapping_SAP0008_Vendor"/>
      <sheetName val="SAP_Mapping_SAP0008_C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_SCHEDULE"/>
      <sheetName val="ProgressGraph"/>
      <sheetName val="Post-Imple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_SCHEDULE"/>
      <sheetName val="ProgressGraph"/>
      <sheetName val="Post-Imple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  <sheetName val="社員リスト"/>
      <sheetName val="Part List For Incomplete L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4DB4-84F7-4C31-B287-70C6DAA16B81}">
  <sheetPr>
    <pageSetUpPr fitToPage="1"/>
  </sheetPr>
  <dimension ref="A1:CX57"/>
  <sheetViews>
    <sheetView showGridLines="0" view="pageBreakPreview" zoomScaleNormal="100" zoomScaleSheetLayoutView="100" workbookViewId="0">
      <selection activeCell="W66" sqref="W66"/>
    </sheetView>
  </sheetViews>
  <sheetFormatPr defaultColWidth="10.26953125" defaultRowHeight="12" customHeight="1"/>
  <cols>
    <col min="1" max="56" width="1.81640625" style="95" customWidth="1"/>
    <col min="57" max="102" width="1.453125" style="95" customWidth="1"/>
    <col min="103" max="256" width="10.26953125" style="95"/>
    <col min="257" max="257" width="0.7265625" style="95" customWidth="1"/>
    <col min="258" max="358" width="1.453125" style="95" customWidth="1"/>
    <col min="359" max="512" width="10.26953125" style="95"/>
    <col min="513" max="513" width="0.7265625" style="95" customWidth="1"/>
    <col min="514" max="614" width="1.453125" style="95" customWidth="1"/>
    <col min="615" max="768" width="10.26953125" style="95"/>
    <col min="769" max="769" width="0.7265625" style="95" customWidth="1"/>
    <col min="770" max="870" width="1.453125" style="95" customWidth="1"/>
    <col min="871" max="1024" width="10.26953125" style="95"/>
    <col min="1025" max="1025" width="0.7265625" style="95" customWidth="1"/>
    <col min="1026" max="1126" width="1.453125" style="95" customWidth="1"/>
    <col min="1127" max="1280" width="10.26953125" style="95"/>
    <col min="1281" max="1281" width="0.7265625" style="95" customWidth="1"/>
    <col min="1282" max="1382" width="1.453125" style="95" customWidth="1"/>
    <col min="1383" max="1536" width="10.26953125" style="95"/>
    <col min="1537" max="1537" width="0.7265625" style="95" customWidth="1"/>
    <col min="1538" max="1638" width="1.453125" style="95" customWidth="1"/>
    <col min="1639" max="1792" width="10.26953125" style="95"/>
    <col min="1793" max="1793" width="0.7265625" style="95" customWidth="1"/>
    <col min="1794" max="1894" width="1.453125" style="95" customWidth="1"/>
    <col min="1895" max="2048" width="10.26953125" style="95"/>
    <col min="2049" max="2049" width="0.7265625" style="95" customWidth="1"/>
    <col min="2050" max="2150" width="1.453125" style="95" customWidth="1"/>
    <col min="2151" max="2304" width="10.26953125" style="95"/>
    <col min="2305" max="2305" width="0.7265625" style="95" customWidth="1"/>
    <col min="2306" max="2406" width="1.453125" style="95" customWidth="1"/>
    <col min="2407" max="2560" width="10.26953125" style="95"/>
    <col min="2561" max="2561" width="0.7265625" style="95" customWidth="1"/>
    <col min="2562" max="2662" width="1.453125" style="95" customWidth="1"/>
    <col min="2663" max="2816" width="10.26953125" style="95"/>
    <col min="2817" max="2817" width="0.7265625" style="95" customWidth="1"/>
    <col min="2818" max="2918" width="1.453125" style="95" customWidth="1"/>
    <col min="2919" max="3072" width="10.26953125" style="95"/>
    <col min="3073" max="3073" width="0.7265625" style="95" customWidth="1"/>
    <col min="3074" max="3174" width="1.453125" style="95" customWidth="1"/>
    <col min="3175" max="3328" width="10.26953125" style="95"/>
    <col min="3329" max="3329" width="0.7265625" style="95" customWidth="1"/>
    <col min="3330" max="3430" width="1.453125" style="95" customWidth="1"/>
    <col min="3431" max="3584" width="10.26953125" style="95"/>
    <col min="3585" max="3585" width="0.7265625" style="95" customWidth="1"/>
    <col min="3586" max="3686" width="1.453125" style="95" customWidth="1"/>
    <col min="3687" max="3840" width="10.26953125" style="95"/>
    <col min="3841" max="3841" width="0.7265625" style="95" customWidth="1"/>
    <col min="3842" max="3942" width="1.453125" style="95" customWidth="1"/>
    <col min="3943" max="4096" width="10.26953125" style="95"/>
    <col min="4097" max="4097" width="0.7265625" style="95" customWidth="1"/>
    <col min="4098" max="4198" width="1.453125" style="95" customWidth="1"/>
    <col min="4199" max="4352" width="10.26953125" style="95"/>
    <col min="4353" max="4353" width="0.7265625" style="95" customWidth="1"/>
    <col min="4354" max="4454" width="1.453125" style="95" customWidth="1"/>
    <col min="4455" max="4608" width="10.26953125" style="95"/>
    <col min="4609" max="4609" width="0.7265625" style="95" customWidth="1"/>
    <col min="4610" max="4710" width="1.453125" style="95" customWidth="1"/>
    <col min="4711" max="4864" width="10.26953125" style="95"/>
    <col min="4865" max="4865" width="0.7265625" style="95" customWidth="1"/>
    <col min="4866" max="4966" width="1.453125" style="95" customWidth="1"/>
    <col min="4967" max="5120" width="10.26953125" style="95"/>
    <col min="5121" max="5121" width="0.7265625" style="95" customWidth="1"/>
    <col min="5122" max="5222" width="1.453125" style="95" customWidth="1"/>
    <col min="5223" max="5376" width="10.26953125" style="95"/>
    <col min="5377" max="5377" width="0.7265625" style="95" customWidth="1"/>
    <col min="5378" max="5478" width="1.453125" style="95" customWidth="1"/>
    <col min="5479" max="5632" width="10.26953125" style="95"/>
    <col min="5633" max="5633" width="0.7265625" style="95" customWidth="1"/>
    <col min="5634" max="5734" width="1.453125" style="95" customWidth="1"/>
    <col min="5735" max="5888" width="10.26953125" style="95"/>
    <col min="5889" max="5889" width="0.7265625" style="95" customWidth="1"/>
    <col min="5890" max="5990" width="1.453125" style="95" customWidth="1"/>
    <col min="5991" max="6144" width="10.26953125" style="95"/>
    <col min="6145" max="6145" width="0.7265625" style="95" customWidth="1"/>
    <col min="6146" max="6246" width="1.453125" style="95" customWidth="1"/>
    <col min="6247" max="6400" width="10.26953125" style="95"/>
    <col min="6401" max="6401" width="0.7265625" style="95" customWidth="1"/>
    <col min="6402" max="6502" width="1.453125" style="95" customWidth="1"/>
    <col min="6503" max="6656" width="10.26953125" style="95"/>
    <col min="6657" max="6657" width="0.7265625" style="95" customWidth="1"/>
    <col min="6658" max="6758" width="1.453125" style="95" customWidth="1"/>
    <col min="6759" max="6912" width="10.26953125" style="95"/>
    <col min="6913" max="6913" width="0.7265625" style="95" customWidth="1"/>
    <col min="6914" max="7014" width="1.453125" style="95" customWidth="1"/>
    <col min="7015" max="7168" width="10.26953125" style="95"/>
    <col min="7169" max="7169" width="0.7265625" style="95" customWidth="1"/>
    <col min="7170" max="7270" width="1.453125" style="95" customWidth="1"/>
    <col min="7271" max="7424" width="10.26953125" style="95"/>
    <col min="7425" max="7425" width="0.7265625" style="95" customWidth="1"/>
    <col min="7426" max="7526" width="1.453125" style="95" customWidth="1"/>
    <col min="7527" max="7680" width="10.26953125" style="95"/>
    <col min="7681" max="7681" width="0.7265625" style="95" customWidth="1"/>
    <col min="7682" max="7782" width="1.453125" style="95" customWidth="1"/>
    <col min="7783" max="7936" width="10.26953125" style="95"/>
    <col min="7937" max="7937" width="0.7265625" style="95" customWidth="1"/>
    <col min="7938" max="8038" width="1.453125" style="95" customWidth="1"/>
    <col min="8039" max="8192" width="10.26953125" style="95"/>
    <col min="8193" max="8193" width="0.7265625" style="95" customWidth="1"/>
    <col min="8194" max="8294" width="1.453125" style="95" customWidth="1"/>
    <col min="8295" max="8448" width="10.26953125" style="95"/>
    <col min="8449" max="8449" width="0.7265625" style="95" customWidth="1"/>
    <col min="8450" max="8550" width="1.453125" style="95" customWidth="1"/>
    <col min="8551" max="8704" width="10.26953125" style="95"/>
    <col min="8705" max="8705" width="0.7265625" style="95" customWidth="1"/>
    <col min="8706" max="8806" width="1.453125" style="95" customWidth="1"/>
    <col min="8807" max="8960" width="10.26953125" style="95"/>
    <col min="8961" max="8961" width="0.7265625" style="95" customWidth="1"/>
    <col min="8962" max="9062" width="1.453125" style="95" customWidth="1"/>
    <col min="9063" max="9216" width="10.26953125" style="95"/>
    <col min="9217" max="9217" width="0.7265625" style="95" customWidth="1"/>
    <col min="9218" max="9318" width="1.453125" style="95" customWidth="1"/>
    <col min="9319" max="9472" width="10.26953125" style="95"/>
    <col min="9473" max="9473" width="0.7265625" style="95" customWidth="1"/>
    <col min="9474" max="9574" width="1.453125" style="95" customWidth="1"/>
    <col min="9575" max="9728" width="10.26953125" style="95"/>
    <col min="9729" max="9729" width="0.7265625" style="95" customWidth="1"/>
    <col min="9730" max="9830" width="1.453125" style="95" customWidth="1"/>
    <col min="9831" max="9984" width="10.26953125" style="95"/>
    <col min="9985" max="9985" width="0.7265625" style="95" customWidth="1"/>
    <col min="9986" max="10086" width="1.453125" style="95" customWidth="1"/>
    <col min="10087" max="10240" width="10.26953125" style="95"/>
    <col min="10241" max="10241" width="0.7265625" style="95" customWidth="1"/>
    <col min="10242" max="10342" width="1.453125" style="95" customWidth="1"/>
    <col min="10343" max="10496" width="10.26953125" style="95"/>
    <col min="10497" max="10497" width="0.7265625" style="95" customWidth="1"/>
    <col min="10498" max="10598" width="1.453125" style="95" customWidth="1"/>
    <col min="10599" max="10752" width="10.26953125" style="95"/>
    <col min="10753" max="10753" width="0.7265625" style="95" customWidth="1"/>
    <col min="10754" max="10854" width="1.453125" style="95" customWidth="1"/>
    <col min="10855" max="11008" width="10.26953125" style="95"/>
    <col min="11009" max="11009" width="0.7265625" style="95" customWidth="1"/>
    <col min="11010" max="11110" width="1.453125" style="95" customWidth="1"/>
    <col min="11111" max="11264" width="10.26953125" style="95"/>
    <col min="11265" max="11265" width="0.7265625" style="95" customWidth="1"/>
    <col min="11266" max="11366" width="1.453125" style="95" customWidth="1"/>
    <col min="11367" max="11520" width="10.26953125" style="95"/>
    <col min="11521" max="11521" width="0.7265625" style="95" customWidth="1"/>
    <col min="11522" max="11622" width="1.453125" style="95" customWidth="1"/>
    <col min="11623" max="11776" width="10.26953125" style="95"/>
    <col min="11777" max="11777" width="0.7265625" style="95" customWidth="1"/>
    <col min="11778" max="11878" width="1.453125" style="95" customWidth="1"/>
    <col min="11879" max="12032" width="10.26953125" style="95"/>
    <col min="12033" max="12033" width="0.7265625" style="95" customWidth="1"/>
    <col min="12034" max="12134" width="1.453125" style="95" customWidth="1"/>
    <col min="12135" max="12288" width="10.26953125" style="95"/>
    <col min="12289" max="12289" width="0.7265625" style="95" customWidth="1"/>
    <col min="12290" max="12390" width="1.453125" style="95" customWidth="1"/>
    <col min="12391" max="12544" width="10.26953125" style="95"/>
    <col min="12545" max="12545" width="0.7265625" style="95" customWidth="1"/>
    <col min="12546" max="12646" width="1.453125" style="95" customWidth="1"/>
    <col min="12647" max="12800" width="10.26953125" style="95"/>
    <col min="12801" max="12801" width="0.7265625" style="95" customWidth="1"/>
    <col min="12802" max="12902" width="1.453125" style="95" customWidth="1"/>
    <col min="12903" max="13056" width="10.26953125" style="95"/>
    <col min="13057" max="13057" width="0.7265625" style="95" customWidth="1"/>
    <col min="13058" max="13158" width="1.453125" style="95" customWidth="1"/>
    <col min="13159" max="13312" width="10.26953125" style="95"/>
    <col min="13313" max="13313" width="0.7265625" style="95" customWidth="1"/>
    <col min="13314" max="13414" width="1.453125" style="95" customWidth="1"/>
    <col min="13415" max="13568" width="10.26953125" style="95"/>
    <col min="13569" max="13569" width="0.7265625" style="95" customWidth="1"/>
    <col min="13570" max="13670" width="1.453125" style="95" customWidth="1"/>
    <col min="13671" max="13824" width="10.26953125" style="95"/>
    <col min="13825" max="13825" width="0.7265625" style="95" customWidth="1"/>
    <col min="13826" max="13926" width="1.453125" style="95" customWidth="1"/>
    <col min="13927" max="14080" width="10.26953125" style="95"/>
    <col min="14081" max="14081" width="0.7265625" style="95" customWidth="1"/>
    <col min="14082" max="14182" width="1.453125" style="95" customWidth="1"/>
    <col min="14183" max="14336" width="10.26953125" style="95"/>
    <col min="14337" max="14337" width="0.7265625" style="95" customWidth="1"/>
    <col min="14338" max="14438" width="1.453125" style="95" customWidth="1"/>
    <col min="14439" max="14592" width="10.26953125" style="95"/>
    <col min="14593" max="14593" width="0.7265625" style="95" customWidth="1"/>
    <col min="14594" max="14694" width="1.453125" style="95" customWidth="1"/>
    <col min="14695" max="14848" width="10.26953125" style="95"/>
    <col min="14849" max="14849" width="0.7265625" style="95" customWidth="1"/>
    <col min="14850" max="14950" width="1.453125" style="95" customWidth="1"/>
    <col min="14951" max="15104" width="10.26953125" style="95"/>
    <col min="15105" max="15105" width="0.7265625" style="95" customWidth="1"/>
    <col min="15106" max="15206" width="1.453125" style="95" customWidth="1"/>
    <col min="15207" max="15360" width="10.26953125" style="95"/>
    <col min="15361" max="15361" width="0.7265625" style="95" customWidth="1"/>
    <col min="15362" max="15462" width="1.453125" style="95" customWidth="1"/>
    <col min="15463" max="15616" width="10.26953125" style="95"/>
    <col min="15617" max="15617" width="0.7265625" style="95" customWidth="1"/>
    <col min="15618" max="15718" width="1.453125" style="95" customWidth="1"/>
    <col min="15719" max="15872" width="10.26953125" style="95"/>
    <col min="15873" max="15873" width="0.7265625" style="95" customWidth="1"/>
    <col min="15874" max="15974" width="1.453125" style="95" customWidth="1"/>
    <col min="15975" max="16128" width="10.26953125" style="95"/>
    <col min="16129" max="16129" width="0.7265625" style="95" customWidth="1"/>
    <col min="16130" max="16230" width="1.453125" style="95" customWidth="1"/>
    <col min="16231" max="16384" width="10.26953125" style="95"/>
  </cols>
  <sheetData>
    <row r="1" spans="1:102" ht="12" customHeight="1">
      <c r="A1" s="87"/>
      <c r="B1" s="88" t="s">
        <v>0</v>
      </c>
      <c r="C1" s="89"/>
      <c r="D1" s="89"/>
      <c r="E1" s="90"/>
      <c r="F1" s="198" t="s">
        <v>1</v>
      </c>
      <c r="G1" s="199"/>
      <c r="H1" s="199"/>
      <c r="I1" s="199"/>
      <c r="J1" s="199"/>
      <c r="K1" s="199"/>
      <c r="L1" s="200"/>
      <c r="M1" s="91" t="s">
        <v>2</v>
      </c>
      <c r="N1" s="92"/>
      <c r="O1" s="92"/>
      <c r="P1" s="92"/>
      <c r="Q1" s="92"/>
      <c r="R1" s="92"/>
      <c r="S1" s="92"/>
      <c r="T1" s="93"/>
      <c r="U1" s="201" t="s">
        <v>3</v>
      </c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202"/>
      <c r="BF1" s="202"/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3"/>
      <c r="CN1" s="92"/>
      <c r="CO1" s="94" t="s">
        <v>4</v>
      </c>
      <c r="CP1" s="93"/>
      <c r="CQ1" s="204"/>
      <c r="CR1" s="205"/>
      <c r="CS1" s="205"/>
      <c r="CT1" s="205"/>
      <c r="CU1" s="205"/>
      <c r="CV1" s="205"/>
      <c r="CW1" s="205"/>
      <c r="CX1" s="206"/>
    </row>
    <row r="2" spans="1:102" ht="12" customHeight="1">
      <c r="A2" s="87"/>
      <c r="B2" s="88" t="s">
        <v>5</v>
      </c>
      <c r="C2" s="89"/>
      <c r="D2" s="89"/>
      <c r="E2" s="89"/>
      <c r="F2" s="89"/>
      <c r="G2" s="89"/>
      <c r="H2" s="89"/>
      <c r="I2" s="89"/>
      <c r="J2" s="89"/>
      <c r="K2" s="89"/>
      <c r="L2" s="93"/>
      <c r="M2" s="204" t="s">
        <v>6</v>
      </c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6"/>
      <c r="AU2" s="91" t="s">
        <v>7</v>
      </c>
      <c r="AV2" s="92"/>
      <c r="AW2" s="92"/>
      <c r="AX2" s="92"/>
      <c r="AY2" s="92"/>
      <c r="AZ2" s="92"/>
      <c r="BA2" s="94"/>
      <c r="BB2" s="96"/>
      <c r="BC2" s="204" t="s">
        <v>6</v>
      </c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6"/>
      <c r="BY2" s="97"/>
      <c r="BZ2" s="94"/>
      <c r="CA2" s="94" t="s">
        <v>8</v>
      </c>
      <c r="CB2" s="94"/>
      <c r="CC2" s="96"/>
      <c r="CD2" s="207">
        <v>44835</v>
      </c>
      <c r="CE2" s="208"/>
      <c r="CF2" s="208"/>
      <c r="CG2" s="208"/>
      <c r="CH2" s="208"/>
      <c r="CI2" s="208"/>
      <c r="CJ2" s="208"/>
      <c r="CK2" s="209"/>
      <c r="CL2" s="97"/>
      <c r="CM2" s="94"/>
      <c r="CN2" s="94" t="s">
        <v>9</v>
      </c>
      <c r="CO2" s="94"/>
      <c r="CP2" s="96"/>
      <c r="CQ2" s="201" t="s">
        <v>10</v>
      </c>
      <c r="CR2" s="202"/>
      <c r="CS2" s="202"/>
      <c r="CT2" s="202"/>
      <c r="CU2" s="202"/>
      <c r="CV2" s="202"/>
      <c r="CW2" s="202"/>
      <c r="CX2" s="203"/>
    </row>
    <row r="3" spans="1:102" ht="12" customHeight="1">
      <c r="A3" s="87"/>
      <c r="B3" s="88" t="s">
        <v>11</v>
      </c>
      <c r="C3" s="89"/>
      <c r="D3" s="89"/>
      <c r="E3" s="89"/>
      <c r="F3" s="89"/>
      <c r="G3" s="89"/>
      <c r="H3" s="89"/>
      <c r="I3" s="89"/>
      <c r="J3" s="89"/>
      <c r="K3" s="89"/>
      <c r="L3" s="93"/>
      <c r="M3" s="210" t="s">
        <v>12</v>
      </c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2"/>
      <c r="AU3" s="91"/>
      <c r="AV3" s="92"/>
      <c r="AW3" s="92" t="s">
        <v>13</v>
      </c>
      <c r="AX3" s="92"/>
      <c r="AY3" s="92"/>
      <c r="AZ3" s="92"/>
      <c r="BA3" s="94"/>
      <c r="BB3" s="96"/>
      <c r="BC3" s="201" t="s">
        <v>14</v>
      </c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  <c r="BW3" s="202"/>
      <c r="BX3" s="203"/>
      <c r="BY3" s="97"/>
      <c r="BZ3" s="94"/>
      <c r="CA3" s="94" t="s">
        <v>15</v>
      </c>
      <c r="CB3" s="94"/>
      <c r="CC3" s="96"/>
      <c r="CD3" s="207">
        <v>44973</v>
      </c>
      <c r="CE3" s="208"/>
      <c r="CF3" s="208"/>
      <c r="CG3" s="208"/>
      <c r="CH3" s="208"/>
      <c r="CI3" s="208"/>
      <c r="CJ3" s="208"/>
      <c r="CK3" s="209"/>
      <c r="CL3" s="97"/>
      <c r="CM3" s="94"/>
      <c r="CN3" s="94" t="s">
        <v>9</v>
      </c>
      <c r="CO3" s="94"/>
      <c r="CP3" s="96"/>
      <c r="CQ3" s="201" t="s">
        <v>10</v>
      </c>
      <c r="CR3" s="202"/>
      <c r="CS3" s="202"/>
      <c r="CT3" s="202"/>
      <c r="CU3" s="202"/>
      <c r="CV3" s="202"/>
      <c r="CW3" s="202"/>
      <c r="CX3" s="203"/>
    </row>
    <row r="4" spans="1:102" ht="12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</row>
    <row r="5" spans="1:102" ht="12" customHeight="1">
      <c r="A5" s="87"/>
      <c r="B5" s="87"/>
      <c r="C5" s="98" t="s">
        <v>16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 t="s">
        <v>17</v>
      </c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</row>
    <row r="6" spans="1:102" ht="12" customHeight="1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</row>
    <row r="7" spans="1:102" ht="13" thickBot="1">
      <c r="A7" s="87"/>
      <c r="B7" s="87"/>
      <c r="C7" s="192" t="s">
        <v>18</v>
      </c>
      <c r="D7" s="192"/>
      <c r="E7" s="192"/>
      <c r="F7" s="192"/>
      <c r="G7" s="192"/>
      <c r="H7" s="192"/>
      <c r="I7" s="192"/>
      <c r="J7" s="192"/>
      <c r="K7" s="192" t="s">
        <v>19</v>
      </c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 t="s">
        <v>20</v>
      </c>
      <c r="W7" s="192"/>
      <c r="X7" s="192"/>
      <c r="Y7" s="192"/>
      <c r="Z7" s="192"/>
      <c r="AA7" s="192"/>
      <c r="AB7" s="192"/>
      <c r="AC7" s="192"/>
      <c r="AD7" s="192"/>
      <c r="AE7" s="192"/>
      <c r="AF7" s="192" t="s">
        <v>21</v>
      </c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3" t="s">
        <v>22</v>
      </c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  <c r="BJ7" s="193"/>
      <c r="BK7" s="193"/>
      <c r="BL7" s="193"/>
      <c r="BM7" s="193"/>
      <c r="BN7" s="193"/>
      <c r="BO7" s="193"/>
      <c r="BP7" s="193"/>
      <c r="BQ7" s="193"/>
      <c r="BR7" s="193"/>
      <c r="BS7" s="193"/>
      <c r="BT7" s="193"/>
      <c r="BU7" s="193"/>
      <c r="BV7" s="193"/>
      <c r="BW7" s="193"/>
      <c r="BX7" s="193"/>
      <c r="BY7" s="193"/>
      <c r="BZ7" s="193"/>
      <c r="CA7" s="193"/>
      <c r="CB7" s="193"/>
      <c r="CC7" s="193"/>
      <c r="CD7" s="193"/>
      <c r="CE7" s="193"/>
      <c r="CF7" s="193"/>
      <c r="CG7" s="193"/>
      <c r="CH7" s="193"/>
      <c r="CI7" s="193"/>
      <c r="CJ7" s="193"/>
      <c r="CK7" s="193"/>
      <c r="CL7" s="193"/>
      <c r="CM7" s="193"/>
      <c r="CN7" s="193"/>
      <c r="CO7" s="193"/>
      <c r="CP7" s="193"/>
      <c r="CQ7" s="193"/>
      <c r="CR7" s="193"/>
      <c r="CS7" s="193"/>
      <c r="CT7" s="193"/>
      <c r="CU7" s="193"/>
      <c r="CV7" s="193"/>
      <c r="CW7" s="193"/>
      <c r="CX7" s="99"/>
    </row>
    <row r="8" spans="1:102" s="101" customFormat="1" ht="12" customHeight="1" thickTop="1">
      <c r="A8" s="100"/>
      <c r="B8" s="100"/>
      <c r="C8" s="194">
        <v>1</v>
      </c>
      <c r="D8" s="194"/>
      <c r="E8" s="194"/>
      <c r="F8" s="194"/>
      <c r="G8" s="194"/>
      <c r="H8" s="194"/>
      <c r="I8" s="194"/>
      <c r="J8" s="194"/>
      <c r="K8" s="195" t="s">
        <v>10</v>
      </c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1">
        <v>44835</v>
      </c>
      <c r="W8" s="191"/>
      <c r="X8" s="191"/>
      <c r="Y8" s="191"/>
      <c r="Z8" s="191"/>
      <c r="AA8" s="191"/>
      <c r="AB8" s="191"/>
      <c r="AC8" s="191"/>
      <c r="AD8" s="191"/>
      <c r="AE8" s="191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7" t="s">
        <v>23</v>
      </c>
      <c r="AR8" s="197"/>
      <c r="AS8" s="197"/>
      <c r="AT8" s="197"/>
      <c r="AU8" s="197"/>
      <c r="AV8" s="197"/>
      <c r="AW8" s="197"/>
      <c r="AX8" s="197"/>
      <c r="AY8" s="197"/>
      <c r="AZ8" s="197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  <c r="CT8" s="197"/>
      <c r="CU8" s="197"/>
      <c r="CV8" s="197"/>
      <c r="CW8" s="197"/>
      <c r="CX8" s="100"/>
    </row>
    <row r="9" spans="1:102" ht="12" customHeight="1">
      <c r="A9" s="87"/>
      <c r="B9" s="102"/>
      <c r="C9" s="178">
        <v>2</v>
      </c>
      <c r="D9" s="178"/>
      <c r="E9" s="178"/>
      <c r="F9" s="178"/>
      <c r="G9" s="178"/>
      <c r="H9" s="178"/>
      <c r="I9" s="178"/>
      <c r="J9" s="178"/>
      <c r="K9" s="187" t="s">
        <v>10</v>
      </c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91">
        <v>44973</v>
      </c>
      <c r="W9" s="191"/>
      <c r="X9" s="191"/>
      <c r="Y9" s="191"/>
      <c r="Z9" s="191"/>
      <c r="AA9" s="191"/>
      <c r="AB9" s="191"/>
      <c r="AC9" s="191"/>
      <c r="AD9" s="191"/>
      <c r="AE9" s="191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87" t="s">
        <v>24</v>
      </c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187"/>
      <c r="BW9" s="187"/>
      <c r="BX9" s="187"/>
      <c r="BY9" s="187"/>
      <c r="BZ9" s="187"/>
      <c r="CA9" s="187"/>
      <c r="CB9" s="187"/>
      <c r="CC9" s="187"/>
      <c r="CD9" s="187"/>
      <c r="CE9" s="187"/>
      <c r="CF9" s="187"/>
      <c r="CG9" s="187"/>
      <c r="CH9" s="187"/>
      <c r="CI9" s="187"/>
      <c r="CJ9" s="187"/>
      <c r="CK9" s="187"/>
      <c r="CL9" s="187"/>
      <c r="CM9" s="187"/>
      <c r="CN9" s="187"/>
      <c r="CO9" s="187"/>
      <c r="CP9" s="187"/>
      <c r="CQ9" s="187"/>
      <c r="CR9" s="187"/>
      <c r="CS9" s="187"/>
      <c r="CT9" s="187"/>
      <c r="CU9" s="187"/>
      <c r="CV9" s="187"/>
      <c r="CW9" s="187"/>
      <c r="CX9" s="102"/>
    </row>
    <row r="10" spans="1:102" ht="12" customHeight="1">
      <c r="A10" s="87"/>
      <c r="B10" s="102"/>
      <c r="C10" s="178"/>
      <c r="D10" s="178"/>
      <c r="E10" s="178"/>
      <c r="F10" s="178"/>
      <c r="G10" s="178"/>
      <c r="H10" s="178"/>
      <c r="I10" s="178"/>
      <c r="J10" s="178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187"/>
      <c r="BW10" s="187"/>
      <c r="BX10" s="187"/>
      <c r="BY10" s="187"/>
      <c r="BZ10" s="187"/>
      <c r="CA10" s="187"/>
      <c r="CB10" s="187"/>
      <c r="CC10" s="187"/>
      <c r="CD10" s="187"/>
      <c r="CE10" s="187"/>
      <c r="CF10" s="187"/>
      <c r="CG10" s="187"/>
      <c r="CH10" s="187"/>
      <c r="CI10" s="187"/>
      <c r="CJ10" s="187"/>
      <c r="CK10" s="187"/>
      <c r="CL10" s="187"/>
      <c r="CM10" s="187"/>
      <c r="CN10" s="187"/>
      <c r="CO10" s="187"/>
      <c r="CP10" s="187"/>
      <c r="CQ10" s="187"/>
      <c r="CR10" s="187"/>
      <c r="CS10" s="187"/>
      <c r="CT10" s="187"/>
      <c r="CU10" s="187"/>
      <c r="CV10" s="187"/>
      <c r="CW10" s="187"/>
      <c r="CX10" s="102"/>
    </row>
    <row r="11" spans="1:102" s="101" customFormat="1" ht="12" customHeight="1">
      <c r="A11" s="100"/>
      <c r="B11" s="100"/>
      <c r="C11" s="186"/>
      <c r="D11" s="186"/>
      <c r="E11" s="186"/>
      <c r="F11" s="186"/>
      <c r="G11" s="186"/>
      <c r="H11" s="186"/>
      <c r="I11" s="186"/>
      <c r="J11" s="186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87"/>
      <c r="BM11" s="187"/>
      <c r="BN11" s="187"/>
      <c r="BO11" s="187"/>
      <c r="BP11" s="187"/>
      <c r="BQ11" s="187"/>
      <c r="BR11" s="187"/>
      <c r="BS11" s="187"/>
      <c r="BT11" s="187"/>
      <c r="BU11" s="187"/>
      <c r="BV11" s="187"/>
      <c r="BW11" s="187"/>
      <c r="BX11" s="187"/>
      <c r="BY11" s="187"/>
      <c r="BZ11" s="187"/>
      <c r="CA11" s="187"/>
      <c r="CB11" s="187"/>
      <c r="CC11" s="187"/>
      <c r="CD11" s="187"/>
      <c r="CE11" s="187"/>
      <c r="CF11" s="187"/>
      <c r="CG11" s="187"/>
      <c r="CH11" s="187"/>
      <c r="CI11" s="187"/>
      <c r="CJ11" s="187"/>
      <c r="CK11" s="187"/>
      <c r="CL11" s="187"/>
      <c r="CM11" s="187"/>
      <c r="CN11" s="187"/>
      <c r="CO11" s="187"/>
      <c r="CP11" s="187"/>
      <c r="CQ11" s="187"/>
      <c r="CR11" s="187"/>
      <c r="CS11" s="187"/>
      <c r="CT11" s="187"/>
      <c r="CU11" s="187"/>
      <c r="CV11" s="187"/>
      <c r="CW11" s="187"/>
      <c r="CX11" s="100"/>
    </row>
    <row r="12" spans="1:102" ht="12" customHeight="1">
      <c r="A12" s="87"/>
      <c r="B12" s="102"/>
      <c r="C12" s="186"/>
      <c r="D12" s="186"/>
      <c r="E12" s="186"/>
      <c r="F12" s="186"/>
      <c r="G12" s="186"/>
      <c r="H12" s="186"/>
      <c r="I12" s="186"/>
      <c r="J12" s="186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187"/>
      <c r="BO12" s="187"/>
      <c r="BP12" s="187"/>
      <c r="BQ12" s="187"/>
      <c r="BR12" s="187"/>
      <c r="BS12" s="187"/>
      <c r="BT12" s="187"/>
      <c r="BU12" s="187"/>
      <c r="BV12" s="187"/>
      <c r="BW12" s="187"/>
      <c r="BX12" s="187"/>
      <c r="BY12" s="187"/>
      <c r="BZ12" s="187"/>
      <c r="CA12" s="187"/>
      <c r="CB12" s="187"/>
      <c r="CC12" s="187"/>
      <c r="CD12" s="187"/>
      <c r="CE12" s="187"/>
      <c r="CF12" s="187"/>
      <c r="CG12" s="187"/>
      <c r="CH12" s="187"/>
      <c r="CI12" s="187"/>
      <c r="CJ12" s="187"/>
      <c r="CK12" s="187"/>
      <c r="CL12" s="187"/>
      <c r="CM12" s="187"/>
      <c r="CN12" s="187"/>
      <c r="CO12" s="187"/>
      <c r="CP12" s="187"/>
      <c r="CQ12" s="187"/>
      <c r="CR12" s="187"/>
      <c r="CS12" s="187"/>
      <c r="CT12" s="187"/>
      <c r="CU12" s="187"/>
      <c r="CV12" s="187"/>
      <c r="CW12" s="187"/>
      <c r="CX12" s="102"/>
    </row>
    <row r="13" spans="1:102" ht="12" customHeight="1">
      <c r="A13" s="87"/>
      <c r="B13" s="102"/>
      <c r="C13" s="178"/>
      <c r="D13" s="178"/>
      <c r="E13" s="178"/>
      <c r="F13" s="178"/>
      <c r="G13" s="178"/>
      <c r="H13" s="178"/>
      <c r="I13" s="178"/>
      <c r="J13" s="178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83"/>
      <c r="BW13" s="183"/>
      <c r="BX13" s="183"/>
      <c r="BY13" s="183"/>
      <c r="BZ13" s="183"/>
      <c r="CA13" s="183"/>
      <c r="CB13" s="183"/>
      <c r="CC13" s="183"/>
      <c r="CD13" s="183"/>
      <c r="CE13" s="183"/>
      <c r="CF13" s="183"/>
      <c r="CG13" s="183"/>
      <c r="CH13" s="183"/>
      <c r="CI13" s="183"/>
      <c r="CJ13" s="183"/>
      <c r="CK13" s="183"/>
      <c r="CL13" s="183"/>
      <c r="CM13" s="183"/>
      <c r="CN13" s="183"/>
      <c r="CO13" s="183"/>
      <c r="CP13" s="183"/>
      <c r="CQ13" s="183"/>
      <c r="CR13" s="183"/>
      <c r="CS13" s="183"/>
      <c r="CT13" s="183"/>
      <c r="CU13" s="183"/>
      <c r="CV13" s="183"/>
      <c r="CW13" s="183"/>
      <c r="CX13" s="102"/>
    </row>
    <row r="14" spans="1:102" s="101" customFormat="1" ht="12" customHeight="1">
      <c r="A14" s="100"/>
      <c r="B14" s="100"/>
      <c r="C14" s="186"/>
      <c r="D14" s="186"/>
      <c r="E14" s="186"/>
      <c r="F14" s="186"/>
      <c r="G14" s="186"/>
      <c r="H14" s="186"/>
      <c r="I14" s="186"/>
      <c r="J14" s="186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90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190"/>
      <c r="BN14" s="190"/>
      <c r="BO14" s="190"/>
      <c r="BP14" s="190"/>
      <c r="BQ14" s="190"/>
      <c r="BR14" s="190"/>
      <c r="BS14" s="190"/>
      <c r="BT14" s="190"/>
      <c r="BU14" s="190"/>
      <c r="BV14" s="190"/>
      <c r="BW14" s="190"/>
      <c r="BX14" s="190"/>
      <c r="BY14" s="190"/>
      <c r="BZ14" s="190"/>
      <c r="CA14" s="190"/>
      <c r="CB14" s="190"/>
      <c r="CC14" s="190"/>
      <c r="CD14" s="190"/>
      <c r="CE14" s="190"/>
      <c r="CF14" s="190"/>
      <c r="CG14" s="190"/>
      <c r="CH14" s="190"/>
      <c r="CI14" s="190"/>
      <c r="CJ14" s="190"/>
      <c r="CK14" s="190"/>
      <c r="CL14" s="190"/>
      <c r="CM14" s="190"/>
      <c r="CN14" s="190"/>
      <c r="CO14" s="190"/>
      <c r="CP14" s="190"/>
      <c r="CQ14" s="190"/>
      <c r="CR14" s="190"/>
      <c r="CS14" s="190"/>
      <c r="CT14" s="190"/>
      <c r="CU14" s="190"/>
      <c r="CV14" s="190"/>
      <c r="CW14" s="190"/>
      <c r="CX14" s="100"/>
    </row>
    <row r="15" spans="1:102" ht="12" customHeight="1">
      <c r="A15" s="87"/>
      <c r="B15" s="102"/>
      <c r="C15" s="178"/>
      <c r="D15" s="178"/>
      <c r="E15" s="178"/>
      <c r="F15" s="178"/>
      <c r="G15" s="178"/>
      <c r="H15" s="178"/>
      <c r="I15" s="178"/>
      <c r="J15" s="178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83"/>
      <c r="BW15" s="183"/>
      <c r="BX15" s="183"/>
      <c r="BY15" s="183"/>
      <c r="BZ15" s="183"/>
      <c r="CA15" s="183"/>
      <c r="CB15" s="183"/>
      <c r="CC15" s="183"/>
      <c r="CD15" s="183"/>
      <c r="CE15" s="183"/>
      <c r="CF15" s="183"/>
      <c r="CG15" s="183"/>
      <c r="CH15" s="183"/>
      <c r="CI15" s="183"/>
      <c r="CJ15" s="183"/>
      <c r="CK15" s="183"/>
      <c r="CL15" s="183"/>
      <c r="CM15" s="183"/>
      <c r="CN15" s="183"/>
      <c r="CO15" s="183"/>
      <c r="CP15" s="183"/>
      <c r="CQ15" s="183"/>
      <c r="CR15" s="183"/>
      <c r="CS15" s="183"/>
      <c r="CT15" s="183"/>
      <c r="CU15" s="183"/>
      <c r="CV15" s="183"/>
      <c r="CW15" s="183"/>
      <c r="CX15" s="102"/>
    </row>
    <row r="16" spans="1:102" ht="12" customHeight="1">
      <c r="A16" s="87"/>
      <c r="B16" s="102"/>
      <c r="C16" s="178"/>
      <c r="D16" s="178"/>
      <c r="E16" s="178"/>
      <c r="F16" s="178"/>
      <c r="G16" s="178"/>
      <c r="H16" s="178"/>
      <c r="I16" s="178"/>
      <c r="J16" s="178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5"/>
      <c r="BH16" s="185"/>
      <c r="BI16" s="185"/>
      <c r="BJ16" s="185"/>
      <c r="BK16" s="185"/>
      <c r="BL16" s="185"/>
      <c r="BM16" s="185"/>
      <c r="BN16" s="185"/>
      <c r="BO16" s="185"/>
      <c r="BP16" s="185"/>
      <c r="BQ16" s="185"/>
      <c r="BR16" s="185"/>
      <c r="BS16" s="185"/>
      <c r="BT16" s="185"/>
      <c r="BU16" s="185"/>
      <c r="BV16" s="185"/>
      <c r="BW16" s="185"/>
      <c r="BX16" s="185"/>
      <c r="BY16" s="185"/>
      <c r="BZ16" s="185"/>
      <c r="CA16" s="185"/>
      <c r="CB16" s="185"/>
      <c r="CC16" s="185"/>
      <c r="CD16" s="185"/>
      <c r="CE16" s="185"/>
      <c r="CF16" s="185"/>
      <c r="CG16" s="185"/>
      <c r="CH16" s="185"/>
      <c r="CI16" s="185"/>
      <c r="CJ16" s="185"/>
      <c r="CK16" s="185"/>
      <c r="CL16" s="185"/>
      <c r="CM16" s="185"/>
      <c r="CN16" s="185"/>
      <c r="CO16" s="185"/>
      <c r="CP16" s="185"/>
      <c r="CQ16" s="185"/>
      <c r="CR16" s="185"/>
      <c r="CS16" s="185"/>
      <c r="CT16" s="185"/>
      <c r="CU16" s="185"/>
      <c r="CV16" s="185"/>
      <c r="CW16" s="185"/>
      <c r="CX16" s="102"/>
    </row>
    <row r="17" spans="1:102" ht="12" customHeight="1">
      <c r="A17" s="87"/>
      <c r="B17" s="102"/>
      <c r="C17" s="178"/>
      <c r="D17" s="178"/>
      <c r="E17" s="178"/>
      <c r="F17" s="178"/>
      <c r="G17" s="178"/>
      <c r="H17" s="178"/>
      <c r="I17" s="178"/>
      <c r="J17" s="178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81"/>
      <c r="BW17" s="181"/>
      <c r="BX17" s="181"/>
      <c r="BY17" s="181"/>
      <c r="BZ17" s="181"/>
      <c r="CA17" s="181"/>
      <c r="CB17" s="181"/>
      <c r="CC17" s="181"/>
      <c r="CD17" s="181"/>
      <c r="CE17" s="181"/>
      <c r="CF17" s="181"/>
      <c r="CG17" s="181"/>
      <c r="CH17" s="181"/>
      <c r="CI17" s="181"/>
      <c r="CJ17" s="181"/>
      <c r="CK17" s="181"/>
      <c r="CL17" s="181"/>
      <c r="CM17" s="181"/>
      <c r="CN17" s="181"/>
      <c r="CO17" s="181"/>
      <c r="CP17" s="181"/>
      <c r="CQ17" s="181"/>
      <c r="CR17" s="181"/>
      <c r="CS17" s="181"/>
      <c r="CT17" s="181"/>
      <c r="CU17" s="181"/>
      <c r="CV17" s="181"/>
      <c r="CW17" s="181"/>
      <c r="CX17" s="102"/>
    </row>
    <row r="18" spans="1:102" ht="12" customHeight="1">
      <c r="A18" s="87"/>
      <c r="B18" s="102"/>
      <c r="C18" s="178"/>
      <c r="D18" s="178"/>
      <c r="E18" s="178"/>
      <c r="F18" s="178"/>
      <c r="G18" s="178"/>
      <c r="H18" s="178"/>
      <c r="I18" s="178"/>
      <c r="J18" s="178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81"/>
      <c r="BW18" s="181"/>
      <c r="BX18" s="181"/>
      <c r="BY18" s="181"/>
      <c r="BZ18" s="181"/>
      <c r="CA18" s="181"/>
      <c r="CB18" s="18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02"/>
    </row>
    <row r="19" spans="1:102" ht="12" customHeight="1">
      <c r="A19" s="87"/>
      <c r="B19" s="102"/>
      <c r="C19" s="178"/>
      <c r="D19" s="178"/>
      <c r="E19" s="178"/>
      <c r="F19" s="178"/>
      <c r="G19" s="178"/>
      <c r="H19" s="178"/>
      <c r="I19" s="178"/>
      <c r="J19" s="178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81"/>
      <c r="BW19" s="181"/>
      <c r="BX19" s="181"/>
      <c r="BY19" s="181"/>
      <c r="BZ19" s="181"/>
      <c r="CA19" s="181"/>
      <c r="CB19" s="181"/>
      <c r="CC19" s="181"/>
      <c r="CD19" s="181"/>
      <c r="CE19" s="181"/>
      <c r="CF19" s="181"/>
      <c r="CG19" s="181"/>
      <c r="CH19" s="181"/>
      <c r="CI19" s="181"/>
      <c r="CJ19" s="181"/>
      <c r="CK19" s="181"/>
      <c r="CL19" s="181"/>
      <c r="CM19" s="181"/>
      <c r="CN19" s="181"/>
      <c r="CO19" s="181"/>
      <c r="CP19" s="181"/>
      <c r="CQ19" s="181"/>
      <c r="CR19" s="181"/>
      <c r="CS19" s="181"/>
      <c r="CT19" s="181"/>
      <c r="CU19" s="181"/>
      <c r="CV19" s="181"/>
      <c r="CW19" s="181"/>
      <c r="CX19" s="102"/>
    </row>
    <row r="20" spans="1:102" ht="12" customHeight="1">
      <c r="A20" s="87"/>
      <c r="B20" s="102"/>
      <c r="C20" s="178"/>
      <c r="D20" s="178"/>
      <c r="E20" s="178"/>
      <c r="F20" s="178"/>
      <c r="G20" s="178"/>
      <c r="H20" s="178"/>
      <c r="I20" s="178"/>
      <c r="J20" s="178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02"/>
    </row>
    <row r="21" spans="1:102" ht="12" customHeight="1">
      <c r="A21" s="87"/>
      <c r="B21" s="102"/>
      <c r="C21" s="178"/>
      <c r="D21" s="178"/>
      <c r="E21" s="178"/>
      <c r="F21" s="178"/>
      <c r="G21" s="178"/>
      <c r="H21" s="178"/>
      <c r="I21" s="178"/>
      <c r="J21" s="178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81"/>
      <c r="BW21" s="181"/>
      <c r="BX21" s="181"/>
      <c r="BY21" s="181"/>
      <c r="BZ21" s="181"/>
      <c r="CA21" s="181"/>
      <c r="CB21" s="181"/>
      <c r="CC21" s="181"/>
      <c r="CD21" s="181"/>
      <c r="CE21" s="181"/>
      <c r="CF21" s="181"/>
      <c r="CG21" s="181"/>
      <c r="CH21" s="181"/>
      <c r="CI21" s="181"/>
      <c r="CJ21" s="181"/>
      <c r="CK21" s="181"/>
      <c r="CL21" s="181"/>
      <c r="CM21" s="181"/>
      <c r="CN21" s="181"/>
      <c r="CO21" s="181"/>
      <c r="CP21" s="181"/>
      <c r="CQ21" s="181"/>
      <c r="CR21" s="181"/>
      <c r="CS21" s="181"/>
      <c r="CT21" s="181"/>
      <c r="CU21" s="181"/>
      <c r="CV21" s="181"/>
      <c r="CW21" s="181"/>
      <c r="CX21" s="102"/>
    </row>
    <row r="22" spans="1:102" ht="12" customHeight="1">
      <c r="A22" s="87"/>
      <c r="B22" s="102"/>
      <c r="C22" s="178"/>
      <c r="D22" s="178"/>
      <c r="E22" s="178"/>
      <c r="F22" s="178"/>
      <c r="G22" s="178"/>
      <c r="H22" s="178"/>
      <c r="I22" s="178"/>
      <c r="J22" s="178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81"/>
      <c r="BW22" s="181"/>
      <c r="BX22" s="181"/>
      <c r="BY22" s="181"/>
      <c r="BZ22" s="181"/>
      <c r="CA22" s="181"/>
      <c r="CB22" s="181"/>
      <c r="CC22" s="181"/>
      <c r="CD22" s="181"/>
      <c r="CE22" s="181"/>
      <c r="CF22" s="181"/>
      <c r="CG22" s="181"/>
      <c r="CH22" s="181"/>
      <c r="CI22" s="181"/>
      <c r="CJ22" s="181"/>
      <c r="CK22" s="181"/>
      <c r="CL22" s="181"/>
      <c r="CM22" s="181"/>
      <c r="CN22" s="181"/>
      <c r="CO22" s="181"/>
      <c r="CP22" s="181"/>
      <c r="CQ22" s="181"/>
      <c r="CR22" s="181"/>
      <c r="CS22" s="181"/>
      <c r="CT22" s="181"/>
      <c r="CU22" s="181"/>
      <c r="CV22" s="181"/>
      <c r="CW22" s="181"/>
      <c r="CX22" s="102"/>
    </row>
    <row r="23" spans="1:102" ht="12" customHeight="1">
      <c r="A23" s="87"/>
      <c r="B23" s="102"/>
      <c r="C23" s="178"/>
      <c r="D23" s="178"/>
      <c r="E23" s="178"/>
      <c r="F23" s="178"/>
      <c r="G23" s="178"/>
      <c r="H23" s="178"/>
      <c r="I23" s="178"/>
      <c r="J23" s="178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81"/>
      <c r="BW23" s="181"/>
      <c r="BX23" s="181"/>
      <c r="BY23" s="181"/>
      <c r="BZ23" s="181"/>
      <c r="CA23" s="181"/>
      <c r="CB23" s="181"/>
      <c r="CC23" s="181"/>
      <c r="CD23" s="181"/>
      <c r="CE23" s="181"/>
      <c r="CF23" s="181"/>
      <c r="CG23" s="181"/>
      <c r="CH23" s="181"/>
      <c r="CI23" s="181"/>
      <c r="CJ23" s="181"/>
      <c r="CK23" s="181"/>
      <c r="CL23" s="181"/>
      <c r="CM23" s="181"/>
      <c r="CN23" s="181"/>
      <c r="CO23" s="181"/>
      <c r="CP23" s="181"/>
      <c r="CQ23" s="181"/>
      <c r="CR23" s="181"/>
      <c r="CS23" s="181"/>
      <c r="CT23" s="181"/>
      <c r="CU23" s="181"/>
      <c r="CV23" s="181"/>
      <c r="CW23" s="181"/>
      <c r="CX23" s="102"/>
    </row>
    <row r="24" spans="1:102" ht="12" customHeight="1">
      <c r="A24" s="87"/>
      <c r="B24" s="102"/>
      <c r="C24" s="178"/>
      <c r="D24" s="178"/>
      <c r="E24" s="178"/>
      <c r="F24" s="178"/>
      <c r="G24" s="178"/>
      <c r="H24" s="178"/>
      <c r="I24" s="178"/>
      <c r="J24" s="178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81"/>
      <c r="BW24" s="181"/>
      <c r="BX24" s="181"/>
      <c r="BY24" s="181"/>
      <c r="BZ24" s="181"/>
      <c r="CA24" s="181"/>
      <c r="CB24" s="181"/>
      <c r="CC24" s="181"/>
      <c r="CD24" s="181"/>
      <c r="CE24" s="181"/>
      <c r="CF24" s="181"/>
      <c r="CG24" s="181"/>
      <c r="CH24" s="181"/>
      <c r="CI24" s="181"/>
      <c r="CJ24" s="181"/>
      <c r="CK24" s="181"/>
      <c r="CL24" s="181"/>
      <c r="CM24" s="181"/>
      <c r="CN24" s="181"/>
      <c r="CO24" s="181"/>
      <c r="CP24" s="181"/>
      <c r="CQ24" s="181"/>
      <c r="CR24" s="181"/>
      <c r="CS24" s="181"/>
      <c r="CT24" s="181"/>
      <c r="CU24" s="181"/>
      <c r="CV24" s="181"/>
      <c r="CW24" s="181"/>
      <c r="CX24" s="102"/>
    </row>
    <row r="25" spans="1:102" ht="12" customHeight="1">
      <c r="A25" s="87"/>
      <c r="B25" s="102"/>
      <c r="C25" s="178"/>
      <c r="D25" s="178"/>
      <c r="E25" s="178"/>
      <c r="F25" s="178"/>
      <c r="G25" s="178"/>
      <c r="H25" s="178"/>
      <c r="I25" s="178"/>
      <c r="J25" s="178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81"/>
      <c r="BW25" s="181"/>
      <c r="BX25" s="181"/>
      <c r="BY25" s="181"/>
      <c r="BZ25" s="181"/>
      <c r="CA25" s="181"/>
      <c r="CB25" s="181"/>
      <c r="CC25" s="181"/>
      <c r="CD25" s="181"/>
      <c r="CE25" s="181"/>
      <c r="CF25" s="181"/>
      <c r="CG25" s="181"/>
      <c r="CH25" s="181"/>
      <c r="CI25" s="181"/>
      <c r="CJ25" s="181"/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02"/>
    </row>
    <row r="26" spans="1:102" ht="12" customHeight="1">
      <c r="A26" s="87"/>
      <c r="B26" s="102"/>
      <c r="C26" s="178"/>
      <c r="D26" s="178"/>
      <c r="E26" s="178"/>
      <c r="F26" s="178"/>
      <c r="G26" s="178"/>
      <c r="H26" s="178"/>
      <c r="I26" s="178"/>
      <c r="J26" s="178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81"/>
      <c r="BW26" s="181"/>
      <c r="BX26" s="181"/>
      <c r="BY26" s="181"/>
      <c r="BZ26" s="181"/>
      <c r="CA26" s="181"/>
      <c r="CB26" s="181"/>
      <c r="CC26" s="181"/>
      <c r="CD26" s="181"/>
      <c r="CE26" s="181"/>
      <c r="CF26" s="181"/>
      <c r="CG26" s="181"/>
      <c r="CH26" s="181"/>
      <c r="CI26" s="181"/>
      <c r="CJ26" s="181"/>
      <c r="CK26" s="181"/>
      <c r="CL26" s="181"/>
      <c r="CM26" s="181"/>
      <c r="CN26" s="181"/>
      <c r="CO26" s="181"/>
      <c r="CP26" s="181"/>
      <c r="CQ26" s="181"/>
      <c r="CR26" s="181"/>
      <c r="CS26" s="181"/>
      <c r="CT26" s="181"/>
      <c r="CU26" s="181"/>
      <c r="CV26" s="181"/>
      <c r="CW26" s="181"/>
      <c r="CX26" s="102"/>
    </row>
    <row r="27" spans="1:102" ht="12" customHeight="1">
      <c r="A27" s="87"/>
      <c r="B27" s="102"/>
      <c r="C27" s="178"/>
      <c r="D27" s="178"/>
      <c r="E27" s="178"/>
      <c r="F27" s="178"/>
      <c r="G27" s="178"/>
      <c r="H27" s="178"/>
      <c r="I27" s="178"/>
      <c r="J27" s="178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81"/>
      <c r="BW27" s="181"/>
      <c r="BX27" s="181"/>
      <c r="BY27" s="181"/>
      <c r="BZ27" s="181"/>
      <c r="CA27" s="181"/>
      <c r="CB27" s="181"/>
      <c r="CC27" s="181"/>
      <c r="CD27" s="181"/>
      <c r="CE27" s="181"/>
      <c r="CF27" s="181"/>
      <c r="CG27" s="181"/>
      <c r="CH27" s="181"/>
      <c r="CI27" s="181"/>
      <c r="CJ27" s="181"/>
      <c r="CK27" s="181"/>
      <c r="CL27" s="181"/>
      <c r="CM27" s="181"/>
      <c r="CN27" s="181"/>
      <c r="CO27" s="181"/>
      <c r="CP27" s="181"/>
      <c r="CQ27" s="181"/>
      <c r="CR27" s="181"/>
      <c r="CS27" s="181"/>
      <c r="CT27" s="181"/>
      <c r="CU27" s="181"/>
      <c r="CV27" s="181"/>
      <c r="CW27" s="181"/>
      <c r="CX27" s="102"/>
    </row>
    <row r="28" spans="1:102" ht="12" customHeight="1">
      <c r="A28" s="87"/>
      <c r="B28" s="102"/>
      <c r="C28" s="178"/>
      <c r="D28" s="178"/>
      <c r="E28" s="178"/>
      <c r="F28" s="178"/>
      <c r="G28" s="178"/>
      <c r="H28" s="178"/>
      <c r="I28" s="178"/>
      <c r="J28" s="178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81"/>
      <c r="BW28" s="181"/>
      <c r="BX28" s="181"/>
      <c r="BY28" s="181"/>
      <c r="BZ28" s="181"/>
      <c r="CA28" s="181"/>
      <c r="CB28" s="181"/>
      <c r="CC28" s="181"/>
      <c r="CD28" s="181"/>
      <c r="CE28" s="181"/>
      <c r="CF28" s="181"/>
      <c r="CG28" s="181"/>
      <c r="CH28" s="181"/>
      <c r="CI28" s="181"/>
      <c r="CJ28" s="181"/>
      <c r="CK28" s="181"/>
      <c r="CL28" s="181"/>
      <c r="CM28" s="181"/>
      <c r="CN28" s="181"/>
      <c r="CO28" s="181"/>
      <c r="CP28" s="181"/>
      <c r="CQ28" s="181"/>
      <c r="CR28" s="181"/>
      <c r="CS28" s="181"/>
      <c r="CT28" s="181"/>
      <c r="CU28" s="181"/>
      <c r="CV28" s="181"/>
      <c r="CW28" s="181"/>
      <c r="CX28" s="102"/>
    </row>
    <row r="29" spans="1:102" ht="12" customHeight="1">
      <c r="A29" s="87"/>
      <c r="B29" s="102"/>
      <c r="C29" s="178"/>
      <c r="D29" s="178"/>
      <c r="E29" s="178"/>
      <c r="F29" s="178"/>
      <c r="G29" s="178"/>
      <c r="H29" s="178"/>
      <c r="I29" s="178"/>
      <c r="J29" s="178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1"/>
      <c r="BT29" s="181"/>
      <c r="BU29" s="181"/>
      <c r="BV29" s="181"/>
      <c r="BW29" s="181"/>
      <c r="BX29" s="181"/>
      <c r="BY29" s="181"/>
      <c r="BZ29" s="181"/>
      <c r="CA29" s="181"/>
      <c r="CB29" s="181"/>
      <c r="CC29" s="181"/>
      <c r="CD29" s="181"/>
      <c r="CE29" s="181"/>
      <c r="CF29" s="181"/>
      <c r="CG29" s="181"/>
      <c r="CH29" s="181"/>
      <c r="CI29" s="181"/>
      <c r="CJ29" s="181"/>
      <c r="CK29" s="181"/>
      <c r="CL29" s="181"/>
      <c r="CM29" s="181"/>
      <c r="CN29" s="181"/>
      <c r="CO29" s="181"/>
      <c r="CP29" s="181"/>
      <c r="CQ29" s="181"/>
      <c r="CR29" s="181"/>
      <c r="CS29" s="181"/>
      <c r="CT29" s="181"/>
      <c r="CU29" s="181"/>
      <c r="CV29" s="181"/>
      <c r="CW29" s="181"/>
      <c r="CX29" s="102"/>
    </row>
    <row r="30" spans="1:102" ht="12" customHeight="1">
      <c r="A30" s="87"/>
      <c r="B30" s="102"/>
      <c r="C30" s="178"/>
      <c r="D30" s="178"/>
      <c r="E30" s="178"/>
      <c r="F30" s="178"/>
      <c r="G30" s="178"/>
      <c r="H30" s="178"/>
      <c r="I30" s="178"/>
      <c r="J30" s="178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1"/>
      <c r="BW30" s="181"/>
      <c r="BX30" s="181"/>
      <c r="BY30" s="181"/>
      <c r="BZ30" s="181"/>
      <c r="CA30" s="181"/>
      <c r="CB30" s="181"/>
      <c r="CC30" s="181"/>
      <c r="CD30" s="181"/>
      <c r="CE30" s="181"/>
      <c r="CF30" s="181"/>
      <c r="CG30" s="181"/>
      <c r="CH30" s="181"/>
      <c r="CI30" s="181"/>
      <c r="CJ30" s="181"/>
      <c r="CK30" s="181"/>
      <c r="CL30" s="181"/>
      <c r="CM30" s="181"/>
      <c r="CN30" s="181"/>
      <c r="CO30" s="181"/>
      <c r="CP30" s="181"/>
      <c r="CQ30" s="181"/>
      <c r="CR30" s="181"/>
      <c r="CS30" s="181"/>
      <c r="CT30" s="181"/>
      <c r="CU30" s="181"/>
      <c r="CV30" s="181"/>
      <c r="CW30" s="181"/>
      <c r="CX30" s="102"/>
    </row>
    <row r="31" spans="1:102" ht="12" customHeight="1">
      <c r="A31" s="87"/>
      <c r="B31" s="102"/>
      <c r="C31" s="178"/>
      <c r="D31" s="178"/>
      <c r="E31" s="178"/>
      <c r="F31" s="178"/>
      <c r="G31" s="178"/>
      <c r="H31" s="178"/>
      <c r="I31" s="178"/>
      <c r="J31" s="178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1"/>
      <c r="CF31" s="181"/>
      <c r="CG31" s="181"/>
      <c r="CH31" s="181"/>
      <c r="CI31" s="181"/>
      <c r="CJ31" s="181"/>
      <c r="CK31" s="181"/>
      <c r="CL31" s="181"/>
      <c r="CM31" s="181"/>
      <c r="CN31" s="181"/>
      <c r="CO31" s="181"/>
      <c r="CP31" s="181"/>
      <c r="CQ31" s="181"/>
      <c r="CR31" s="181"/>
      <c r="CS31" s="181"/>
      <c r="CT31" s="181"/>
      <c r="CU31" s="181"/>
      <c r="CV31" s="181"/>
      <c r="CW31" s="181"/>
      <c r="CX31" s="102"/>
    </row>
    <row r="32" spans="1:102" ht="12" customHeight="1">
      <c r="A32" s="87"/>
      <c r="B32" s="102"/>
      <c r="C32" s="178"/>
      <c r="D32" s="178"/>
      <c r="E32" s="178"/>
      <c r="F32" s="178"/>
      <c r="G32" s="178"/>
      <c r="H32" s="178"/>
      <c r="I32" s="178"/>
      <c r="J32" s="178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1"/>
      <c r="BU32" s="181"/>
      <c r="BV32" s="181"/>
      <c r="BW32" s="181"/>
      <c r="BX32" s="181"/>
      <c r="BY32" s="181"/>
      <c r="BZ32" s="181"/>
      <c r="CA32" s="181"/>
      <c r="CB32" s="181"/>
      <c r="CC32" s="181"/>
      <c r="CD32" s="181"/>
      <c r="CE32" s="181"/>
      <c r="CF32" s="181"/>
      <c r="CG32" s="181"/>
      <c r="CH32" s="181"/>
      <c r="CI32" s="181"/>
      <c r="CJ32" s="181"/>
      <c r="CK32" s="181"/>
      <c r="CL32" s="181"/>
      <c r="CM32" s="181"/>
      <c r="CN32" s="181"/>
      <c r="CO32" s="181"/>
      <c r="CP32" s="181"/>
      <c r="CQ32" s="181"/>
      <c r="CR32" s="181"/>
      <c r="CS32" s="181"/>
      <c r="CT32" s="181"/>
      <c r="CU32" s="181"/>
      <c r="CV32" s="181"/>
      <c r="CW32" s="181"/>
      <c r="CX32" s="102"/>
    </row>
    <row r="33" spans="1:102" ht="12" customHeight="1">
      <c r="A33" s="87"/>
      <c r="B33" s="102"/>
      <c r="C33" s="178"/>
      <c r="D33" s="178"/>
      <c r="E33" s="178"/>
      <c r="F33" s="178"/>
      <c r="G33" s="178"/>
      <c r="H33" s="178"/>
      <c r="I33" s="178"/>
      <c r="J33" s="178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81"/>
      <c r="BK33" s="181"/>
      <c r="BL33" s="181"/>
      <c r="BM33" s="181"/>
      <c r="BN33" s="181"/>
      <c r="BO33" s="181"/>
      <c r="BP33" s="181"/>
      <c r="BQ33" s="181"/>
      <c r="BR33" s="181"/>
      <c r="BS33" s="181"/>
      <c r="BT33" s="181"/>
      <c r="BU33" s="181"/>
      <c r="BV33" s="181"/>
      <c r="BW33" s="181"/>
      <c r="BX33" s="181"/>
      <c r="BY33" s="181"/>
      <c r="BZ33" s="181"/>
      <c r="CA33" s="181"/>
      <c r="CB33" s="181"/>
      <c r="CC33" s="181"/>
      <c r="CD33" s="181"/>
      <c r="CE33" s="181"/>
      <c r="CF33" s="181"/>
      <c r="CG33" s="181"/>
      <c r="CH33" s="181"/>
      <c r="CI33" s="181"/>
      <c r="CJ33" s="181"/>
      <c r="CK33" s="181"/>
      <c r="CL33" s="181"/>
      <c r="CM33" s="181"/>
      <c r="CN33" s="181"/>
      <c r="CO33" s="181"/>
      <c r="CP33" s="181"/>
      <c r="CQ33" s="181"/>
      <c r="CR33" s="181"/>
      <c r="CS33" s="181"/>
      <c r="CT33" s="181"/>
      <c r="CU33" s="181"/>
      <c r="CV33" s="181"/>
      <c r="CW33" s="181"/>
      <c r="CX33" s="102"/>
    </row>
    <row r="34" spans="1:102" ht="12" customHeight="1">
      <c r="A34" s="87"/>
      <c r="B34" s="102"/>
      <c r="C34" s="178"/>
      <c r="D34" s="178"/>
      <c r="E34" s="178"/>
      <c r="F34" s="178"/>
      <c r="G34" s="178"/>
      <c r="H34" s="178"/>
      <c r="I34" s="178"/>
      <c r="J34" s="178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1"/>
      <c r="BY34" s="181"/>
      <c r="BZ34" s="181"/>
      <c r="CA34" s="181"/>
      <c r="CB34" s="181"/>
      <c r="CC34" s="181"/>
      <c r="CD34" s="181"/>
      <c r="CE34" s="181"/>
      <c r="CF34" s="181"/>
      <c r="CG34" s="181"/>
      <c r="CH34" s="181"/>
      <c r="CI34" s="181"/>
      <c r="CJ34" s="181"/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02"/>
    </row>
    <row r="35" spans="1:102" ht="12" customHeight="1">
      <c r="A35" s="87"/>
      <c r="B35" s="102"/>
      <c r="C35" s="178"/>
      <c r="D35" s="178"/>
      <c r="E35" s="178"/>
      <c r="F35" s="178"/>
      <c r="G35" s="178"/>
      <c r="H35" s="178"/>
      <c r="I35" s="178"/>
      <c r="J35" s="178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02"/>
    </row>
    <row r="36" spans="1:102" ht="12" customHeight="1">
      <c r="A36" s="87"/>
      <c r="B36" s="102"/>
      <c r="C36" s="178"/>
      <c r="D36" s="178"/>
      <c r="E36" s="178"/>
      <c r="F36" s="178"/>
      <c r="G36" s="178"/>
      <c r="H36" s="178"/>
      <c r="I36" s="178"/>
      <c r="J36" s="178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02"/>
    </row>
    <row r="37" spans="1:102" ht="12" customHeight="1">
      <c r="A37" s="87"/>
      <c r="B37" s="102"/>
      <c r="C37" s="178"/>
      <c r="D37" s="178"/>
      <c r="E37" s="178"/>
      <c r="F37" s="178"/>
      <c r="G37" s="178"/>
      <c r="H37" s="178"/>
      <c r="I37" s="178"/>
      <c r="J37" s="178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1"/>
      <c r="BH37" s="181"/>
      <c r="BI37" s="181"/>
      <c r="BJ37" s="181"/>
      <c r="BK37" s="181"/>
      <c r="BL37" s="181"/>
      <c r="BM37" s="181"/>
      <c r="BN37" s="181"/>
      <c r="BO37" s="181"/>
      <c r="BP37" s="181"/>
      <c r="BQ37" s="181"/>
      <c r="BR37" s="181"/>
      <c r="BS37" s="181"/>
      <c r="BT37" s="181"/>
      <c r="BU37" s="181"/>
      <c r="BV37" s="181"/>
      <c r="BW37" s="181"/>
      <c r="BX37" s="181"/>
      <c r="BY37" s="181"/>
      <c r="BZ37" s="181"/>
      <c r="CA37" s="181"/>
      <c r="CB37" s="181"/>
      <c r="CC37" s="181"/>
      <c r="CD37" s="181"/>
      <c r="CE37" s="181"/>
      <c r="CF37" s="181"/>
      <c r="CG37" s="181"/>
      <c r="CH37" s="181"/>
      <c r="CI37" s="181"/>
      <c r="CJ37" s="181"/>
      <c r="CK37" s="181"/>
      <c r="CL37" s="181"/>
      <c r="CM37" s="181"/>
      <c r="CN37" s="181"/>
      <c r="CO37" s="181"/>
      <c r="CP37" s="181"/>
      <c r="CQ37" s="181"/>
      <c r="CR37" s="181"/>
      <c r="CS37" s="181"/>
      <c r="CT37" s="181"/>
      <c r="CU37" s="181"/>
      <c r="CV37" s="181"/>
      <c r="CW37" s="181"/>
      <c r="CX37" s="102"/>
    </row>
    <row r="38" spans="1:102" ht="12" customHeight="1">
      <c r="A38" s="87"/>
      <c r="B38" s="102"/>
      <c r="C38" s="178"/>
      <c r="D38" s="178"/>
      <c r="E38" s="178"/>
      <c r="F38" s="178"/>
      <c r="G38" s="178"/>
      <c r="H38" s="178"/>
      <c r="I38" s="178"/>
      <c r="J38" s="178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181"/>
      <c r="BS38" s="181"/>
      <c r="BT38" s="181"/>
      <c r="BU38" s="181"/>
      <c r="BV38" s="181"/>
      <c r="BW38" s="181"/>
      <c r="BX38" s="181"/>
      <c r="BY38" s="181"/>
      <c r="BZ38" s="181"/>
      <c r="CA38" s="181"/>
      <c r="CB38" s="181"/>
      <c r="CC38" s="181"/>
      <c r="CD38" s="181"/>
      <c r="CE38" s="181"/>
      <c r="CF38" s="181"/>
      <c r="CG38" s="181"/>
      <c r="CH38" s="181"/>
      <c r="CI38" s="181"/>
      <c r="CJ38" s="181"/>
      <c r="CK38" s="181"/>
      <c r="CL38" s="181"/>
      <c r="CM38" s="181"/>
      <c r="CN38" s="181"/>
      <c r="CO38" s="181"/>
      <c r="CP38" s="181"/>
      <c r="CQ38" s="181"/>
      <c r="CR38" s="181"/>
      <c r="CS38" s="181"/>
      <c r="CT38" s="181"/>
      <c r="CU38" s="181"/>
      <c r="CV38" s="181"/>
      <c r="CW38" s="181"/>
      <c r="CX38" s="102"/>
    </row>
    <row r="39" spans="1:102" ht="12" customHeight="1">
      <c r="A39" s="87"/>
      <c r="B39" s="102"/>
      <c r="C39" s="178"/>
      <c r="D39" s="178"/>
      <c r="E39" s="178"/>
      <c r="F39" s="178"/>
      <c r="G39" s="178"/>
      <c r="H39" s="178"/>
      <c r="I39" s="178"/>
      <c r="J39" s="178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1"/>
      <c r="BH39" s="181"/>
      <c r="BI39" s="181"/>
      <c r="BJ39" s="181"/>
      <c r="BK39" s="181"/>
      <c r="BL39" s="181"/>
      <c r="BM39" s="181"/>
      <c r="BN39" s="181"/>
      <c r="BO39" s="181"/>
      <c r="BP39" s="181"/>
      <c r="BQ39" s="181"/>
      <c r="BR39" s="181"/>
      <c r="BS39" s="181"/>
      <c r="BT39" s="181"/>
      <c r="BU39" s="181"/>
      <c r="BV39" s="181"/>
      <c r="BW39" s="181"/>
      <c r="BX39" s="181"/>
      <c r="BY39" s="181"/>
      <c r="BZ39" s="181"/>
      <c r="CA39" s="181"/>
      <c r="CB39" s="181"/>
      <c r="CC39" s="181"/>
      <c r="CD39" s="181"/>
      <c r="CE39" s="181"/>
      <c r="CF39" s="181"/>
      <c r="CG39" s="181"/>
      <c r="CH39" s="181"/>
      <c r="CI39" s="181"/>
      <c r="CJ39" s="181"/>
      <c r="CK39" s="181"/>
      <c r="CL39" s="181"/>
      <c r="CM39" s="181"/>
      <c r="CN39" s="181"/>
      <c r="CO39" s="181"/>
      <c r="CP39" s="181"/>
      <c r="CQ39" s="181"/>
      <c r="CR39" s="181"/>
      <c r="CS39" s="181"/>
      <c r="CT39" s="181"/>
      <c r="CU39" s="181"/>
      <c r="CV39" s="181"/>
      <c r="CW39" s="181"/>
      <c r="CX39" s="102"/>
    </row>
    <row r="40" spans="1:102" ht="12" customHeight="1">
      <c r="A40" s="87"/>
      <c r="B40" s="102"/>
      <c r="C40" s="178"/>
      <c r="D40" s="178"/>
      <c r="E40" s="178"/>
      <c r="F40" s="178"/>
      <c r="G40" s="178"/>
      <c r="H40" s="178"/>
      <c r="I40" s="178"/>
      <c r="J40" s="178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1"/>
      <c r="BH40" s="181"/>
      <c r="BI40" s="181"/>
      <c r="BJ40" s="181"/>
      <c r="BK40" s="181"/>
      <c r="BL40" s="181"/>
      <c r="BM40" s="181"/>
      <c r="BN40" s="181"/>
      <c r="BO40" s="181"/>
      <c r="BP40" s="181"/>
      <c r="BQ40" s="181"/>
      <c r="BR40" s="181"/>
      <c r="BS40" s="181"/>
      <c r="BT40" s="181"/>
      <c r="BU40" s="181"/>
      <c r="BV40" s="181"/>
      <c r="BW40" s="181"/>
      <c r="BX40" s="181"/>
      <c r="BY40" s="181"/>
      <c r="BZ40" s="181"/>
      <c r="CA40" s="181"/>
      <c r="CB40" s="181"/>
      <c r="CC40" s="181"/>
      <c r="CD40" s="181"/>
      <c r="CE40" s="181"/>
      <c r="CF40" s="181"/>
      <c r="CG40" s="181"/>
      <c r="CH40" s="181"/>
      <c r="CI40" s="181"/>
      <c r="CJ40" s="181"/>
      <c r="CK40" s="181"/>
      <c r="CL40" s="181"/>
      <c r="CM40" s="181"/>
      <c r="CN40" s="181"/>
      <c r="CO40" s="181"/>
      <c r="CP40" s="181"/>
      <c r="CQ40" s="181"/>
      <c r="CR40" s="181"/>
      <c r="CS40" s="181"/>
      <c r="CT40" s="181"/>
      <c r="CU40" s="181"/>
      <c r="CV40" s="181"/>
      <c r="CW40" s="181"/>
      <c r="CX40" s="102"/>
    </row>
    <row r="41" spans="1:102" ht="12" customHeight="1">
      <c r="A41" s="87"/>
      <c r="B41" s="102"/>
      <c r="C41" s="178"/>
      <c r="D41" s="178"/>
      <c r="E41" s="178"/>
      <c r="F41" s="178"/>
      <c r="G41" s="178"/>
      <c r="H41" s="178"/>
      <c r="I41" s="178"/>
      <c r="J41" s="178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1"/>
      <c r="BH41" s="181"/>
      <c r="BI41" s="181"/>
      <c r="BJ41" s="181"/>
      <c r="BK41" s="181"/>
      <c r="BL41" s="181"/>
      <c r="BM41" s="181"/>
      <c r="BN41" s="181"/>
      <c r="BO41" s="181"/>
      <c r="BP41" s="181"/>
      <c r="BQ41" s="181"/>
      <c r="BR41" s="181"/>
      <c r="BS41" s="181"/>
      <c r="BT41" s="181"/>
      <c r="BU41" s="181"/>
      <c r="BV41" s="181"/>
      <c r="BW41" s="181"/>
      <c r="BX41" s="181"/>
      <c r="BY41" s="181"/>
      <c r="BZ41" s="181"/>
      <c r="CA41" s="181"/>
      <c r="CB41" s="181"/>
      <c r="CC41" s="181"/>
      <c r="CD41" s="181"/>
      <c r="CE41" s="181"/>
      <c r="CF41" s="181"/>
      <c r="CG41" s="181"/>
      <c r="CH41" s="181"/>
      <c r="CI41" s="181"/>
      <c r="CJ41" s="181"/>
      <c r="CK41" s="181"/>
      <c r="CL41" s="181"/>
      <c r="CM41" s="181"/>
      <c r="CN41" s="181"/>
      <c r="CO41" s="181"/>
      <c r="CP41" s="181"/>
      <c r="CQ41" s="181"/>
      <c r="CR41" s="181"/>
      <c r="CS41" s="181"/>
      <c r="CT41" s="181"/>
      <c r="CU41" s="181"/>
      <c r="CV41" s="181"/>
      <c r="CW41" s="181"/>
      <c r="CX41" s="102"/>
    </row>
    <row r="42" spans="1:102" ht="12" customHeight="1">
      <c r="A42" s="87"/>
      <c r="B42" s="102"/>
      <c r="C42" s="178"/>
      <c r="D42" s="178"/>
      <c r="E42" s="178"/>
      <c r="F42" s="178"/>
      <c r="G42" s="178"/>
      <c r="H42" s="178"/>
      <c r="I42" s="178"/>
      <c r="J42" s="178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1"/>
      <c r="BH42" s="181"/>
      <c r="BI42" s="181"/>
      <c r="BJ42" s="181"/>
      <c r="BK42" s="181"/>
      <c r="BL42" s="181"/>
      <c r="BM42" s="181"/>
      <c r="BN42" s="181"/>
      <c r="BO42" s="181"/>
      <c r="BP42" s="181"/>
      <c r="BQ42" s="181"/>
      <c r="BR42" s="181"/>
      <c r="BS42" s="181"/>
      <c r="BT42" s="181"/>
      <c r="BU42" s="181"/>
      <c r="BV42" s="181"/>
      <c r="BW42" s="181"/>
      <c r="BX42" s="181"/>
      <c r="BY42" s="181"/>
      <c r="BZ42" s="181"/>
      <c r="CA42" s="181"/>
      <c r="CB42" s="181"/>
      <c r="CC42" s="181"/>
      <c r="CD42" s="181"/>
      <c r="CE42" s="181"/>
      <c r="CF42" s="181"/>
      <c r="CG42" s="181"/>
      <c r="CH42" s="181"/>
      <c r="CI42" s="181"/>
      <c r="CJ42" s="181"/>
      <c r="CK42" s="181"/>
      <c r="CL42" s="181"/>
      <c r="CM42" s="181"/>
      <c r="CN42" s="181"/>
      <c r="CO42" s="181"/>
      <c r="CP42" s="181"/>
      <c r="CQ42" s="181"/>
      <c r="CR42" s="181"/>
      <c r="CS42" s="181"/>
      <c r="CT42" s="181"/>
      <c r="CU42" s="181"/>
      <c r="CV42" s="181"/>
      <c r="CW42" s="181"/>
      <c r="CX42" s="102"/>
    </row>
    <row r="43" spans="1:102" ht="12" customHeight="1">
      <c r="A43" s="87"/>
      <c r="B43" s="102"/>
      <c r="C43" s="174"/>
      <c r="D43" s="174"/>
      <c r="E43" s="174"/>
      <c r="F43" s="174"/>
      <c r="G43" s="174"/>
      <c r="H43" s="174"/>
      <c r="I43" s="174"/>
      <c r="J43" s="174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  <c r="BL43" s="177"/>
      <c r="BM43" s="177"/>
      <c r="BN43" s="177"/>
      <c r="BO43" s="177"/>
      <c r="BP43" s="177"/>
      <c r="BQ43" s="177"/>
      <c r="BR43" s="177"/>
      <c r="BS43" s="177"/>
      <c r="BT43" s="177"/>
      <c r="BU43" s="177"/>
      <c r="BV43" s="177"/>
      <c r="BW43" s="177"/>
      <c r="BX43" s="177"/>
      <c r="BY43" s="177"/>
      <c r="BZ43" s="177"/>
      <c r="CA43" s="177"/>
      <c r="CB43" s="177"/>
      <c r="CC43" s="177"/>
      <c r="CD43" s="177"/>
      <c r="CE43" s="177"/>
      <c r="CF43" s="177"/>
      <c r="CG43" s="177"/>
      <c r="CH43" s="177"/>
      <c r="CI43" s="177"/>
      <c r="CJ43" s="177"/>
      <c r="CK43" s="177"/>
      <c r="CL43" s="177"/>
      <c r="CM43" s="177"/>
      <c r="CN43" s="177"/>
      <c r="CO43" s="177"/>
      <c r="CP43" s="177"/>
      <c r="CQ43" s="177"/>
      <c r="CR43" s="177"/>
      <c r="CS43" s="177"/>
      <c r="CT43" s="177"/>
      <c r="CU43" s="177"/>
      <c r="CV43" s="177"/>
      <c r="CW43" s="177"/>
      <c r="CX43" s="102"/>
    </row>
    <row r="44" spans="1:102" ht="12" customHeight="1">
      <c r="A44" s="87"/>
      <c r="B44" s="102"/>
      <c r="C44" s="102"/>
      <c r="D44" s="102"/>
      <c r="E44" s="87"/>
      <c r="F44" s="102"/>
      <c r="G44" s="87"/>
      <c r="H44" s="87"/>
      <c r="I44" s="87"/>
      <c r="J44" s="87"/>
      <c r="K44" s="87"/>
      <c r="L44" s="87"/>
      <c r="M44" s="87"/>
      <c r="N44" s="87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87"/>
      <c r="AG44" s="87"/>
      <c r="AH44" s="87"/>
      <c r="AI44" s="87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  <c r="CD44" s="102"/>
      <c r="CE44" s="102"/>
      <c r="CF44" s="102"/>
      <c r="CG44" s="102"/>
      <c r="CH44" s="102"/>
      <c r="CI44" s="102"/>
      <c r="CJ44" s="102"/>
      <c r="CK44" s="102"/>
      <c r="CL44" s="102"/>
      <c r="CM44" s="102"/>
      <c r="CN44" s="102"/>
      <c r="CO44" s="102"/>
      <c r="CP44" s="102"/>
      <c r="CQ44" s="102"/>
      <c r="CR44" s="102"/>
      <c r="CS44" s="102"/>
      <c r="CT44" s="102"/>
      <c r="CU44" s="102"/>
      <c r="CV44" s="102"/>
      <c r="CW44" s="102"/>
      <c r="CX44" s="102"/>
    </row>
    <row r="45" spans="1:102" ht="12" customHeight="1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</row>
    <row r="46" spans="1:102" ht="12" customHeight="1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</row>
    <row r="47" spans="1:102" ht="12" customHeight="1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/>
      <c r="CV47" s="87"/>
      <c r="CW47" s="87"/>
      <c r="CX47" s="87"/>
    </row>
    <row r="48" spans="1:102" ht="12" customHeight="1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/>
      <c r="CW48" s="87"/>
      <c r="CX48" s="87"/>
    </row>
    <row r="49" spans="1:102" ht="12" customHeigh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/>
      <c r="CX49" s="87"/>
    </row>
    <row r="50" spans="1:102" ht="12" customHeight="1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7"/>
      <c r="CU50" s="87"/>
      <c r="CV50" s="87"/>
      <c r="CW50" s="87"/>
      <c r="CX50" s="87"/>
    </row>
    <row r="51" spans="1:102" ht="12" customHeight="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</row>
    <row r="52" spans="1:102" ht="12" customHeight="1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</row>
    <row r="53" spans="1:102" ht="12" customHeight="1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</row>
    <row r="54" spans="1:102" ht="12" customHeight="1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</row>
    <row r="55" spans="1:102" ht="12" customHeight="1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</row>
    <row r="56" spans="1:102" ht="12" customHeight="1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</row>
    <row r="57" spans="1:102" ht="12" customHeight="1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</row>
  </sheetData>
  <mergeCells count="196">
    <mergeCell ref="F1:L1"/>
    <mergeCell ref="U1:CM1"/>
    <mergeCell ref="CQ1:CX1"/>
    <mergeCell ref="M2:AT2"/>
    <mergeCell ref="BC2:BX2"/>
    <mergeCell ref="CD2:CK2"/>
    <mergeCell ref="CQ2:CX2"/>
    <mergeCell ref="M3:AT3"/>
    <mergeCell ref="BC3:BX3"/>
    <mergeCell ref="CD3:CK3"/>
    <mergeCell ref="CQ3:CX3"/>
    <mergeCell ref="C7:J7"/>
    <mergeCell ref="K7:U7"/>
    <mergeCell ref="V7:AE7"/>
    <mergeCell ref="AF7:AP7"/>
    <mergeCell ref="AQ7:CW7"/>
    <mergeCell ref="C8:J8"/>
    <mergeCell ref="K8:U8"/>
    <mergeCell ref="V8:AE8"/>
    <mergeCell ref="AF8:AP8"/>
    <mergeCell ref="AQ8:CW8"/>
    <mergeCell ref="C9:J9"/>
    <mergeCell ref="K9:U9"/>
    <mergeCell ref="V9:AE9"/>
    <mergeCell ref="AF9:AP9"/>
    <mergeCell ref="AQ9:CW9"/>
    <mergeCell ref="C10:J10"/>
    <mergeCell ref="K10:U10"/>
    <mergeCell ref="V10:AE10"/>
    <mergeCell ref="AF10:AP10"/>
    <mergeCell ref="AQ10:CW10"/>
    <mergeCell ref="C11:J11"/>
    <mergeCell ref="K11:U11"/>
    <mergeCell ref="V11:AE11"/>
    <mergeCell ref="AF11:AP11"/>
    <mergeCell ref="AQ11:CW11"/>
    <mergeCell ref="C12:J12"/>
    <mergeCell ref="K12:U12"/>
    <mergeCell ref="V12:AE12"/>
    <mergeCell ref="AF12:AP12"/>
    <mergeCell ref="AQ12:CW12"/>
    <mergeCell ref="C13:J13"/>
    <mergeCell ref="K13:U13"/>
    <mergeCell ref="V13:AE13"/>
    <mergeCell ref="AF13:AP13"/>
    <mergeCell ref="AQ13:CW13"/>
    <mergeCell ref="C14:J14"/>
    <mergeCell ref="K14:U14"/>
    <mergeCell ref="V14:AE14"/>
    <mergeCell ref="AF14:AP14"/>
    <mergeCell ref="AQ14:CW14"/>
    <mergeCell ref="C15:J15"/>
    <mergeCell ref="K15:U15"/>
    <mergeCell ref="V15:AE15"/>
    <mergeCell ref="AF15:AP15"/>
    <mergeCell ref="AQ15:CW15"/>
    <mergeCell ref="C16:J16"/>
    <mergeCell ref="K16:U16"/>
    <mergeCell ref="V16:AE16"/>
    <mergeCell ref="AF16:AP16"/>
    <mergeCell ref="AQ16:CW16"/>
    <mergeCell ref="C17:J17"/>
    <mergeCell ref="K17:U17"/>
    <mergeCell ref="V17:AE17"/>
    <mergeCell ref="AF17:AP17"/>
    <mergeCell ref="AQ17:CW17"/>
    <mergeCell ref="C18:J18"/>
    <mergeCell ref="K18:U18"/>
    <mergeCell ref="V18:AE18"/>
    <mergeCell ref="AF18:AP18"/>
    <mergeCell ref="AQ18:CW18"/>
    <mergeCell ref="C19:J19"/>
    <mergeCell ref="K19:U19"/>
    <mergeCell ref="V19:AE19"/>
    <mergeCell ref="AF19:AP19"/>
    <mergeCell ref="AQ19:CW19"/>
    <mergeCell ref="C20:J20"/>
    <mergeCell ref="K20:U20"/>
    <mergeCell ref="V20:AE20"/>
    <mergeCell ref="AF20:AP20"/>
    <mergeCell ref="AQ20:CW20"/>
    <mergeCell ref="C21:J21"/>
    <mergeCell ref="K21:U21"/>
    <mergeCell ref="V21:AE21"/>
    <mergeCell ref="AF21:AP21"/>
    <mergeCell ref="AQ21:CW21"/>
    <mergeCell ref="C22:J22"/>
    <mergeCell ref="K22:U22"/>
    <mergeCell ref="V22:AE22"/>
    <mergeCell ref="AF22:AP22"/>
    <mergeCell ref="AQ22:CW22"/>
    <mergeCell ref="C23:J23"/>
    <mergeCell ref="K23:U23"/>
    <mergeCell ref="V23:AE23"/>
    <mergeCell ref="AF23:AP23"/>
    <mergeCell ref="AQ23:CW23"/>
    <mergeCell ref="C24:J24"/>
    <mergeCell ref="K24:U24"/>
    <mergeCell ref="V24:AE24"/>
    <mergeCell ref="AF24:AP24"/>
    <mergeCell ref="AQ24:CW24"/>
    <mergeCell ref="C25:J25"/>
    <mergeCell ref="K25:U25"/>
    <mergeCell ref="V25:AE25"/>
    <mergeCell ref="AF25:AP25"/>
    <mergeCell ref="AQ25:CW25"/>
    <mergeCell ref="C26:J26"/>
    <mergeCell ref="K26:U26"/>
    <mergeCell ref="V26:AE26"/>
    <mergeCell ref="AF26:AP26"/>
    <mergeCell ref="AQ26:CW26"/>
    <mergeCell ref="C27:J27"/>
    <mergeCell ref="K27:U27"/>
    <mergeCell ref="V27:AE27"/>
    <mergeCell ref="AF27:AP27"/>
    <mergeCell ref="AQ27:CW27"/>
    <mergeCell ref="C28:J28"/>
    <mergeCell ref="K28:U28"/>
    <mergeCell ref="V28:AE28"/>
    <mergeCell ref="AF28:AP28"/>
    <mergeCell ref="AQ28:CW28"/>
    <mergeCell ref="C29:J29"/>
    <mergeCell ref="K29:U29"/>
    <mergeCell ref="V29:AE29"/>
    <mergeCell ref="AF29:AP29"/>
    <mergeCell ref="AQ29:CW29"/>
    <mergeCell ref="C30:J30"/>
    <mergeCell ref="K30:U30"/>
    <mergeCell ref="V30:AE30"/>
    <mergeCell ref="AF30:AP30"/>
    <mergeCell ref="AQ30:CW30"/>
    <mergeCell ref="C31:J31"/>
    <mergeCell ref="K31:U31"/>
    <mergeCell ref="V31:AE31"/>
    <mergeCell ref="AF31:AP31"/>
    <mergeCell ref="AQ31:CW31"/>
    <mergeCell ref="C32:J32"/>
    <mergeCell ref="K32:U32"/>
    <mergeCell ref="V32:AE32"/>
    <mergeCell ref="AF32:AP32"/>
    <mergeCell ref="AQ32:CW32"/>
    <mergeCell ref="C33:J33"/>
    <mergeCell ref="K33:U33"/>
    <mergeCell ref="V33:AE33"/>
    <mergeCell ref="AF33:AP33"/>
    <mergeCell ref="AQ33:CW33"/>
    <mergeCell ref="C34:J34"/>
    <mergeCell ref="K34:U34"/>
    <mergeCell ref="V34:AE34"/>
    <mergeCell ref="AF34:AP34"/>
    <mergeCell ref="AQ34:CW34"/>
    <mergeCell ref="C35:J35"/>
    <mergeCell ref="K35:U35"/>
    <mergeCell ref="V35:AE35"/>
    <mergeCell ref="AF35:AP35"/>
    <mergeCell ref="AQ35:CW35"/>
    <mergeCell ref="C36:J36"/>
    <mergeCell ref="K36:U36"/>
    <mergeCell ref="V36:AE36"/>
    <mergeCell ref="AF36:AP36"/>
    <mergeCell ref="AQ36:CW36"/>
    <mergeCell ref="C37:J37"/>
    <mergeCell ref="K37:U37"/>
    <mergeCell ref="V37:AE37"/>
    <mergeCell ref="AF37:AP37"/>
    <mergeCell ref="AQ37:CW37"/>
    <mergeCell ref="C38:J38"/>
    <mergeCell ref="K38:U38"/>
    <mergeCell ref="V38:AE38"/>
    <mergeCell ref="AF38:AP38"/>
    <mergeCell ref="AQ38:CW38"/>
    <mergeCell ref="C39:J39"/>
    <mergeCell ref="K39:U39"/>
    <mergeCell ref="V39:AE39"/>
    <mergeCell ref="AF39:AP39"/>
    <mergeCell ref="AQ39:CW39"/>
    <mergeCell ref="C40:J40"/>
    <mergeCell ref="K40:U40"/>
    <mergeCell ref="V40:AE40"/>
    <mergeCell ref="AF40:AP40"/>
    <mergeCell ref="AQ40:CW40"/>
    <mergeCell ref="C43:J43"/>
    <mergeCell ref="K43:U43"/>
    <mergeCell ref="V43:AE43"/>
    <mergeCell ref="AF43:AP43"/>
    <mergeCell ref="AQ43:CW43"/>
    <mergeCell ref="C41:J41"/>
    <mergeCell ref="K41:U41"/>
    <mergeCell ref="V41:AE41"/>
    <mergeCell ref="AF41:AP41"/>
    <mergeCell ref="AQ41:CW41"/>
    <mergeCell ref="C42:J42"/>
    <mergeCell ref="K42:U42"/>
    <mergeCell ref="V42:AE42"/>
    <mergeCell ref="AF42:AP42"/>
    <mergeCell ref="AQ42:CW42"/>
  </mergeCells>
  <pageMargins left="0.3" right="0.3" top="0.3" bottom="0.3" header="0.3" footer="0.3"/>
  <pageSetup paperSize="9" scale="84" fitToHeight="0" orientation="landscape" r:id="rId1"/>
  <headerFooter alignWithMargins="0">
    <oddHeader>&amp;R&amp;P/&amp;N&amp;L&amp;"Calibri"&amp;13&amp;K000000•• PROTECTED&amp;1#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6827-553F-4F3B-B13C-AD0C5E521825}">
  <sheetPr>
    <tabColor rgb="FFFFFF00"/>
    <pageSetUpPr fitToPage="1"/>
  </sheetPr>
  <dimension ref="A1:BK366"/>
  <sheetViews>
    <sheetView showGridLines="0" view="pageBreakPreview" zoomScaleNormal="100" zoomScaleSheetLayoutView="100" workbookViewId="0">
      <pane xSplit="3" ySplit="10" topLeftCell="D219" activePane="bottomRight" state="frozen"/>
      <selection pane="topRight" activeCell="M43" sqref="M43"/>
      <selection pane="bottomLeft" activeCell="M43" sqref="M43"/>
      <selection pane="bottomRight" activeCell="A9" sqref="A9:B219"/>
    </sheetView>
  </sheetViews>
  <sheetFormatPr defaultColWidth="9.1796875" defaultRowHeight="12"/>
  <cols>
    <col min="1" max="1" width="33.81640625" style="1" customWidth="1"/>
    <col min="2" max="2" width="3.453125" style="2" customWidth="1"/>
    <col min="3" max="3" width="11.81640625" style="1" customWidth="1"/>
    <col min="4" max="4" width="36" style="3" customWidth="1"/>
    <col min="5" max="5" width="11.54296875" style="1" customWidth="1"/>
    <col min="6" max="6" width="9.453125" style="1" customWidth="1"/>
    <col min="7" max="7" width="12.26953125" style="4" customWidth="1"/>
    <col min="8" max="8" width="10.7265625" style="1" customWidth="1"/>
    <col min="9" max="9" width="8.1796875" style="3" customWidth="1"/>
    <col min="10" max="10" width="12.1796875" style="4" customWidth="1"/>
    <col min="11" max="11" width="16.1796875" style="1" customWidth="1"/>
    <col min="12" max="12" width="8.81640625" style="1" customWidth="1"/>
    <col min="13" max="15" width="9.26953125" style="1" customWidth="1"/>
    <col min="16" max="16" width="18.54296875" style="1" customWidth="1"/>
    <col min="17" max="17" width="11.7265625" style="1" customWidth="1"/>
    <col min="18" max="18" width="22.81640625" style="1" bestFit="1" customWidth="1"/>
    <col min="19" max="19" width="12.7265625" style="1" bestFit="1" customWidth="1"/>
    <col min="20" max="20" width="15.453125" style="1" bestFit="1" customWidth="1"/>
    <col min="21" max="21" width="17.54296875" style="1" bestFit="1" customWidth="1"/>
    <col min="22" max="22" width="20.7265625" style="1" customWidth="1"/>
    <col min="23" max="23" width="9.1796875" style="1"/>
    <col min="24" max="24" width="15.7265625" style="1" customWidth="1"/>
    <col min="25" max="16384" width="9.1796875" style="1"/>
  </cols>
  <sheetData>
    <row r="1" spans="1:63">
      <c r="V1" s="5"/>
    </row>
    <row r="2" spans="1:63">
      <c r="BK2" s="6" t="s">
        <v>25</v>
      </c>
    </row>
    <row r="3" spans="1:63" ht="20.25" customHeight="1"/>
    <row r="4" spans="1:63">
      <c r="G4" s="1"/>
      <c r="J4" s="1"/>
    </row>
    <row r="5" spans="1:63" ht="18">
      <c r="A5" s="7" t="s">
        <v>12</v>
      </c>
      <c r="C5" s="8"/>
      <c r="G5" s="1"/>
      <c r="J5" s="1"/>
      <c r="K5" s="8"/>
    </row>
    <row r="6" spans="1:63" ht="12.5">
      <c r="A6" s="8" t="s">
        <v>26</v>
      </c>
      <c r="C6" s="8"/>
      <c r="G6" s="1"/>
      <c r="J6" s="1"/>
    </row>
    <row r="7" spans="1:63" ht="12.5">
      <c r="A7" s="8" t="s">
        <v>27</v>
      </c>
      <c r="C7" s="8"/>
      <c r="G7" s="9" t="s">
        <v>28</v>
      </c>
      <c r="J7" s="1"/>
    </row>
    <row r="8" spans="1:63" ht="12.5" thickBot="1">
      <c r="G8" s="1"/>
      <c r="J8" s="1"/>
    </row>
    <row r="9" spans="1:63" s="10" customFormat="1" ht="15" customHeight="1" thickBot="1">
      <c r="A9" s="223" t="s">
        <v>29</v>
      </c>
      <c r="B9" s="225" t="s">
        <v>30</v>
      </c>
      <c r="C9" s="225" t="s">
        <v>31</v>
      </c>
      <c r="D9" s="227" t="s">
        <v>32</v>
      </c>
      <c r="E9" s="229" t="s">
        <v>33</v>
      </c>
      <c r="F9" s="230"/>
      <c r="G9" s="221" t="s">
        <v>34</v>
      </c>
      <c r="H9" s="222"/>
      <c r="I9" s="222"/>
      <c r="J9" s="222"/>
      <c r="K9" s="222"/>
      <c r="L9" s="222"/>
      <c r="M9" s="222"/>
      <c r="N9" s="222"/>
      <c r="O9" s="222"/>
      <c r="P9" s="215" t="s">
        <v>35</v>
      </c>
      <c r="Q9" s="217" t="s">
        <v>36</v>
      </c>
      <c r="R9" s="219" t="s">
        <v>37</v>
      </c>
      <c r="S9" s="219" t="s">
        <v>38</v>
      </c>
      <c r="T9" s="215" t="s">
        <v>39</v>
      </c>
      <c r="U9" s="217" t="s">
        <v>40</v>
      </c>
      <c r="V9" s="213" t="s">
        <v>41</v>
      </c>
      <c r="X9" s="11"/>
      <c r="Y9" s="12"/>
      <c r="Z9" s="11"/>
    </row>
    <row r="10" spans="1:63" s="10" customFormat="1" ht="45" customHeight="1" thickBot="1">
      <c r="A10" s="224"/>
      <c r="B10" s="226"/>
      <c r="C10" s="226"/>
      <c r="D10" s="228"/>
      <c r="E10" s="13" t="s">
        <v>42</v>
      </c>
      <c r="F10" s="14" t="s">
        <v>43</v>
      </c>
      <c r="G10" s="15" t="s">
        <v>44</v>
      </c>
      <c r="H10" s="16" t="s">
        <v>45</v>
      </c>
      <c r="I10" s="17" t="s">
        <v>46</v>
      </c>
      <c r="J10" s="156" t="s">
        <v>47</v>
      </c>
      <c r="K10" s="18" t="s">
        <v>48</v>
      </c>
      <c r="L10" s="18" t="s">
        <v>49</v>
      </c>
      <c r="M10" s="19" t="s">
        <v>50</v>
      </c>
      <c r="N10" s="16" t="s">
        <v>51</v>
      </c>
      <c r="O10" s="20" t="s">
        <v>43</v>
      </c>
      <c r="P10" s="216"/>
      <c r="Q10" s="218"/>
      <c r="R10" s="220"/>
      <c r="S10" s="220"/>
      <c r="T10" s="216"/>
      <c r="U10" s="218"/>
      <c r="V10" s="214"/>
    </row>
    <row r="11" spans="1:63" ht="14.5">
      <c r="A11" s="21" t="s">
        <v>52</v>
      </c>
      <c r="B11" s="22" t="s">
        <v>53</v>
      </c>
      <c r="C11" s="23"/>
      <c r="D11" s="24" t="s">
        <v>54</v>
      </c>
      <c r="E11" s="25"/>
      <c r="F11" s="26"/>
      <c r="G11" s="27">
        <v>0</v>
      </c>
      <c r="H11" s="42" t="s">
        <v>55</v>
      </c>
      <c r="I11" s="24" t="s">
        <v>56</v>
      </c>
      <c r="J11" s="30">
        <v>3</v>
      </c>
      <c r="K11" s="31">
        <f t="shared" ref="K11:K60" si="0">IF(H11="", "", IF(H11="Add",G11*J11, 0))</f>
        <v>0</v>
      </c>
      <c r="L11" s="28">
        <v>18</v>
      </c>
      <c r="M11" s="32">
        <v>1</v>
      </c>
      <c r="N11" s="33">
        <v>1.01</v>
      </c>
      <c r="O11" s="34">
        <v>3</v>
      </c>
      <c r="P11" s="35">
        <f t="shared" ref="P11:P62" si="1">IF(B11="M", IF(AND(E11 &lt;&gt; 0, F11 &lt;&gt; 0), C11+ (E11*F11), C11), IF(B11="T", IF(AND(N11&lt;&gt;0, O11&lt;&gt;0), K11*(L11+M11) * POWER(N11, O11), K11*(L11+M11)), ))</f>
        <v>0</v>
      </c>
      <c r="Q11" s="36">
        <v>1</v>
      </c>
      <c r="R11" s="37">
        <f t="shared" ref="R11:R60" si="2">P11*Q11/1024/1024</f>
        <v>0</v>
      </c>
      <c r="S11" s="38">
        <v>1</v>
      </c>
      <c r="T11" s="39">
        <f t="shared" ref="T11:T61" si="3">P11*S11/1024/1024</f>
        <v>0</v>
      </c>
      <c r="U11" s="40">
        <f t="shared" ref="U11:U61" si="4">R11+T11</f>
        <v>0</v>
      </c>
      <c r="V11" s="41"/>
    </row>
    <row r="12" spans="1:63" ht="14.5">
      <c r="A12" s="21" t="s">
        <v>57</v>
      </c>
      <c r="B12" s="22" t="s">
        <v>53</v>
      </c>
      <c r="C12" s="23"/>
      <c r="D12" s="24" t="s">
        <v>54</v>
      </c>
      <c r="E12" s="25"/>
      <c r="F12" s="26"/>
      <c r="G12" s="27">
        <v>0</v>
      </c>
      <c r="H12" s="42" t="s">
        <v>55</v>
      </c>
      <c r="I12" s="24" t="s">
        <v>56</v>
      </c>
      <c r="J12" s="30">
        <v>3</v>
      </c>
      <c r="K12" s="31">
        <f t="shared" si="0"/>
        <v>0</v>
      </c>
      <c r="L12" s="28">
        <v>18</v>
      </c>
      <c r="M12" s="32">
        <v>1</v>
      </c>
      <c r="N12" s="33">
        <v>1.01</v>
      </c>
      <c r="O12" s="34">
        <v>3</v>
      </c>
      <c r="P12" s="35">
        <f t="shared" si="1"/>
        <v>0</v>
      </c>
      <c r="Q12" s="36">
        <v>1</v>
      </c>
      <c r="R12" s="37">
        <f t="shared" si="2"/>
        <v>0</v>
      </c>
      <c r="S12" s="38">
        <v>1</v>
      </c>
      <c r="T12" s="39">
        <f t="shared" si="3"/>
        <v>0</v>
      </c>
      <c r="U12" s="40">
        <f t="shared" si="4"/>
        <v>0</v>
      </c>
      <c r="V12" s="41"/>
    </row>
    <row r="13" spans="1:63" ht="14.5">
      <c r="A13" s="21" t="s">
        <v>58</v>
      </c>
      <c r="B13" s="22" t="s">
        <v>53</v>
      </c>
      <c r="C13" s="23"/>
      <c r="D13" s="24" t="s">
        <v>54</v>
      </c>
      <c r="E13" s="25"/>
      <c r="F13" s="26"/>
      <c r="G13" s="27">
        <v>0</v>
      </c>
      <c r="H13" s="42" t="s">
        <v>55</v>
      </c>
      <c r="I13" s="24" t="s">
        <v>56</v>
      </c>
      <c r="J13" s="30">
        <v>3</v>
      </c>
      <c r="K13" s="31">
        <f t="shared" si="0"/>
        <v>0</v>
      </c>
      <c r="L13" s="28">
        <v>18</v>
      </c>
      <c r="M13" s="32">
        <v>1</v>
      </c>
      <c r="N13" s="33">
        <v>1.01</v>
      </c>
      <c r="O13" s="34">
        <v>3</v>
      </c>
      <c r="P13" s="35">
        <f t="shared" si="1"/>
        <v>0</v>
      </c>
      <c r="Q13" s="36">
        <v>1</v>
      </c>
      <c r="R13" s="37">
        <f t="shared" si="2"/>
        <v>0</v>
      </c>
      <c r="S13" s="38">
        <v>1</v>
      </c>
      <c r="T13" s="39">
        <f t="shared" si="3"/>
        <v>0</v>
      </c>
      <c r="U13" s="40">
        <f t="shared" si="4"/>
        <v>0</v>
      </c>
      <c r="V13" s="41"/>
    </row>
    <row r="14" spans="1:63" ht="14.5">
      <c r="A14" s="21" t="s">
        <v>59</v>
      </c>
      <c r="B14" s="22" t="s">
        <v>53</v>
      </c>
      <c r="C14" s="23"/>
      <c r="D14" s="24" t="s">
        <v>54</v>
      </c>
      <c r="E14" s="25"/>
      <c r="F14" s="26"/>
      <c r="G14" s="27">
        <v>622</v>
      </c>
      <c r="H14" s="42" t="s">
        <v>55</v>
      </c>
      <c r="I14" s="24" t="s">
        <v>56</v>
      </c>
      <c r="J14" s="30">
        <v>3</v>
      </c>
      <c r="K14" s="31">
        <f t="shared" si="0"/>
        <v>1866</v>
      </c>
      <c r="L14" s="28">
        <v>18</v>
      </c>
      <c r="M14" s="32">
        <v>1</v>
      </c>
      <c r="N14" s="33">
        <v>1.01</v>
      </c>
      <c r="O14" s="34">
        <v>3</v>
      </c>
      <c r="P14" s="35">
        <f t="shared" si="1"/>
        <v>36528.291653999993</v>
      </c>
      <c r="Q14" s="36">
        <v>1</v>
      </c>
      <c r="R14" s="37">
        <f t="shared" si="2"/>
        <v>3.4836093572616571E-2</v>
      </c>
      <c r="S14" s="38">
        <v>1</v>
      </c>
      <c r="T14" s="39">
        <f t="shared" si="3"/>
        <v>3.4836093572616571E-2</v>
      </c>
      <c r="U14" s="40">
        <f t="shared" si="4"/>
        <v>6.9672187145233141E-2</v>
      </c>
      <c r="V14" s="41"/>
    </row>
    <row r="15" spans="1:63" ht="14.5">
      <c r="A15" s="21" t="s">
        <v>60</v>
      </c>
      <c r="B15" s="22" t="s">
        <v>53</v>
      </c>
      <c r="C15" s="23"/>
      <c r="D15" s="24" t="s">
        <v>54</v>
      </c>
      <c r="E15" s="25"/>
      <c r="F15" s="26"/>
      <c r="G15" s="27">
        <v>382713</v>
      </c>
      <c r="H15" s="42" t="s">
        <v>55</v>
      </c>
      <c r="I15" s="24" t="s">
        <v>56</v>
      </c>
      <c r="J15" s="30">
        <v>3</v>
      </c>
      <c r="K15" s="31">
        <f t="shared" si="0"/>
        <v>1148139</v>
      </c>
      <c r="L15" s="28">
        <v>18</v>
      </c>
      <c r="M15" s="32">
        <v>1</v>
      </c>
      <c r="N15" s="33">
        <v>1.01</v>
      </c>
      <c r="O15" s="34">
        <v>3</v>
      </c>
      <c r="P15" s="35">
        <f t="shared" si="1"/>
        <v>22475646.436940998</v>
      </c>
      <c r="Q15" s="36">
        <v>1</v>
      </c>
      <c r="R15" s="37">
        <f t="shared" si="2"/>
        <v>21.434446751538275</v>
      </c>
      <c r="S15" s="38">
        <v>1</v>
      </c>
      <c r="T15" s="39">
        <f t="shared" si="3"/>
        <v>21.434446751538275</v>
      </c>
      <c r="U15" s="40">
        <f t="shared" si="4"/>
        <v>42.868893503076549</v>
      </c>
      <c r="V15" s="41"/>
    </row>
    <row r="16" spans="1:63" ht="14.5">
      <c r="A16" s="21" t="s">
        <v>61</v>
      </c>
      <c r="B16" s="22" t="s">
        <v>53</v>
      </c>
      <c r="C16" s="23"/>
      <c r="D16" s="24" t="s">
        <v>54</v>
      </c>
      <c r="E16" s="25"/>
      <c r="F16" s="26"/>
      <c r="G16" s="27">
        <v>969293</v>
      </c>
      <c r="H16" s="42" t="s">
        <v>55</v>
      </c>
      <c r="I16" s="24" t="s">
        <v>56</v>
      </c>
      <c r="J16" s="30">
        <v>3</v>
      </c>
      <c r="K16" s="31">
        <f t="shared" si="0"/>
        <v>2907879</v>
      </c>
      <c r="L16" s="28">
        <v>18</v>
      </c>
      <c r="M16" s="32">
        <v>1</v>
      </c>
      <c r="N16" s="33">
        <v>1.01</v>
      </c>
      <c r="O16" s="34">
        <v>3</v>
      </c>
      <c r="P16" s="35">
        <f t="shared" si="1"/>
        <v>56923822.190000996</v>
      </c>
      <c r="Q16" s="36">
        <v>14</v>
      </c>
      <c r="R16" s="37">
        <f t="shared" si="2"/>
        <v>760.01502099992172</v>
      </c>
      <c r="S16" s="38">
        <v>14</v>
      </c>
      <c r="T16" s="39">
        <f t="shared" si="3"/>
        <v>760.01502099992172</v>
      </c>
      <c r="U16" s="40">
        <f t="shared" si="4"/>
        <v>1520.0300419998434</v>
      </c>
      <c r="V16" s="41"/>
    </row>
    <row r="17" spans="1:22" ht="14.5">
      <c r="A17" s="21" t="s">
        <v>62</v>
      </c>
      <c r="B17" s="22" t="s">
        <v>53</v>
      </c>
      <c r="C17" s="23"/>
      <c r="D17" s="24" t="s">
        <v>54</v>
      </c>
      <c r="E17" s="25"/>
      <c r="F17" s="26"/>
      <c r="G17" s="27">
        <v>77308</v>
      </c>
      <c r="H17" s="42" t="s">
        <v>55</v>
      </c>
      <c r="I17" s="24" t="s">
        <v>56</v>
      </c>
      <c r="J17" s="30">
        <v>3</v>
      </c>
      <c r="K17" s="31">
        <f t="shared" si="0"/>
        <v>231924</v>
      </c>
      <c r="L17" s="28">
        <v>18</v>
      </c>
      <c r="M17" s="32">
        <v>1</v>
      </c>
      <c r="N17" s="33">
        <v>1.01</v>
      </c>
      <c r="O17" s="34">
        <v>3</v>
      </c>
      <c r="P17" s="35">
        <f t="shared" si="1"/>
        <v>4540079.0533559993</v>
      </c>
      <c r="Q17" s="36">
        <v>1</v>
      </c>
      <c r="R17" s="37">
        <f t="shared" si="2"/>
        <v>4.3297567876396172</v>
      </c>
      <c r="S17" s="38">
        <v>1</v>
      </c>
      <c r="T17" s="39">
        <f t="shared" si="3"/>
        <v>4.3297567876396172</v>
      </c>
      <c r="U17" s="40">
        <f t="shared" si="4"/>
        <v>8.6595135752792345</v>
      </c>
      <c r="V17" s="41"/>
    </row>
    <row r="18" spans="1:22" ht="14.5">
      <c r="A18" s="21" t="s">
        <v>63</v>
      </c>
      <c r="B18" s="22" t="s">
        <v>53</v>
      </c>
      <c r="C18" s="23"/>
      <c r="D18" s="24" t="s">
        <v>54</v>
      </c>
      <c r="E18" s="25"/>
      <c r="F18" s="26"/>
      <c r="G18" s="27">
        <v>270797364</v>
      </c>
      <c r="H18" s="42" t="s">
        <v>55</v>
      </c>
      <c r="I18" s="24" t="s">
        <v>56</v>
      </c>
      <c r="J18" s="30">
        <v>3</v>
      </c>
      <c r="K18" s="31">
        <f t="shared" si="0"/>
        <v>812392092</v>
      </c>
      <c r="L18" s="28">
        <v>18</v>
      </c>
      <c r="M18" s="32">
        <v>1</v>
      </c>
      <c r="N18" s="33">
        <v>1.01</v>
      </c>
      <c r="O18" s="34">
        <v>3</v>
      </c>
      <c r="P18" s="35">
        <f t="shared" si="1"/>
        <v>15903159310.814146</v>
      </c>
      <c r="Q18" s="36">
        <v>1.8864176239245749</v>
      </c>
      <c r="R18" s="37">
        <f t="shared" si="2"/>
        <v>28610.2294921875</v>
      </c>
      <c r="S18" s="38">
        <v>1.8864176239245749</v>
      </c>
      <c r="T18" s="39">
        <f t="shared" si="3"/>
        <v>28610.2294921875</v>
      </c>
      <c r="U18" s="40">
        <f t="shared" si="4"/>
        <v>57220.458984375</v>
      </c>
      <c r="V18" s="41"/>
    </row>
    <row r="19" spans="1:22" ht="14.5">
      <c r="A19" s="21" t="s">
        <v>64</v>
      </c>
      <c r="B19" s="22" t="s">
        <v>53</v>
      </c>
      <c r="C19" s="23"/>
      <c r="D19" s="24" t="s">
        <v>54</v>
      </c>
      <c r="E19" s="25"/>
      <c r="F19" s="26"/>
      <c r="G19" s="27">
        <v>4261673</v>
      </c>
      <c r="H19" s="42" t="s">
        <v>55</v>
      </c>
      <c r="I19" s="24" t="s">
        <v>56</v>
      </c>
      <c r="J19" s="30">
        <v>3</v>
      </c>
      <c r="K19" s="31">
        <f t="shared" si="0"/>
        <v>12785019</v>
      </c>
      <c r="L19" s="28">
        <v>18</v>
      </c>
      <c r="M19" s="32">
        <v>1</v>
      </c>
      <c r="N19" s="33">
        <v>1.01</v>
      </c>
      <c r="O19" s="34">
        <v>3</v>
      </c>
      <c r="P19" s="35">
        <f t="shared" si="1"/>
        <v>250275939.35366097</v>
      </c>
      <c r="Q19" s="36">
        <v>4</v>
      </c>
      <c r="R19" s="37">
        <f t="shared" si="2"/>
        <v>954.72694150413884</v>
      </c>
      <c r="S19" s="38">
        <v>4</v>
      </c>
      <c r="T19" s="39">
        <f t="shared" si="3"/>
        <v>954.72694150413884</v>
      </c>
      <c r="U19" s="40">
        <f t="shared" si="4"/>
        <v>1909.4538830082777</v>
      </c>
      <c r="V19" s="41"/>
    </row>
    <row r="20" spans="1:22" ht="14.5">
      <c r="A20" s="21" t="s">
        <v>65</v>
      </c>
      <c r="B20" s="22" t="s">
        <v>53</v>
      </c>
      <c r="C20" s="23"/>
      <c r="D20" s="24" t="s">
        <v>54</v>
      </c>
      <c r="E20" s="25"/>
      <c r="F20" s="26"/>
      <c r="G20" s="27">
        <v>215</v>
      </c>
      <c r="H20" s="42" t="s">
        <v>55</v>
      </c>
      <c r="I20" s="24" t="s">
        <v>56</v>
      </c>
      <c r="J20" s="30">
        <v>3</v>
      </c>
      <c r="K20" s="31">
        <f t="shared" si="0"/>
        <v>645</v>
      </c>
      <c r="L20" s="28">
        <v>18</v>
      </c>
      <c r="M20" s="32">
        <v>1</v>
      </c>
      <c r="N20" s="33">
        <v>1.01</v>
      </c>
      <c r="O20" s="34">
        <v>3</v>
      </c>
      <c r="P20" s="35">
        <f t="shared" si="1"/>
        <v>12626.338754999999</v>
      </c>
      <c r="Q20" s="36">
        <v>1</v>
      </c>
      <c r="R20" s="37">
        <f t="shared" si="2"/>
        <v>1.2041414980888366E-2</v>
      </c>
      <c r="S20" s="38">
        <v>1</v>
      </c>
      <c r="T20" s="39">
        <f t="shared" si="3"/>
        <v>1.2041414980888366E-2</v>
      </c>
      <c r="U20" s="40">
        <f t="shared" si="4"/>
        <v>2.4082829961776731E-2</v>
      </c>
      <c r="V20" s="41"/>
    </row>
    <row r="21" spans="1:22" ht="14.5">
      <c r="A21" s="21" t="s">
        <v>66</v>
      </c>
      <c r="B21" s="22" t="s">
        <v>53</v>
      </c>
      <c r="C21" s="23"/>
      <c r="D21" s="24" t="s">
        <v>54</v>
      </c>
      <c r="E21" s="25"/>
      <c r="F21" s="26"/>
      <c r="G21" s="27">
        <v>0</v>
      </c>
      <c r="H21" s="42" t="s">
        <v>55</v>
      </c>
      <c r="I21" s="24" t="s">
        <v>56</v>
      </c>
      <c r="J21" s="30">
        <v>3</v>
      </c>
      <c r="K21" s="31">
        <f t="shared" si="0"/>
        <v>0</v>
      </c>
      <c r="L21" s="28">
        <v>18</v>
      </c>
      <c r="M21" s="32">
        <v>1</v>
      </c>
      <c r="N21" s="33">
        <v>1.01</v>
      </c>
      <c r="O21" s="34">
        <v>3</v>
      </c>
      <c r="P21" s="35">
        <f t="shared" si="1"/>
        <v>0</v>
      </c>
      <c r="Q21" s="36">
        <v>1</v>
      </c>
      <c r="R21" s="37">
        <f t="shared" si="2"/>
        <v>0</v>
      </c>
      <c r="S21" s="38">
        <v>1</v>
      </c>
      <c r="T21" s="39">
        <f t="shared" si="3"/>
        <v>0</v>
      </c>
      <c r="U21" s="40">
        <f t="shared" si="4"/>
        <v>0</v>
      </c>
      <c r="V21" s="41"/>
    </row>
    <row r="22" spans="1:22" ht="14.5">
      <c r="A22" s="21" t="s">
        <v>67</v>
      </c>
      <c r="B22" s="22" t="s">
        <v>53</v>
      </c>
      <c r="C22" s="23"/>
      <c r="D22" s="24" t="s">
        <v>54</v>
      </c>
      <c r="E22" s="25"/>
      <c r="F22" s="26"/>
      <c r="G22" s="27">
        <v>3504049</v>
      </c>
      <c r="H22" s="42" t="s">
        <v>55</v>
      </c>
      <c r="I22" s="24" t="s">
        <v>56</v>
      </c>
      <c r="J22" s="30">
        <v>3</v>
      </c>
      <c r="K22" s="31">
        <f t="shared" si="0"/>
        <v>10512147</v>
      </c>
      <c r="L22" s="28">
        <v>18</v>
      </c>
      <c r="M22" s="32">
        <v>1</v>
      </c>
      <c r="N22" s="33">
        <v>1.01</v>
      </c>
      <c r="O22" s="34">
        <v>3</v>
      </c>
      <c r="P22" s="35">
        <f t="shared" si="1"/>
        <v>205782835.75869298</v>
      </c>
      <c r="Q22" s="36">
        <v>5.4</v>
      </c>
      <c r="R22" s="37">
        <f t="shared" si="2"/>
        <v>1059.7489481896803</v>
      </c>
      <c r="S22" s="38">
        <v>5.4</v>
      </c>
      <c r="T22" s="39">
        <f t="shared" si="3"/>
        <v>1059.7489481896803</v>
      </c>
      <c r="U22" s="40">
        <f t="shared" si="4"/>
        <v>2119.4978963793606</v>
      </c>
      <c r="V22" s="41"/>
    </row>
    <row r="23" spans="1:22" ht="14.5">
      <c r="A23" s="21" t="s">
        <v>68</v>
      </c>
      <c r="B23" s="22" t="s">
        <v>53</v>
      </c>
      <c r="C23" s="23"/>
      <c r="D23" s="24" t="s">
        <v>54</v>
      </c>
      <c r="E23" s="25"/>
      <c r="F23" s="26"/>
      <c r="G23" s="27">
        <v>231327</v>
      </c>
      <c r="H23" s="42" t="s">
        <v>55</v>
      </c>
      <c r="I23" s="24" t="s">
        <v>56</v>
      </c>
      <c r="J23" s="30">
        <v>3</v>
      </c>
      <c r="K23" s="31">
        <f t="shared" si="0"/>
        <v>693981</v>
      </c>
      <c r="L23" s="28">
        <v>18</v>
      </c>
      <c r="M23" s="32">
        <v>1</v>
      </c>
      <c r="N23" s="33">
        <v>1.01</v>
      </c>
      <c r="O23" s="34">
        <v>3</v>
      </c>
      <c r="P23" s="35">
        <f t="shared" si="1"/>
        <v>13585177.047338998</v>
      </c>
      <c r="Q23" s="36">
        <v>1</v>
      </c>
      <c r="R23" s="37">
        <f t="shared" si="2"/>
        <v>12.955834433878897</v>
      </c>
      <c r="S23" s="38">
        <v>1</v>
      </c>
      <c r="T23" s="39">
        <f t="shared" si="3"/>
        <v>12.955834433878897</v>
      </c>
      <c r="U23" s="40">
        <f t="shared" si="4"/>
        <v>25.911668867757793</v>
      </c>
      <c r="V23" s="41"/>
    </row>
    <row r="24" spans="1:22" ht="14.5">
      <c r="A24" s="21" t="s">
        <v>69</v>
      </c>
      <c r="B24" s="22" t="s">
        <v>53</v>
      </c>
      <c r="C24" s="23"/>
      <c r="D24" s="24" t="s">
        <v>54</v>
      </c>
      <c r="E24" s="25"/>
      <c r="F24" s="26"/>
      <c r="G24" s="27">
        <v>70189</v>
      </c>
      <c r="H24" s="42" t="s">
        <v>55</v>
      </c>
      <c r="I24" s="24" t="s">
        <v>56</v>
      </c>
      <c r="J24" s="30">
        <v>3</v>
      </c>
      <c r="K24" s="31">
        <f t="shared" si="0"/>
        <v>210567</v>
      </c>
      <c r="L24" s="28">
        <v>18</v>
      </c>
      <c r="M24" s="32">
        <v>1</v>
      </c>
      <c r="N24" s="33">
        <v>1.01</v>
      </c>
      <c r="O24" s="34">
        <v>3</v>
      </c>
      <c r="P24" s="35">
        <f t="shared" si="1"/>
        <v>4122000.4226729996</v>
      </c>
      <c r="Q24" s="36">
        <v>1</v>
      </c>
      <c r="R24" s="37">
        <f t="shared" si="2"/>
        <v>3.9310459353189464</v>
      </c>
      <c r="S24" s="38">
        <v>1</v>
      </c>
      <c r="T24" s="39">
        <f t="shared" si="3"/>
        <v>3.9310459353189464</v>
      </c>
      <c r="U24" s="40">
        <f t="shared" si="4"/>
        <v>7.8620918706378928</v>
      </c>
      <c r="V24" s="41"/>
    </row>
    <row r="25" spans="1:22" ht="14.5">
      <c r="A25" s="21" t="s">
        <v>70</v>
      </c>
      <c r="B25" s="22" t="s">
        <v>53</v>
      </c>
      <c r="C25" s="23"/>
      <c r="D25" s="24" t="s">
        <v>54</v>
      </c>
      <c r="E25" s="25"/>
      <c r="F25" s="26"/>
      <c r="G25" s="27">
        <v>12885054</v>
      </c>
      <c r="H25" s="42" t="s">
        <v>55</v>
      </c>
      <c r="I25" s="24" t="s">
        <v>56</v>
      </c>
      <c r="J25" s="30">
        <v>3</v>
      </c>
      <c r="K25" s="31">
        <f t="shared" si="0"/>
        <v>38655162</v>
      </c>
      <c r="L25" s="28">
        <v>18</v>
      </c>
      <c r="M25" s="32">
        <v>1</v>
      </c>
      <c r="N25" s="33">
        <v>1.01</v>
      </c>
      <c r="O25" s="34">
        <v>3</v>
      </c>
      <c r="P25" s="35">
        <f t="shared" si="1"/>
        <v>756702589.21147788</v>
      </c>
      <c r="Q25" s="36">
        <v>2.2000000000000002</v>
      </c>
      <c r="R25" s="37">
        <f t="shared" si="2"/>
        <v>1587.6252138760103</v>
      </c>
      <c r="S25" s="38">
        <v>2.2000000000000002</v>
      </c>
      <c r="T25" s="39">
        <f t="shared" si="3"/>
        <v>1587.6252138760103</v>
      </c>
      <c r="U25" s="40">
        <f t="shared" si="4"/>
        <v>3175.2504277520206</v>
      </c>
      <c r="V25" s="41"/>
    </row>
    <row r="26" spans="1:22" ht="14.5">
      <c r="A26" s="21" t="s">
        <v>71</v>
      </c>
      <c r="B26" s="22" t="s">
        <v>53</v>
      </c>
      <c r="C26" s="23"/>
      <c r="D26" s="24" t="s">
        <v>54</v>
      </c>
      <c r="E26" s="25"/>
      <c r="F26" s="26"/>
      <c r="G26" s="27">
        <v>122991</v>
      </c>
      <c r="H26" s="42" t="s">
        <v>55</v>
      </c>
      <c r="I26" s="24" t="s">
        <v>56</v>
      </c>
      <c r="J26" s="30">
        <v>3</v>
      </c>
      <c r="K26" s="31">
        <f t="shared" si="0"/>
        <v>368973</v>
      </c>
      <c r="L26" s="28">
        <v>18</v>
      </c>
      <c r="M26" s="32">
        <v>1</v>
      </c>
      <c r="N26" s="33">
        <v>1.01</v>
      </c>
      <c r="O26" s="34">
        <v>3</v>
      </c>
      <c r="P26" s="35">
        <f t="shared" si="1"/>
        <v>7222911.7665869994</v>
      </c>
      <c r="Q26" s="36">
        <v>1</v>
      </c>
      <c r="R26" s="37">
        <f t="shared" si="2"/>
        <v>6.8883054414625162</v>
      </c>
      <c r="S26" s="38">
        <v>1</v>
      </c>
      <c r="T26" s="39">
        <f t="shared" si="3"/>
        <v>6.8883054414625162</v>
      </c>
      <c r="U26" s="40">
        <f t="shared" si="4"/>
        <v>13.776610882925032</v>
      </c>
      <c r="V26" s="41"/>
    </row>
    <row r="27" spans="1:22" ht="14.5">
      <c r="A27" s="21" t="s">
        <v>72</v>
      </c>
      <c r="B27" s="22" t="s">
        <v>53</v>
      </c>
      <c r="C27" s="23"/>
      <c r="D27" s="24" t="s">
        <v>54</v>
      </c>
      <c r="E27" s="25"/>
      <c r="F27" s="26"/>
      <c r="G27" s="27">
        <v>4</v>
      </c>
      <c r="H27" s="42" t="s">
        <v>55</v>
      </c>
      <c r="I27" s="24" t="s">
        <v>56</v>
      </c>
      <c r="J27" s="30">
        <v>3</v>
      </c>
      <c r="K27" s="31">
        <f t="shared" si="0"/>
        <v>12</v>
      </c>
      <c r="L27" s="28">
        <v>18</v>
      </c>
      <c r="M27" s="32">
        <v>1</v>
      </c>
      <c r="N27" s="33">
        <v>1.01</v>
      </c>
      <c r="O27" s="34">
        <v>3</v>
      </c>
      <c r="P27" s="35">
        <f t="shared" si="1"/>
        <v>234.90862799999999</v>
      </c>
      <c r="Q27" s="36">
        <v>1</v>
      </c>
      <c r="R27" s="37">
        <f t="shared" si="2"/>
        <v>2.2402632522583007E-4</v>
      </c>
      <c r="S27" s="38">
        <v>1</v>
      </c>
      <c r="T27" s="39">
        <f t="shared" si="3"/>
        <v>2.2402632522583007E-4</v>
      </c>
      <c r="U27" s="40">
        <f t="shared" si="4"/>
        <v>4.4805265045166014E-4</v>
      </c>
      <c r="V27" s="41"/>
    </row>
    <row r="28" spans="1:22" ht="14.5">
      <c r="A28" s="21" t="s">
        <v>73</v>
      </c>
      <c r="B28" s="22" t="s">
        <v>53</v>
      </c>
      <c r="C28" s="23"/>
      <c r="D28" s="24" t="s">
        <v>54</v>
      </c>
      <c r="E28" s="25"/>
      <c r="F28" s="26"/>
      <c r="G28" s="27">
        <v>395</v>
      </c>
      <c r="H28" s="42" t="s">
        <v>55</v>
      </c>
      <c r="I28" s="24" t="s">
        <v>56</v>
      </c>
      <c r="J28" s="30">
        <v>3</v>
      </c>
      <c r="K28" s="31">
        <f t="shared" si="0"/>
        <v>1185</v>
      </c>
      <c r="L28" s="28">
        <v>18</v>
      </c>
      <c r="M28" s="32">
        <v>1</v>
      </c>
      <c r="N28" s="33">
        <v>1.01</v>
      </c>
      <c r="O28" s="34">
        <v>3</v>
      </c>
      <c r="P28" s="35">
        <f t="shared" si="1"/>
        <v>23197.227014999997</v>
      </c>
      <c r="Q28" s="36">
        <v>1</v>
      </c>
      <c r="R28" s="37">
        <f t="shared" si="2"/>
        <v>2.2122599616050717E-2</v>
      </c>
      <c r="S28" s="38">
        <v>1</v>
      </c>
      <c r="T28" s="39">
        <f t="shared" si="3"/>
        <v>2.2122599616050717E-2</v>
      </c>
      <c r="U28" s="40">
        <f t="shared" si="4"/>
        <v>4.4245199232101434E-2</v>
      </c>
      <c r="V28" s="41"/>
    </row>
    <row r="29" spans="1:22" ht="14.5">
      <c r="A29" s="21" t="s">
        <v>74</v>
      </c>
      <c r="B29" s="22" t="s">
        <v>75</v>
      </c>
      <c r="C29" s="23">
        <v>44</v>
      </c>
      <c r="D29" s="24"/>
      <c r="E29" s="25">
        <f>1.1*C29</f>
        <v>48.400000000000006</v>
      </c>
      <c r="F29" s="26">
        <v>3</v>
      </c>
      <c r="G29" s="27"/>
      <c r="H29" s="42"/>
      <c r="I29" s="24"/>
      <c r="J29" s="30"/>
      <c r="K29" s="31" t="str">
        <f t="shared" si="0"/>
        <v/>
      </c>
      <c r="L29" s="28"/>
      <c r="M29" s="32"/>
      <c r="N29" s="33"/>
      <c r="O29" s="34"/>
      <c r="P29" s="35">
        <f t="shared" si="1"/>
        <v>189.20000000000002</v>
      </c>
      <c r="Q29" s="36">
        <v>22.727272727272727</v>
      </c>
      <c r="R29" s="37">
        <f t="shared" si="2"/>
        <v>4.100799560546875E-3</v>
      </c>
      <c r="S29" s="38">
        <v>22.727272727272727</v>
      </c>
      <c r="T29" s="39">
        <f t="shared" si="3"/>
        <v>4.100799560546875E-3</v>
      </c>
      <c r="U29" s="40">
        <f t="shared" si="4"/>
        <v>8.20159912109375E-3</v>
      </c>
      <c r="V29" s="41"/>
    </row>
    <row r="30" spans="1:22" ht="14.5">
      <c r="A30" s="21" t="s">
        <v>76</v>
      </c>
      <c r="B30" s="22" t="s">
        <v>75</v>
      </c>
      <c r="C30" s="23">
        <v>154</v>
      </c>
      <c r="D30" s="24"/>
      <c r="E30" s="25">
        <f t="shared" ref="E30:E93" si="5">1.1*C30</f>
        <v>169.4</v>
      </c>
      <c r="F30" s="26">
        <v>4</v>
      </c>
      <c r="G30" s="27"/>
      <c r="H30" s="42"/>
      <c r="I30" s="24"/>
      <c r="J30" s="30"/>
      <c r="K30" s="31" t="str">
        <f t="shared" si="0"/>
        <v/>
      </c>
      <c r="L30" s="28"/>
      <c r="M30" s="32"/>
      <c r="N30" s="33"/>
      <c r="O30" s="34"/>
      <c r="P30" s="35">
        <f t="shared" si="1"/>
        <v>831.6</v>
      </c>
      <c r="Q30" s="36">
        <v>32.467532467532465</v>
      </c>
      <c r="R30" s="37">
        <f t="shared" si="2"/>
        <v>2.574920654296875E-2</v>
      </c>
      <c r="S30" s="38">
        <v>32.467532467532465</v>
      </c>
      <c r="T30" s="39">
        <f t="shared" si="3"/>
        <v>2.574920654296875E-2</v>
      </c>
      <c r="U30" s="40">
        <f t="shared" si="4"/>
        <v>5.14984130859375E-2</v>
      </c>
      <c r="V30" s="41"/>
    </row>
    <row r="31" spans="1:22" ht="14.5">
      <c r="A31" s="21" t="s">
        <v>77</v>
      </c>
      <c r="B31" s="22" t="s">
        <v>75</v>
      </c>
      <c r="C31" s="23">
        <v>7512</v>
      </c>
      <c r="D31" s="24"/>
      <c r="E31" s="25">
        <f t="shared" si="5"/>
        <v>8263.2000000000007</v>
      </c>
      <c r="F31" s="26">
        <v>5</v>
      </c>
      <c r="G31" s="27"/>
      <c r="H31" s="42"/>
      <c r="I31" s="24"/>
      <c r="J31" s="30"/>
      <c r="K31" s="31" t="str">
        <f t="shared" si="0"/>
        <v/>
      </c>
      <c r="L31" s="28"/>
      <c r="M31" s="32"/>
      <c r="N31" s="33"/>
      <c r="O31" s="34"/>
      <c r="P31" s="35">
        <f t="shared" si="1"/>
        <v>48828</v>
      </c>
      <c r="Q31" s="36">
        <v>44.728434504792332</v>
      </c>
      <c r="R31" s="37">
        <f t="shared" si="2"/>
        <v>2.08282470703125</v>
      </c>
      <c r="S31" s="38">
        <v>44.728434504792332</v>
      </c>
      <c r="T31" s="39">
        <f t="shared" si="3"/>
        <v>2.08282470703125</v>
      </c>
      <c r="U31" s="40">
        <f t="shared" si="4"/>
        <v>4.1656494140625</v>
      </c>
      <c r="V31" s="41"/>
    </row>
    <row r="32" spans="1:22" ht="14.5">
      <c r="A32" s="21" t="s">
        <v>78</v>
      </c>
      <c r="B32" s="22" t="s">
        <v>75</v>
      </c>
      <c r="C32" s="23">
        <v>44</v>
      </c>
      <c r="D32" s="24"/>
      <c r="E32" s="25">
        <f t="shared" si="5"/>
        <v>48.400000000000006</v>
      </c>
      <c r="F32" s="26">
        <v>6</v>
      </c>
      <c r="G32" s="27"/>
      <c r="H32" s="42"/>
      <c r="I32" s="24"/>
      <c r="J32" s="30"/>
      <c r="K32" s="31" t="str">
        <f t="shared" si="0"/>
        <v/>
      </c>
      <c r="L32" s="28"/>
      <c r="M32" s="32"/>
      <c r="N32" s="33"/>
      <c r="O32" s="34"/>
      <c r="P32" s="35">
        <f t="shared" si="1"/>
        <v>334.40000000000003</v>
      </c>
      <c r="Q32" s="36">
        <v>136.36363636363635</v>
      </c>
      <c r="R32" s="37">
        <f t="shared" si="2"/>
        <v>4.3487548828125E-2</v>
      </c>
      <c r="S32" s="38">
        <v>136.36363636363635</v>
      </c>
      <c r="T32" s="39">
        <f t="shared" si="3"/>
        <v>4.3487548828125E-2</v>
      </c>
      <c r="U32" s="40">
        <f t="shared" si="4"/>
        <v>8.697509765625E-2</v>
      </c>
      <c r="V32" s="41"/>
    </row>
    <row r="33" spans="1:22" ht="14.5">
      <c r="A33" s="21" t="s">
        <v>79</v>
      </c>
      <c r="B33" s="22" t="s">
        <v>75</v>
      </c>
      <c r="C33" s="23">
        <v>2</v>
      </c>
      <c r="D33" s="24"/>
      <c r="E33" s="25">
        <f t="shared" si="5"/>
        <v>2.2000000000000002</v>
      </c>
      <c r="F33" s="26">
        <v>7</v>
      </c>
      <c r="G33" s="27"/>
      <c r="H33" s="42"/>
      <c r="I33" s="24"/>
      <c r="J33" s="30"/>
      <c r="K33" s="31" t="str">
        <f t="shared" si="0"/>
        <v/>
      </c>
      <c r="L33" s="28"/>
      <c r="M33" s="32"/>
      <c r="N33" s="33"/>
      <c r="O33" s="34"/>
      <c r="P33" s="35">
        <f t="shared" si="1"/>
        <v>17.400000000000002</v>
      </c>
      <c r="Q33" s="36">
        <v>1</v>
      </c>
      <c r="R33" s="37">
        <f t="shared" si="2"/>
        <v>1.6593933105468752E-5</v>
      </c>
      <c r="S33" s="38">
        <v>1</v>
      </c>
      <c r="T33" s="39">
        <f t="shared" si="3"/>
        <v>1.6593933105468752E-5</v>
      </c>
      <c r="U33" s="40">
        <f t="shared" si="4"/>
        <v>3.3187866210937504E-5</v>
      </c>
      <c r="V33" s="41"/>
    </row>
    <row r="34" spans="1:22" ht="14.5">
      <c r="A34" s="21" t="s">
        <v>80</v>
      </c>
      <c r="B34" s="22" t="s">
        <v>75</v>
      </c>
      <c r="C34" s="23">
        <v>16</v>
      </c>
      <c r="D34" s="24"/>
      <c r="E34" s="25">
        <f t="shared" si="5"/>
        <v>17.600000000000001</v>
      </c>
      <c r="F34" s="26">
        <v>8</v>
      </c>
      <c r="G34" s="27"/>
      <c r="H34" s="42"/>
      <c r="I34" s="24"/>
      <c r="J34" s="30"/>
      <c r="K34" s="31" t="str">
        <f t="shared" si="0"/>
        <v/>
      </c>
      <c r="L34" s="28"/>
      <c r="M34" s="32"/>
      <c r="N34" s="33"/>
      <c r="O34" s="34"/>
      <c r="P34" s="35">
        <f t="shared" si="1"/>
        <v>156.80000000000001</v>
      </c>
      <c r="Q34" s="36">
        <v>1</v>
      </c>
      <c r="R34" s="37">
        <f t="shared" si="2"/>
        <v>1.4953613281250001E-4</v>
      </c>
      <c r="S34" s="38">
        <v>1</v>
      </c>
      <c r="T34" s="39">
        <f t="shared" si="3"/>
        <v>1.4953613281250001E-4</v>
      </c>
      <c r="U34" s="40">
        <f t="shared" si="4"/>
        <v>2.9907226562500002E-4</v>
      </c>
      <c r="V34" s="41"/>
    </row>
    <row r="35" spans="1:22" ht="14.5">
      <c r="A35" s="21" t="s">
        <v>81</v>
      </c>
      <c r="B35" s="22" t="s">
        <v>75</v>
      </c>
      <c r="C35" s="23">
        <v>626</v>
      </c>
      <c r="D35" s="24"/>
      <c r="E35" s="25">
        <f t="shared" si="5"/>
        <v>688.6</v>
      </c>
      <c r="F35" s="26">
        <v>9</v>
      </c>
      <c r="G35" s="27"/>
      <c r="H35" s="42"/>
      <c r="I35" s="24"/>
      <c r="J35" s="30"/>
      <c r="K35" s="31" t="str">
        <f t="shared" si="0"/>
        <v/>
      </c>
      <c r="L35" s="28"/>
      <c r="M35" s="32"/>
      <c r="N35" s="33"/>
      <c r="O35" s="34"/>
      <c r="P35" s="35">
        <f t="shared" si="1"/>
        <v>6823.4000000000005</v>
      </c>
      <c r="Q35" s="36">
        <v>47.923322683706068</v>
      </c>
      <c r="R35" s="37">
        <f t="shared" si="2"/>
        <v>0.31185150146484375</v>
      </c>
      <c r="S35" s="38">
        <v>47.923322683706068</v>
      </c>
      <c r="T35" s="39">
        <f t="shared" si="3"/>
        <v>0.31185150146484375</v>
      </c>
      <c r="U35" s="40">
        <f t="shared" si="4"/>
        <v>0.6237030029296875</v>
      </c>
      <c r="V35" s="41"/>
    </row>
    <row r="36" spans="1:22" ht="14.5">
      <c r="A36" s="21" t="s">
        <v>82</v>
      </c>
      <c r="B36" s="22" t="s">
        <v>75</v>
      </c>
      <c r="C36" s="23">
        <v>20</v>
      </c>
      <c r="D36" s="24"/>
      <c r="E36" s="25">
        <f t="shared" si="5"/>
        <v>22</v>
      </c>
      <c r="F36" s="26">
        <v>10</v>
      </c>
      <c r="G36" s="27"/>
      <c r="H36" s="42"/>
      <c r="I36" s="24"/>
      <c r="J36" s="30"/>
      <c r="K36" s="31" t="str">
        <f t="shared" si="0"/>
        <v/>
      </c>
      <c r="L36" s="28"/>
      <c r="M36" s="32"/>
      <c r="N36" s="33"/>
      <c r="O36" s="34"/>
      <c r="P36" s="35">
        <f t="shared" si="1"/>
        <v>240</v>
      </c>
      <c r="Q36" s="36">
        <v>1</v>
      </c>
      <c r="R36" s="37">
        <f t="shared" si="2"/>
        <v>2.288818359375E-4</v>
      </c>
      <c r="S36" s="38">
        <v>1</v>
      </c>
      <c r="T36" s="39">
        <f t="shared" si="3"/>
        <v>2.288818359375E-4</v>
      </c>
      <c r="U36" s="40">
        <f t="shared" si="4"/>
        <v>4.57763671875E-4</v>
      </c>
      <c r="V36" s="41"/>
    </row>
    <row r="37" spans="1:22" ht="14.5">
      <c r="A37" s="21" t="s">
        <v>83</v>
      </c>
      <c r="B37" s="22" t="s">
        <v>75</v>
      </c>
      <c r="C37" s="23">
        <v>3</v>
      </c>
      <c r="D37" s="24"/>
      <c r="E37" s="25">
        <f t="shared" si="5"/>
        <v>3.3000000000000003</v>
      </c>
      <c r="F37" s="26">
        <v>11</v>
      </c>
      <c r="G37" s="27"/>
      <c r="H37" s="42"/>
      <c r="I37" s="24"/>
      <c r="J37" s="30"/>
      <c r="K37" s="31" t="str">
        <f t="shared" si="0"/>
        <v/>
      </c>
      <c r="L37" s="28"/>
      <c r="M37" s="32"/>
      <c r="N37" s="33"/>
      <c r="O37" s="34"/>
      <c r="P37" s="35">
        <f t="shared" si="1"/>
        <v>39.300000000000004</v>
      </c>
      <c r="Q37" s="36">
        <v>1</v>
      </c>
      <c r="R37" s="37">
        <f t="shared" si="2"/>
        <v>3.7479400634765629E-5</v>
      </c>
      <c r="S37" s="38">
        <v>1</v>
      </c>
      <c r="T37" s="39">
        <f t="shared" si="3"/>
        <v>3.7479400634765629E-5</v>
      </c>
      <c r="U37" s="40">
        <f t="shared" si="4"/>
        <v>7.4958801269531258E-5</v>
      </c>
      <c r="V37" s="41"/>
    </row>
    <row r="38" spans="1:22" ht="14.5">
      <c r="A38" s="21" t="s">
        <v>84</v>
      </c>
      <c r="B38" s="22" t="s">
        <v>75</v>
      </c>
      <c r="C38" s="23">
        <v>0</v>
      </c>
      <c r="D38" s="24"/>
      <c r="E38" s="25">
        <f t="shared" si="5"/>
        <v>0</v>
      </c>
      <c r="F38" s="26">
        <v>12</v>
      </c>
      <c r="G38" s="27"/>
      <c r="H38" s="42"/>
      <c r="I38" s="24"/>
      <c r="J38" s="30"/>
      <c r="K38" s="31" t="str">
        <f t="shared" si="0"/>
        <v/>
      </c>
      <c r="L38" s="28"/>
      <c r="M38" s="32"/>
      <c r="N38" s="33"/>
      <c r="O38" s="34"/>
      <c r="P38" s="35">
        <f t="shared" si="1"/>
        <v>0</v>
      </c>
      <c r="Q38" s="36">
        <v>1</v>
      </c>
      <c r="R38" s="37">
        <f t="shared" si="2"/>
        <v>0</v>
      </c>
      <c r="S38" s="38">
        <v>1</v>
      </c>
      <c r="T38" s="39">
        <f t="shared" si="3"/>
        <v>0</v>
      </c>
      <c r="U38" s="40">
        <f t="shared" si="4"/>
        <v>0</v>
      </c>
      <c r="V38" s="41"/>
    </row>
    <row r="39" spans="1:22" ht="14.5">
      <c r="A39" s="21" t="s">
        <v>85</v>
      </c>
      <c r="B39" s="22" t="s">
        <v>75</v>
      </c>
      <c r="C39" s="23">
        <v>40</v>
      </c>
      <c r="D39" s="24"/>
      <c r="E39" s="25">
        <f t="shared" si="5"/>
        <v>44</v>
      </c>
      <c r="F39" s="26">
        <v>13</v>
      </c>
      <c r="G39" s="27"/>
      <c r="H39" s="42"/>
      <c r="I39" s="24"/>
      <c r="J39" s="30"/>
      <c r="K39" s="31" t="str">
        <f t="shared" si="0"/>
        <v/>
      </c>
      <c r="L39" s="28"/>
      <c r="M39" s="32"/>
      <c r="N39" s="33"/>
      <c r="O39" s="34"/>
      <c r="P39" s="35">
        <f t="shared" si="1"/>
        <v>612</v>
      </c>
      <c r="Q39" s="36">
        <v>50</v>
      </c>
      <c r="R39" s="37">
        <f t="shared" si="2"/>
        <v>2.918243408203125E-2</v>
      </c>
      <c r="S39" s="38">
        <v>50</v>
      </c>
      <c r="T39" s="39">
        <f t="shared" si="3"/>
        <v>2.918243408203125E-2</v>
      </c>
      <c r="U39" s="40">
        <f t="shared" si="4"/>
        <v>5.83648681640625E-2</v>
      </c>
      <c r="V39" s="41"/>
    </row>
    <row r="40" spans="1:22" ht="14.5">
      <c r="A40" s="21" t="s">
        <v>86</v>
      </c>
      <c r="B40" s="22" t="s">
        <v>75</v>
      </c>
      <c r="C40" s="23">
        <v>782</v>
      </c>
      <c r="D40" s="24"/>
      <c r="E40" s="25">
        <f t="shared" si="5"/>
        <v>860.2</v>
      </c>
      <c r="F40" s="26">
        <v>14</v>
      </c>
      <c r="G40" s="27"/>
      <c r="H40" s="42"/>
      <c r="I40" s="24"/>
      <c r="J40" s="30"/>
      <c r="K40" s="31" t="str">
        <f t="shared" si="0"/>
        <v/>
      </c>
      <c r="L40" s="28"/>
      <c r="M40" s="32"/>
      <c r="N40" s="33"/>
      <c r="O40" s="34"/>
      <c r="P40" s="35">
        <f t="shared" si="1"/>
        <v>12824.800000000001</v>
      </c>
      <c r="Q40" s="36">
        <v>61.381074168797959</v>
      </c>
      <c r="R40" s="37">
        <f t="shared" si="2"/>
        <v>0.75073242187500011</v>
      </c>
      <c r="S40" s="38">
        <v>61.381074168797959</v>
      </c>
      <c r="T40" s="39">
        <f t="shared" si="3"/>
        <v>0.75073242187500011</v>
      </c>
      <c r="U40" s="40">
        <f t="shared" si="4"/>
        <v>1.5014648437500002</v>
      </c>
      <c r="V40" s="41"/>
    </row>
    <row r="41" spans="1:22" ht="14.5">
      <c r="A41" s="21" t="s">
        <v>87</v>
      </c>
      <c r="B41" s="22" t="s">
        <v>75</v>
      </c>
      <c r="C41" s="23">
        <v>51</v>
      </c>
      <c r="D41" s="24"/>
      <c r="E41" s="25">
        <f t="shared" si="5"/>
        <v>56.1</v>
      </c>
      <c r="F41" s="26">
        <v>15</v>
      </c>
      <c r="G41" s="27"/>
      <c r="H41" s="42"/>
      <c r="I41" s="24"/>
      <c r="J41" s="30"/>
      <c r="K41" s="31" t="str">
        <f t="shared" si="0"/>
        <v/>
      </c>
      <c r="L41" s="28"/>
      <c r="M41" s="32"/>
      <c r="N41" s="33"/>
      <c r="O41" s="34"/>
      <c r="P41" s="35">
        <f t="shared" si="1"/>
        <v>892.5</v>
      </c>
      <c r="Q41" s="36">
        <v>39.215686274509807</v>
      </c>
      <c r="R41" s="37">
        <f t="shared" si="2"/>
        <v>3.337860107421875E-2</v>
      </c>
      <c r="S41" s="38">
        <v>39.215686274509807</v>
      </c>
      <c r="T41" s="39">
        <f t="shared" si="3"/>
        <v>3.337860107421875E-2</v>
      </c>
      <c r="U41" s="40">
        <f t="shared" si="4"/>
        <v>6.67572021484375E-2</v>
      </c>
      <c r="V41" s="41"/>
    </row>
    <row r="42" spans="1:22" ht="14.5">
      <c r="A42" s="21" t="s">
        <v>88</v>
      </c>
      <c r="B42" s="22" t="s">
        <v>75</v>
      </c>
      <c r="C42" s="23">
        <v>14</v>
      </c>
      <c r="D42" s="24"/>
      <c r="E42" s="25">
        <f t="shared" si="5"/>
        <v>15.400000000000002</v>
      </c>
      <c r="F42" s="26">
        <v>16</v>
      </c>
      <c r="G42" s="27"/>
      <c r="H42" s="42"/>
      <c r="I42" s="24"/>
      <c r="J42" s="30"/>
      <c r="K42" s="31" t="str">
        <f t="shared" si="0"/>
        <v/>
      </c>
      <c r="L42" s="28"/>
      <c r="M42" s="32"/>
      <c r="N42" s="33"/>
      <c r="O42" s="34"/>
      <c r="P42" s="35">
        <f t="shared" si="1"/>
        <v>260.40000000000003</v>
      </c>
      <c r="Q42" s="36">
        <v>71.428571428571431</v>
      </c>
      <c r="R42" s="37">
        <f t="shared" si="2"/>
        <v>1.7738342285156253E-2</v>
      </c>
      <c r="S42" s="38">
        <v>71.428571428571431</v>
      </c>
      <c r="T42" s="39">
        <f t="shared" si="3"/>
        <v>1.7738342285156253E-2</v>
      </c>
      <c r="U42" s="40">
        <f t="shared" si="4"/>
        <v>3.5476684570312507E-2</v>
      </c>
      <c r="V42" s="41"/>
    </row>
    <row r="43" spans="1:22" ht="14.5">
      <c r="A43" s="21" t="s">
        <v>89</v>
      </c>
      <c r="B43" s="22" t="s">
        <v>75</v>
      </c>
      <c r="C43" s="23">
        <v>0</v>
      </c>
      <c r="D43" s="24"/>
      <c r="E43" s="25">
        <f t="shared" si="5"/>
        <v>0</v>
      </c>
      <c r="F43" s="26">
        <v>17</v>
      </c>
      <c r="G43" s="27"/>
      <c r="H43" s="42"/>
      <c r="I43" s="24"/>
      <c r="J43" s="30"/>
      <c r="K43" s="31" t="str">
        <f t="shared" si="0"/>
        <v/>
      </c>
      <c r="L43" s="28"/>
      <c r="M43" s="32"/>
      <c r="N43" s="33"/>
      <c r="O43" s="34"/>
      <c r="P43" s="35">
        <f t="shared" si="1"/>
        <v>0</v>
      </c>
      <c r="Q43" s="36">
        <v>1</v>
      </c>
      <c r="R43" s="37">
        <f t="shared" si="2"/>
        <v>0</v>
      </c>
      <c r="S43" s="38">
        <v>1</v>
      </c>
      <c r="T43" s="39">
        <f t="shared" si="3"/>
        <v>0</v>
      </c>
      <c r="U43" s="40">
        <f t="shared" si="4"/>
        <v>0</v>
      </c>
      <c r="V43" s="41"/>
    </row>
    <row r="44" spans="1:22" ht="14.5">
      <c r="A44" s="21" t="s">
        <v>90</v>
      </c>
      <c r="B44" s="22" t="s">
        <v>75</v>
      </c>
      <c r="C44" s="23">
        <v>1620</v>
      </c>
      <c r="D44" s="24"/>
      <c r="E44" s="25">
        <f t="shared" si="5"/>
        <v>1782.0000000000002</v>
      </c>
      <c r="F44" s="26">
        <v>18</v>
      </c>
      <c r="G44" s="27"/>
      <c r="H44" s="42"/>
      <c r="I44" s="24"/>
      <c r="J44" s="30"/>
      <c r="K44" s="31" t="str">
        <f t="shared" si="0"/>
        <v/>
      </c>
      <c r="L44" s="28"/>
      <c r="M44" s="32"/>
      <c r="N44" s="33"/>
      <c r="O44" s="34"/>
      <c r="P44" s="35">
        <f t="shared" si="1"/>
        <v>33696</v>
      </c>
      <c r="Q44" s="36">
        <v>61.111111111111107</v>
      </c>
      <c r="R44" s="37">
        <f t="shared" si="2"/>
        <v>1.9638061523437498</v>
      </c>
      <c r="S44" s="38">
        <v>61.111111111111107</v>
      </c>
      <c r="T44" s="39">
        <f t="shared" si="3"/>
        <v>1.9638061523437498</v>
      </c>
      <c r="U44" s="40">
        <f t="shared" si="4"/>
        <v>3.9276123046874996</v>
      </c>
      <c r="V44" s="41"/>
    </row>
    <row r="45" spans="1:22" ht="14.5">
      <c r="A45" s="21" t="s">
        <v>91</v>
      </c>
      <c r="B45" s="22" t="s">
        <v>75</v>
      </c>
      <c r="C45" s="23">
        <v>54</v>
      </c>
      <c r="D45" s="24"/>
      <c r="E45" s="25">
        <f t="shared" si="5"/>
        <v>59.400000000000006</v>
      </c>
      <c r="F45" s="26">
        <v>19</v>
      </c>
      <c r="G45" s="27"/>
      <c r="H45" s="42"/>
      <c r="I45" s="24"/>
      <c r="J45" s="30"/>
      <c r="K45" s="31" t="str">
        <f t="shared" si="0"/>
        <v/>
      </c>
      <c r="L45" s="28"/>
      <c r="M45" s="32"/>
      <c r="N45" s="33"/>
      <c r="O45" s="34"/>
      <c r="P45" s="35">
        <f t="shared" si="1"/>
        <v>1182.6000000000001</v>
      </c>
      <c r="Q45" s="36">
        <v>55.55555555555555</v>
      </c>
      <c r="R45" s="37">
        <f t="shared" si="2"/>
        <v>6.2656402587890625E-2</v>
      </c>
      <c r="S45" s="38">
        <v>55.55555555555555</v>
      </c>
      <c r="T45" s="39">
        <f t="shared" si="3"/>
        <v>6.2656402587890625E-2</v>
      </c>
      <c r="U45" s="40">
        <f t="shared" si="4"/>
        <v>0.12531280517578125</v>
      </c>
      <c r="V45" s="41"/>
    </row>
    <row r="46" spans="1:22" ht="14.5">
      <c r="A46" s="21" t="s">
        <v>92</v>
      </c>
      <c r="B46" s="22" t="s">
        <v>75</v>
      </c>
      <c r="C46" s="23">
        <v>492</v>
      </c>
      <c r="D46" s="24"/>
      <c r="E46" s="25">
        <f t="shared" si="5"/>
        <v>541.20000000000005</v>
      </c>
      <c r="F46" s="26">
        <v>20</v>
      </c>
      <c r="G46" s="44"/>
      <c r="H46" s="42"/>
      <c r="I46" s="24"/>
      <c r="J46" s="30"/>
      <c r="K46" s="31" t="str">
        <f t="shared" si="0"/>
        <v/>
      </c>
      <c r="L46" s="28"/>
      <c r="M46" s="32"/>
      <c r="N46" s="33"/>
      <c r="O46" s="34"/>
      <c r="P46" s="35">
        <f t="shared" si="1"/>
        <v>11316</v>
      </c>
      <c r="Q46" s="36">
        <v>52.845528455284558</v>
      </c>
      <c r="R46" s="37">
        <f t="shared" si="2"/>
        <v>0.57029724121093761</v>
      </c>
      <c r="S46" s="38">
        <v>52.845528455284558</v>
      </c>
      <c r="T46" s="39">
        <f t="shared" si="3"/>
        <v>0.57029724121093761</v>
      </c>
      <c r="U46" s="40">
        <f t="shared" si="4"/>
        <v>1.1405944824218752</v>
      </c>
      <c r="V46" s="41"/>
    </row>
    <row r="47" spans="1:22" ht="14.5">
      <c r="A47" s="21" t="s">
        <v>93</v>
      </c>
      <c r="B47" s="22" t="s">
        <v>75</v>
      </c>
      <c r="C47" s="23">
        <v>268882</v>
      </c>
      <c r="D47" s="24"/>
      <c r="E47" s="25">
        <f t="shared" si="5"/>
        <v>295770.2</v>
      </c>
      <c r="F47" s="26">
        <v>21</v>
      </c>
      <c r="G47" s="44"/>
      <c r="H47" s="42"/>
      <c r="I47" s="24"/>
      <c r="J47" s="30"/>
      <c r="K47" s="31" t="str">
        <f t="shared" si="0"/>
        <v/>
      </c>
      <c r="L47" s="28"/>
      <c r="M47" s="32"/>
      <c r="N47" s="33"/>
      <c r="O47" s="34"/>
      <c r="P47" s="35">
        <f t="shared" si="1"/>
        <v>6480056.2000000002</v>
      </c>
      <c r="Q47" s="36">
        <v>54.579556111284774</v>
      </c>
      <c r="R47" s="37">
        <f t="shared" si="2"/>
        <v>337.29418847291834</v>
      </c>
      <c r="S47" s="38">
        <v>54.579556111284774</v>
      </c>
      <c r="T47" s="39">
        <f t="shared" si="3"/>
        <v>337.29418847291834</v>
      </c>
      <c r="U47" s="40">
        <f t="shared" si="4"/>
        <v>674.58837694583667</v>
      </c>
      <c r="V47" s="41"/>
    </row>
    <row r="48" spans="1:22" ht="14.5">
      <c r="A48" s="21" t="s">
        <v>94</v>
      </c>
      <c r="B48" s="22" t="s">
        <v>75</v>
      </c>
      <c r="C48" s="23">
        <v>2938</v>
      </c>
      <c r="D48" s="24"/>
      <c r="E48" s="25">
        <f t="shared" si="5"/>
        <v>3231.8</v>
      </c>
      <c r="F48" s="26">
        <v>22</v>
      </c>
      <c r="G48" s="44"/>
      <c r="H48" s="42"/>
      <c r="I48" s="24"/>
      <c r="J48" s="30"/>
      <c r="K48" s="31" t="str">
        <f t="shared" si="0"/>
        <v/>
      </c>
      <c r="L48" s="28"/>
      <c r="M48" s="32"/>
      <c r="N48" s="33"/>
      <c r="O48" s="34"/>
      <c r="P48" s="35">
        <f t="shared" si="1"/>
        <v>74037.600000000006</v>
      </c>
      <c r="Q48" s="36">
        <v>16.678012253233494</v>
      </c>
      <c r="R48" s="37">
        <f t="shared" si="2"/>
        <v>1.1775970458984377</v>
      </c>
      <c r="S48" s="38">
        <v>16.678012253233494</v>
      </c>
      <c r="T48" s="39">
        <f t="shared" si="3"/>
        <v>1.1775970458984377</v>
      </c>
      <c r="U48" s="40">
        <f t="shared" si="4"/>
        <v>2.3551940917968754</v>
      </c>
      <c r="V48" s="41"/>
    </row>
    <row r="49" spans="1:22" ht="14.5">
      <c r="A49" s="21" t="s">
        <v>95</v>
      </c>
      <c r="B49" s="22" t="s">
        <v>75</v>
      </c>
      <c r="C49" s="23">
        <v>128424</v>
      </c>
      <c r="D49" s="24"/>
      <c r="E49" s="25">
        <f t="shared" si="5"/>
        <v>141266.40000000002</v>
      </c>
      <c r="F49" s="26">
        <v>23</v>
      </c>
      <c r="G49" s="44"/>
      <c r="H49" s="42"/>
      <c r="I49" s="24"/>
      <c r="J49" s="30"/>
      <c r="K49" s="31" t="str">
        <f t="shared" si="0"/>
        <v/>
      </c>
      <c r="L49" s="28"/>
      <c r="M49" s="32"/>
      <c r="N49" s="33"/>
      <c r="O49" s="34"/>
      <c r="P49" s="35">
        <f t="shared" si="1"/>
        <v>3377551.2000000007</v>
      </c>
      <c r="Q49" s="36">
        <v>36.97671612981059</v>
      </c>
      <c r="R49" s="37">
        <f t="shared" si="2"/>
        <v>119.10510247831454</v>
      </c>
      <c r="S49" s="38">
        <v>36.97671612981059</v>
      </c>
      <c r="T49" s="39">
        <f t="shared" si="3"/>
        <v>119.10510247831454</v>
      </c>
      <c r="U49" s="40">
        <f t="shared" si="4"/>
        <v>238.21020495662907</v>
      </c>
      <c r="V49" s="41"/>
    </row>
    <row r="50" spans="1:22" ht="14.5">
      <c r="A50" s="21" t="s">
        <v>96</v>
      </c>
      <c r="B50" s="22" t="s">
        <v>75</v>
      </c>
      <c r="C50" s="23">
        <v>88816</v>
      </c>
      <c r="D50" s="24"/>
      <c r="E50" s="25">
        <f t="shared" si="5"/>
        <v>97697.600000000006</v>
      </c>
      <c r="F50" s="26">
        <v>24</v>
      </c>
      <c r="G50" s="44"/>
      <c r="H50" s="42"/>
      <c r="I50" s="24"/>
      <c r="J50" s="30"/>
      <c r="K50" s="31" t="str">
        <f t="shared" si="0"/>
        <v/>
      </c>
      <c r="L50" s="28"/>
      <c r="M50" s="32"/>
      <c r="N50" s="33"/>
      <c r="O50" s="34"/>
      <c r="P50" s="35">
        <f t="shared" si="1"/>
        <v>2433558.4000000004</v>
      </c>
      <c r="Q50" s="36">
        <v>159.52655284382527</v>
      </c>
      <c r="R50" s="37">
        <f t="shared" si="2"/>
        <v>370.23275632489674</v>
      </c>
      <c r="S50" s="38">
        <v>159.52655284382527</v>
      </c>
      <c r="T50" s="39">
        <f t="shared" si="3"/>
        <v>370.23275632489674</v>
      </c>
      <c r="U50" s="40">
        <f t="shared" si="4"/>
        <v>740.46551264979348</v>
      </c>
      <c r="V50" s="41"/>
    </row>
    <row r="51" spans="1:22" ht="14.5">
      <c r="A51" s="21" t="s">
        <v>97</v>
      </c>
      <c r="B51" s="22" t="s">
        <v>75</v>
      </c>
      <c r="C51" s="23">
        <v>6</v>
      </c>
      <c r="D51" s="24"/>
      <c r="E51" s="25">
        <f t="shared" si="5"/>
        <v>6.6000000000000005</v>
      </c>
      <c r="F51" s="26">
        <v>25</v>
      </c>
      <c r="G51" s="44"/>
      <c r="H51" s="42"/>
      <c r="I51" s="24"/>
      <c r="J51" s="30"/>
      <c r="K51" s="31" t="str">
        <f t="shared" si="0"/>
        <v/>
      </c>
      <c r="L51" s="28"/>
      <c r="M51" s="32"/>
      <c r="N51" s="33"/>
      <c r="O51" s="34"/>
      <c r="P51" s="35">
        <f t="shared" si="1"/>
        <v>171</v>
      </c>
      <c r="Q51" s="36">
        <v>1</v>
      </c>
      <c r="R51" s="37">
        <f t="shared" si="2"/>
        <v>1.6307830810546875E-4</v>
      </c>
      <c r="S51" s="38">
        <v>1</v>
      </c>
      <c r="T51" s="39">
        <f t="shared" si="3"/>
        <v>1.6307830810546875E-4</v>
      </c>
      <c r="U51" s="40">
        <f t="shared" si="4"/>
        <v>3.261566162109375E-4</v>
      </c>
      <c r="V51" s="41"/>
    </row>
    <row r="52" spans="1:22" ht="14.5">
      <c r="A52" s="21" t="s">
        <v>98</v>
      </c>
      <c r="B52" s="22" t="s">
        <v>75</v>
      </c>
      <c r="C52" s="23">
        <v>335</v>
      </c>
      <c r="D52" s="24"/>
      <c r="E52" s="25">
        <f t="shared" si="5"/>
        <v>368.50000000000006</v>
      </c>
      <c r="F52" s="26">
        <v>26</v>
      </c>
      <c r="G52" s="44"/>
      <c r="H52" s="42"/>
      <c r="I52" s="24"/>
      <c r="J52" s="30"/>
      <c r="K52" s="31" t="str">
        <f t="shared" si="0"/>
        <v/>
      </c>
      <c r="L52" s="28"/>
      <c r="M52" s="32"/>
      <c r="N52" s="33"/>
      <c r="O52" s="34"/>
      <c r="P52" s="35">
        <f t="shared" si="1"/>
        <v>9916.0000000000018</v>
      </c>
      <c r="Q52" s="36">
        <v>29.850746268656717</v>
      </c>
      <c r="R52" s="37">
        <f t="shared" si="2"/>
        <v>0.28228759765625006</v>
      </c>
      <c r="S52" s="38">
        <v>29.850746268656717</v>
      </c>
      <c r="T52" s="39">
        <f t="shared" si="3"/>
        <v>0.28228759765625006</v>
      </c>
      <c r="U52" s="40">
        <f t="shared" si="4"/>
        <v>0.56457519531250011</v>
      </c>
      <c r="V52" s="41"/>
    </row>
    <row r="53" spans="1:22" ht="14.5">
      <c r="A53" s="21" t="s">
        <v>99</v>
      </c>
      <c r="B53" s="22" t="s">
        <v>75</v>
      </c>
      <c r="C53" s="23">
        <v>1530</v>
      </c>
      <c r="D53" s="24"/>
      <c r="E53" s="25">
        <f t="shared" si="5"/>
        <v>1683.0000000000002</v>
      </c>
      <c r="F53" s="26">
        <v>27</v>
      </c>
      <c r="G53" s="44"/>
      <c r="H53" s="42"/>
      <c r="I53" s="24"/>
      <c r="J53" s="30"/>
      <c r="K53" s="31" t="str">
        <f t="shared" si="0"/>
        <v/>
      </c>
      <c r="L53" s="28"/>
      <c r="M53" s="32"/>
      <c r="N53" s="33"/>
      <c r="O53" s="34"/>
      <c r="P53" s="35">
        <f t="shared" si="1"/>
        <v>46971.000000000007</v>
      </c>
      <c r="Q53" s="36">
        <v>27.450980392156861</v>
      </c>
      <c r="R53" s="37">
        <f t="shared" si="2"/>
        <v>1.229667663574219</v>
      </c>
      <c r="S53" s="38">
        <v>27.450980392156861</v>
      </c>
      <c r="T53" s="39">
        <f t="shared" si="3"/>
        <v>1.229667663574219</v>
      </c>
      <c r="U53" s="40">
        <f t="shared" si="4"/>
        <v>2.4593353271484379</v>
      </c>
      <c r="V53" s="41"/>
    </row>
    <row r="54" spans="1:22" ht="14.5">
      <c r="A54" s="21" t="s">
        <v>100</v>
      </c>
      <c r="B54" s="22" t="s">
        <v>75</v>
      </c>
      <c r="C54" s="23">
        <v>13872</v>
      </c>
      <c r="D54" s="24"/>
      <c r="E54" s="25">
        <f t="shared" si="5"/>
        <v>15259.2</v>
      </c>
      <c r="F54" s="26">
        <v>28</v>
      </c>
      <c r="G54" s="44"/>
      <c r="H54" s="42"/>
      <c r="I54" s="24"/>
      <c r="J54" s="30"/>
      <c r="K54" s="31" t="str">
        <f t="shared" si="0"/>
        <v/>
      </c>
      <c r="L54" s="28"/>
      <c r="M54" s="32"/>
      <c r="N54" s="33"/>
      <c r="O54" s="34"/>
      <c r="P54" s="35">
        <f t="shared" si="1"/>
        <v>441129.60000000003</v>
      </c>
      <c r="Q54" s="36">
        <v>52.11937716262976</v>
      </c>
      <c r="R54" s="37">
        <f t="shared" si="2"/>
        <v>21.92630767822266</v>
      </c>
      <c r="S54" s="38">
        <v>52.11937716262976</v>
      </c>
      <c r="T54" s="39">
        <f t="shared" si="3"/>
        <v>21.92630767822266</v>
      </c>
      <c r="U54" s="40">
        <f t="shared" si="4"/>
        <v>43.85261535644532</v>
      </c>
      <c r="V54" s="41"/>
    </row>
    <row r="55" spans="1:22" ht="14.5">
      <c r="A55" s="21" t="s">
        <v>101</v>
      </c>
      <c r="B55" s="22" t="s">
        <v>75</v>
      </c>
      <c r="C55" s="23">
        <v>23</v>
      </c>
      <c r="D55" s="24"/>
      <c r="E55" s="25">
        <f t="shared" si="5"/>
        <v>25.3</v>
      </c>
      <c r="F55" s="26">
        <v>29</v>
      </c>
      <c r="G55" s="44"/>
      <c r="H55" s="42"/>
      <c r="I55" s="24"/>
      <c r="J55" s="30"/>
      <c r="K55" s="31" t="str">
        <f t="shared" si="0"/>
        <v/>
      </c>
      <c r="L55" s="28"/>
      <c r="M55" s="32"/>
      <c r="N55" s="33"/>
      <c r="O55" s="34"/>
      <c r="P55" s="35">
        <f t="shared" si="1"/>
        <v>756.7</v>
      </c>
      <c r="Q55" s="36">
        <v>43.478260869565219</v>
      </c>
      <c r="R55" s="37">
        <f t="shared" si="2"/>
        <v>3.1375885009765625E-2</v>
      </c>
      <c r="S55" s="38">
        <v>43.478260869565219</v>
      </c>
      <c r="T55" s="39">
        <f t="shared" si="3"/>
        <v>3.1375885009765625E-2</v>
      </c>
      <c r="U55" s="40">
        <f t="shared" si="4"/>
        <v>6.275177001953125E-2</v>
      </c>
      <c r="V55" s="41"/>
    </row>
    <row r="56" spans="1:22" ht="14.5">
      <c r="A56" s="21" t="s">
        <v>102</v>
      </c>
      <c r="B56" s="22" t="s">
        <v>75</v>
      </c>
      <c r="C56" s="23">
        <v>45</v>
      </c>
      <c r="D56" s="24"/>
      <c r="E56" s="25">
        <f t="shared" si="5"/>
        <v>49.500000000000007</v>
      </c>
      <c r="F56" s="26">
        <v>30</v>
      </c>
      <c r="G56" s="44"/>
      <c r="H56" s="42"/>
      <c r="I56" s="24"/>
      <c r="J56" s="30"/>
      <c r="K56" s="31" t="str">
        <f t="shared" si="0"/>
        <v/>
      </c>
      <c r="L56" s="28"/>
      <c r="M56" s="32"/>
      <c r="N56" s="33"/>
      <c r="O56" s="34"/>
      <c r="P56" s="35">
        <f t="shared" si="1"/>
        <v>1530.0000000000002</v>
      </c>
      <c r="Q56" s="36">
        <v>44.444444444444443</v>
      </c>
      <c r="R56" s="37">
        <f t="shared" si="2"/>
        <v>6.4849853515625014E-2</v>
      </c>
      <c r="S56" s="38">
        <v>44.444444444444443</v>
      </c>
      <c r="T56" s="39">
        <f t="shared" si="3"/>
        <v>6.4849853515625014E-2</v>
      </c>
      <c r="U56" s="40">
        <f t="shared" si="4"/>
        <v>0.12969970703125003</v>
      </c>
      <c r="V56" s="41"/>
    </row>
    <row r="57" spans="1:22" ht="14.5">
      <c r="A57" s="21" t="s">
        <v>103</v>
      </c>
      <c r="B57" s="22" t="s">
        <v>75</v>
      </c>
      <c r="C57" s="23">
        <v>45</v>
      </c>
      <c r="D57" s="24"/>
      <c r="E57" s="25">
        <f t="shared" si="5"/>
        <v>49.500000000000007</v>
      </c>
      <c r="F57" s="26">
        <v>31</v>
      </c>
      <c r="G57" s="44"/>
      <c r="H57" s="42"/>
      <c r="I57" s="24"/>
      <c r="J57" s="30"/>
      <c r="K57" s="31" t="str">
        <f t="shared" si="0"/>
        <v/>
      </c>
      <c r="L57" s="28"/>
      <c r="M57" s="32"/>
      <c r="N57" s="33"/>
      <c r="O57" s="34"/>
      <c r="P57" s="35">
        <f t="shared" si="1"/>
        <v>1579.5000000000002</v>
      </c>
      <c r="Q57" s="36">
        <v>22.222222222222221</v>
      </c>
      <c r="R57" s="37">
        <f t="shared" si="2"/>
        <v>3.3473968505859382E-2</v>
      </c>
      <c r="S57" s="38">
        <v>22.222222222222221</v>
      </c>
      <c r="T57" s="39">
        <f t="shared" si="3"/>
        <v>3.3473968505859382E-2</v>
      </c>
      <c r="U57" s="40">
        <f t="shared" si="4"/>
        <v>6.6947937011718764E-2</v>
      </c>
      <c r="V57" s="41"/>
    </row>
    <row r="58" spans="1:22" ht="14.5">
      <c r="A58" s="21" t="s">
        <v>104</v>
      </c>
      <c r="B58" s="22" t="s">
        <v>75</v>
      </c>
      <c r="C58" s="23">
        <v>16858</v>
      </c>
      <c r="D58" s="24"/>
      <c r="E58" s="25">
        <f t="shared" si="5"/>
        <v>18543.800000000003</v>
      </c>
      <c r="F58" s="26">
        <v>32</v>
      </c>
      <c r="G58" s="44"/>
      <c r="H58" s="42"/>
      <c r="I58" s="24"/>
      <c r="J58" s="30"/>
      <c r="K58" s="31" t="str">
        <f t="shared" si="0"/>
        <v/>
      </c>
      <c r="L58" s="28"/>
      <c r="M58" s="32"/>
      <c r="N58" s="33"/>
      <c r="O58" s="34"/>
      <c r="P58" s="35">
        <f t="shared" si="1"/>
        <v>610259.60000000009</v>
      </c>
      <c r="Q58" s="36">
        <v>53.2684778740064</v>
      </c>
      <c r="R58" s="37">
        <f t="shared" si="2"/>
        <v>31.001663208007813</v>
      </c>
      <c r="S58" s="38">
        <v>53.2684778740064</v>
      </c>
      <c r="T58" s="39">
        <f t="shared" si="3"/>
        <v>31.001663208007813</v>
      </c>
      <c r="U58" s="40">
        <f t="shared" si="4"/>
        <v>62.003326416015625</v>
      </c>
      <c r="V58" s="41"/>
    </row>
    <row r="59" spans="1:22" ht="14.5">
      <c r="A59" s="21" t="s">
        <v>105</v>
      </c>
      <c r="B59" s="22" t="s">
        <v>75</v>
      </c>
      <c r="C59" s="23">
        <v>66557</v>
      </c>
      <c r="D59" s="24"/>
      <c r="E59" s="25">
        <f t="shared" si="5"/>
        <v>73212.700000000012</v>
      </c>
      <c r="F59" s="26">
        <v>33</v>
      </c>
      <c r="G59" s="44"/>
      <c r="H59" s="42"/>
      <c r="I59" s="24"/>
      <c r="J59" s="30"/>
      <c r="K59" s="31" t="str">
        <f t="shared" si="0"/>
        <v/>
      </c>
      <c r="L59" s="28"/>
      <c r="M59" s="32"/>
      <c r="N59" s="33"/>
      <c r="O59" s="34"/>
      <c r="P59" s="35">
        <f t="shared" si="1"/>
        <v>2482576.1000000006</v>
      </c>
      <c r="Q59" s="36">
        <v>49.885088549411925</v>
      </c>
      <c r="R59" s="37">
        <f t="shared" si="2"/>
        <v>118.10639245906233</v>
      </c>
      <c r="S59" s="38">
        <v>49.885088549411925</v>
      </c>
      <c r="T59" s="39">
        <f t="shared" si="3"/>
        <v>118.10639245906233</v>
      </c>
      <c r="U59" s="40">
        <f t="shared" si="4"/>
        <v>236.21278491812467</v>
      </c>
      <c r="V59" s="41"/>
    </row>
    <row r="60" spans="1:22" ht="14.5">
      <c r="A60" s="21" t="s">
        <v>106</v>
      </c>
      <c r="B60" s="22" t="s">
        <v>75</v>
      </c>
      <c r="C60" s="23">
        <v>5610435</v>
      </c>
      <c r="D60" s="24"/>
      <c r="E60" s="25">
        <f t="shared" si="5"/>
        <v>6171478.5000000009</v>
      </c>
      <c r="F60" s="26">
        <v>34</v>
      </c>
      <c r="G60" s="44"/>
      <c r="H60" s="42"/>
      <c r="I60" s="24"/>
      <c r="J60" s="30"/>
      <c r="K60" s="31" t="str">
        <f t="shared" si="0"/>
        <v/>
      </c>
      <c r="L60" s="28"/>
      <c r="M60" s="32"/>
      <c r="N60" s="33"/>
      <c r="O60" s="34"/>
      <c r="P60" s="35">
        <f t="shared" si="1"/>
        <v>215440704.00000003</v>
      </c>
      <c r="Q60" s="36">
        <v>44.890162368672392</v>
      </c>
      <c r="R60" s="37">
        <f t="shared" si="2"/>
        <v>9223.144706135834</v>
      </c>
      <c r="S60" s="38">
        <v>44.890162368672392</v>
      </c>
      <c r="T60" s="39">
        <f t="shared" si="3"/>
        <v>9223.144706135834</v>
      </c>
      <c r="U60" s="40">
        <f t="shared" si="4"/>
        <v>18446.289412271668</v>
      </c>
      <c r="V60" s="41"/>
    </row>
    <row r="61" spans="1:22" ht="14.5">
      <c r="A61" s="21" t="s">
        <v>107</v>
      </c>
      <c r="B61" s="22" t="s">
        <v>75</v>
      </c>
      <c r="C61" s="23">
        <v>11390</v>
      </c>
      <c r="D61" s="24"/>
      <c r="E61" s="25">
        <f t="shared" si="5"/>
        <v>12529.000000000002</v>
      </c>
      <c r="F61" s="26">
        <v>35</v>
      </c>
      <c r="G61" s="44"/>
      <c r="H61" s="42"/>
      <c r="I61" s="24"/>
      <c r="J61" s="30"/>
      <c r="K61" s="31" t="str">
        <f t="shared" ref="K61:K124" si="6">IF(H61="", "", IF(H61="Add",G61*J61, 0))</f>
        <v/>
      </c>
      <c r="L61" s="28"/>
      <c r="M61" s="32"/>
      <c r="N61" s="33"/>
      <c r="O61" s="34"/>
      <c r="P61" s="35">
        <f t="shared" si="1"/>
        <v>449905.00000000006</v>
      </c>
      <c r="Q61" s="36">
        <v>40.913081650570675</v>
      </c>
      <c r="R61" s="37">
        <f t="shared" ref="R61:R124" si="7">P61*Q61/1024/1024</f>
        <v>17.554283142089844</v>
      </c>
      <c r="S61" s="38">
        <v>40.913081650570675</v>
      </c>
      <c r="T61" s="39">
        <f t="shared" si="3"/>
        <v>17.554283142089844</v>
      </c>
      <c r="U61" s="40">
        <f t="shared" si="4"/>
        <v>35.108566284179688</v>
      </c>
      <c r="V61" s="41"/>
    </row>
    <row r="62" spans="1:22" ht="14.5">
      <c r="A62" s="21" t="s">
        <v>108</v>
      </c>
      <c r="B62" s="22" t="s">
        <v>75</v>
      </c>
      <c r="C62" s="23">
        <v>65264</v>
      </c>
      <c r="D62" s="24"/>
      <c r="E62" s="25">
        <f t="shared" si="5"/>
        <v>71790.400000000009</v>
      </c>
      <c r="F62" s="26">
        <v>36</v>
      </c>
      <c r="G62" s="44"/>
      <c r="H62" s="42"/>
      <c r="I62" s="24"/>
      <c r="J62" s="30"/>
      <c r="K62" s="31" t="str">
        <f t="shared" si="6"/>
        <v/>
      </c>
      <c r="L62" s="28"/>
      <c r="M62" s="32"/>
      <c r="N62" s="33"/>
      <c r="O62" s="34"/>
      <c r="P62" s="35">
        <f t="shared" si="1"/>
        <v>2649718.4000000004</v>
      </c>
      <c r="Q62" s="36">
        <v>19.413459181171856</v>
      </c>
      <c r="R62" s="37">
        <f t="shared" si="7"/>
        <v>49.057197570800788</v>
      </c>
      <c r="S62" s="38">
        <v>19.413459181171856</v>
      </c>
      <c r="T62" s="39">
        <f t="shared" ref="T62:T125" si="8">P62*S62/1024/1024</f>
        <v>49.057197570800788</v>
      </c>
      <c r="U62" s="40">
        <f t="shared" ref="U62:U125" si="9">R62+T62</f>
        <v>98.114395141601577</v>
      </c>
      <c r="V62" s="41"/>
    </row>
    <row r="63" spans="1:22" ht="14.5">
      <c r="A63" s="21" t="s">
        <v>109</v>
      </c>
      <c r="B63" s="22" t="s">
        <v>75</v>
      </c>
      <c r="C63" s="23">
        <v>398</v>
      </c>
      <c r="D63" s="24"/>
      <c r="E63" s="25">
        <f t="shared" si="5"/>
        <v>437.8</v>
      </c>
      <c r="F63" s="26">
        <v>37</v>
      </c>
      <c r="G63" s="44"/>
      <c r="H63" s="42"/>
      <c r="I63" s="24"/>
      <c r="J63" s="30"/>
      <c r="K63" s="31" t="str">
        <f t="shared" si="6"/>
        <v/>
      </c>
      <c r="L63" s="28"/>
      <c r="M63" s="32"/>
      <c r="N63" s="33"/>
      <c r="O63" s="34"/>
      <c r="P63" s="35">
        <f t="shared" ref="P63:P126" si="10">IF(B63="M", IF(AND(E63 &lt;&gt; 0, F63 &lt;&gt; 0), C63+ (E63*F63), C63), IF(B63="T", IF(AND(N63&lt;&gt;0, O63&lt;&gt;0), K63*(L63+M63) * POWER(N63, O63), K63*(L63+M63)), ))</f>
        <v>16596.599999999999</v>
      </c>
      <c r="Q63" s="36">
        <v>37.688442211055275</v>
      </c>
      <c r="R63" s="37">
        <f t="shared" si="7"/>
        <v>0.59652328491210926</v>
      </c>
      <c r="S63" s="38">
        <v>37.688442211055275</v>
      </c>
      <c r="T63" s="39">
        <f t="shared" si="8"/>
        <v>0.59652328491210926</v>
      </c>
      <c r="U63" s="40">
        <f t="shared" si="9"/>
        <v>1.1930465698242185</v>
      </c>
      <c r="V63" s="41"/>
    </row>
    <row r="64" spans="1:22" ht="14.5">
      <c r="A64" s="21" t="s">
        <v>110</v>
      </c>
      <c r="B64" s="22" t="s">
        <v>75</v>
      </c>
      <c r="C64" s="23">
        <v>217</v>
      </c>
      <c r="D64" s="24"/>
      <c r="E64" s="25">
        <f t="shared" si="5"/>
        <v>238.70000000000002</v>
      </c>
      <c r="F64" s="26">
        <v>38</v>
      </c>
      <c r="G64" s="44"/>
      <c r="H64" s="42"/>
      <c r="I64" s="24"/>
      <c r="J64" s="30"/>
      <c r="K64" s="31" t="str">
        <f t="shared" si="6"/>
        <v/>
      </c>
      <c r="L64" s="28"/>
      <c r="M64" s="32"/>
      <c r="N64" s="33"/>
      <c r="O64" s="34"/>
      <c r="P64" s="35">
        <f t="shared" si="10"/>
        <v>9287.6</v>
      </c>
      <c r="Q64" s="36">
        <v>32.258064516129032</v>
      </c>
      <c r="R64" s="37">
        <f t="shared" si="7"/>
        <v>0.2857208251953125</v>
      </c>
      <c r="S64" s="38">
        <v>32.258064516129032</v>
      </c>
      <c r="T64" s="39">
        <f t="shared" si="8"/>
        <v>0.2857208251953125</v>
      </c>
      <c r="U64" s="40">
        <f t="shared" si="9"/>
        <v>0.571441650390625</v>
      </c>
      <c r="V64" s="41"/>
    </row>
    <row r="65" spans="1:22" ht="14.5">
      <c r="A65" s="21" t="s">
        <v>111</v>
      </c>
      <c r="B65" s="22" t="s">
        <v>75</v>
      </c>
      <c r="C65" s="23">
        <v>3</v>
      </c>
      <c r="D65" s="24"/>
      <c r="E65" s="25">
        <f t="shared" si="5"/>
        <v>3.3000000000000003</v>
      </c>
      <c r="F65" s="26">
        <v>39</v>
      </c>
      <c r="G65" s="30"/>
      <c r="H65" s="42"/>
      <c r="I65" s="24"/>
      <c r="J65" s="45"/>
      <c r="K65" s="31" t="str">
        <f t="shared" si="6"/>
        <v/>
      </c>
      <c r="L65" s="28"/>
      <c r="M65" s="32"/>
      <c r="N65" s="33"/>
      <c r="O65" s="34"/>
      <c r="P65" s="35">
        <f t="shared" si="10"/>
        <v>131.70000000000002</v>
      </c>
      <c r="Q65" s="36">
        <v>1</v>
      </c>
      <c r="R65" s="37">
        <f t="shared" si="7"/>
        <v>1.2559890747070314E-4</v>
      </c>
      <c r="S65" s="38">
        <v>1</v>
      </c>
      <c r="T65" s="39">
        <f t="shared" si="8"/>
        <v>1.2559890747070314E-4</v>
      </c>
      <c r="U65" s="40">
        <f t="shared" si="9"/>
        <v>2.5119781494140628E-4</v>
      </c>
      <c r="V65" s="41"/>
    </row>
    <row r="66" spans="1:22" ht="14.5">
      <c r="A66" s="21" t="s">
        <v>112</v>
      </c>
      <c r="B66" s="22" t="s">
        <v>75</v>
      </c>
      <c r="C66" s="23">
        <v>190</v>
      </c>
      <c r="D66" s="24"/>
      <c r="E66" s="25">
        <f t="shared" si="5"/>
        <v>209.00000000000003</v>
      </c>
      <c r="F66" s="26">
        <v>40</v>
      </c>
      <c r="G66" s="30"/>
      <c r="H66" s="42"/>
      <c r="I66" s="24"/>
      <c r="J66" s="45"/>
      <c r="K66" s="31" t="str">
        <f t="shared" si="6"/>
        <v/>
      </c>
      <c r="L66" s="28"/>
      <c r="M66" s="32"/>
      <c r="N66" s="33"/>
      <c r="O66" s="34"/>
      <c r="P66" s="35">
        <f t="shared" si="10"/>
        <v>8550.0000000000018</v>
      </c>
      <c r="Q66" s="36">
        <v>36.84210526315789</v>
      </c>
      <c r="R66" s="37">
        <f t="shared" si="7"/>
        <v>0.30040740966796875</v>
      </c>
      <c r="S66" s="38">
        <v>36.84210526315789</v>
      </c>
      <c r="T66" s="39">
        <f t="shared" si="8"/>
        <v>0.30040740966796875</v>
      </c>
      <c r="U66" s="40">
        <f t="shared" si="9"/>
        <v>0.6008148193359375</v>
      </c>
      <c r="V66" s="41"/>
    </row>
    <row r="67" spans="1:22" ht="14.5">
      <c r="A67" s="21" t="s">
        <v>113</v>
      </c>
      <c r="B67" s="22" t="s">
        <v>75</v>
      </c>
      <c r="C67" s="23">
        <v>2</v>
      </c>
      <c r="D67" s="24"/>
      <c r="E67" s="25">
        <f t="shared" si="5"/>
        <v>2.2000000000000002</v>
      </c>
      <c r="F67" s="26">
        <v>41</v>
      </c>
      <c r="G67" s="44"/>
      <c r="H67" s="42"/>
      <c r="I67" s="24"/>
      <c r="J67" s="30"/>
      <c r="K67" s="31" t="str">
        <f t="shared" si="6"/>
        <v/>
      </c>
      <c r="L67" s="28"/>
      <c r="M67" s="32"/>
      <c r="N67" s="33"/>
      <c r="O67" s="34"/>
      <c r="P67" s="35">
        <f t="shared" si="10"/>
        <v>92.2</v>
      </c>
      <c r="Q67" s="36">
        <v>1</v>
      </c>
      <c r="R67" s="37">
        <f t="shared" si="7"/>
        <v>8.7928771972656253E-5</v>
      </c>
      <c r="S67" s="38">
        <v>1</v>
      </c>
      <c r="T67" s="39">
        <f t="shared" si="8"/>
        <v>8.7928771972656253E-5</v>
      </c>
      <c r="U67" s="40">
        <f t="shared" si="9"/>
        <v>1.7585754394531251E-4</v>
      </c>
      <c r="V67" s="41"/>
    </row>
    <row r="68" spans="1:22" ht="14.5">
      <c r="A68" s="21" t="s">
        <v>114</v>
      </c>
      <c r="B68" s="22" t="s">
        <v>75</v>
      </c>
      <c r="C68" s="23">
        <v>2410</v>
      </c>
      <c r="D68" s="24"/>
      <c r="E68" s="25">
        <f t="shared" si="5"/>
        <v>2651</v>
      </c>
      <c r="F68" s="26">
        <v>42</v>
      </c>
      <c r="G68" s="44"/>
      <c r="H68" s="42"/>
      <c r="I68" s="24"/>
      <c r="J68" s="30"/>
      <c r="K68" s="31" t="str">
        <f t="shared" si="6"/>
        <v/>
      </c>
      <c r="L68" s="28"/>
      <c r="M68" s="32"/>
      <c r="N68" s="33"/>
      <c r="O68" s="34"/>
      <c r="P68" s="35">
        <f t="shared" si="10"/>
        <v>113752</v>
      </c>
      <c r="Q68" s="36">
        <v>55.186721991701241</v>
      </c>
      <c r="R68" s="37">
        <f t="shared" si="7"/>
        <v>5.9867858886718741</v>
      </c>
      <c r="S68" s="38">
        <v>55.186721991701241</v>
      </c>
      <c r="T68" s="39">
        <f t="shared" si="8"/>
        <v>5.9867858886718741</v>
      </c>
      <c r="U68" s="40">
        <f t="shared" si="9"/>
        <v>11.973571777343748</v>
      </c>
      <c r="V68" s="41"/>
    </row>
    <row r="69" spans="1:22" ht="14.5">
      <c r="A69" s="21" t="s">
        <v>115</v>
      </c>
      <c r="B69" s="22" t="s">
        <v>75</v>
      </c>
      <c r="C69" s="23">
        <v>9</v>
      </c>
      <c r="D69" s="24"/>
      <c r="E69" s="25">
        <f t="shared" si="5"/>
        <v>9.9</v>
      </c>
      <c r="F69" s="26">
        <v>43</v>
      </c>
      <c r="G69" s="44"/>
      <c r="H69" s="42"/>
      <c r="I69" s="24"/>
      <c r="J69" s="30"/>
      <c r="K69" s="31" t="str">
        <f t="shared" si="6"/>
        <v/>
      </c>
      <c r="L69" s="28"/>
      <c r="M69" s="32"/>
      <c r="N69" s="33"/>
      <c r="O69" s="34"/>
      <c r="P69" s="35">
        <f t="shared" si="10"/>
        <v>434.7</v>
      </c>
      <c r="Q69" s="36">
        <v>1</v>
      </c>
      <c r="R69" s="37">
        <f t="shared" si="7"/>
        <v>4.1456222534179686E-4</v>
      </c>
      <c r="S69" s="38">
        <v>1</v>
      </c>
      <c r="T69" s="39">
        <f t="shared" si="8"/>
        <v>4.1456222534179686E-4</v>
      </c>
      <c r="U69" s="40">
        <f t="shared" si="9"/>
        <v>8.2912445068359373E-4</v>
      </c>
      <c r="V69" s="41"/>
    </row>
    <row r="70" spans="1:22" ht="14.5">
      <c r="A70" s="21" t="s">
        <v>116</v>
      </c>
      <c r="B70" s="22" t="s">
        <v>75</v>
      </c>
      <c r="C70" s="23">
        <v>9643023</v>
      </c>
      <c r="D70" s="24"/>
      <c r="E70" s="25">
        <f t="shared" si="5"/>
        <v>10607325.300000001</v>
      </c>
      <c r="F70" s="26">
        <v>44</v>
      </c>
      <c r="G70" s="44"/>
      <c r="H70" s="42"/>
      <c r="I70" s="24"/>
      <c r="J70" s="30"/>
      <c r="K70" s="31" t="str">
        <f t="shared" si="6"/>
        <v/>
      </c>
      <c r="L70" s="28"/>
      <c r="M70" s="32"/>
      <c r="N70" s="33"/>
      <c r="O70" s="34"/>
      <c r="P70" s="35">
        <f t="shared" si="10"/>
        <v>476365336.20000005</v>
      </c>
      <c r="Q70" s="36">
        <v>28.541927870786932</v>
      </c>
      <c r="R70" s="37">
        <f t="shared" si="7"/>
        <v>12966.523233378952</v>
      </c>
      <c r="S70" s="38">
        <v>28.541927870786932</v>
      </c>
      <c r="T70" s="39">
        <f t="shared" si="8"/>
        <v>12966.523233378952</v>
      </c>
      <c r="U70" s="40">
        <f t="shared" si="9"/>
        <v>25933.046466757904</v>
      </c>
      <c r="V70" s="41"/>
    </row>
    <row r="71" spans="1:22" ht="14.5">
      <c r="A71" s="21" t="s">
        <v>117</v>
      </c>
      <c r="B71" s="22" t="s">
        <v>75</v>
      </c>
      <c r="C71" s="23">
        <v>36</v>
      </c>
      <c r="D71" s="24"/>
      <c r="E71" s="25">
        <f t="shared" si="5"/>
        <v>39.6</v>
      </c>
      <c r="F71" s="26">
        <v>45</v>
      </c>
      <c r="G71" s="44"/>
      <c r="H71" s="42"/>
      <c r="I71" s="24"/>
      <c r="J71" s="30"/>
      <c r="K71" s="31" t="str">
        <f t="shared" si="6"/>
        <v/>
      </c>
      <c r="L71" s="28"/>
      <c r="M71" s="32"/>
      <c r="N71" s="33"/>
      <c r="O71" s="34"/>
      <c r="P71" s="35">
        <f t="shared" si="10"/>
        <v>1818</v>
      </c>
      <c r="Q71" s="36">
        <v>27.777777777777775</v>
      </c>
      <c r="R71" s="37">
        <f t="shared" si="7"/>
        <v>4.8160552978515618E-2</v>
      </c>
      <c r="S71" s="38">
        <v>27.777777777777775</v>
      </c>
      <c r="T71" s="39">
        <f t="shared" si="8"/>
        <v>4.8160552978515618E-2</v>
      </c>
      <c r="U71" s="40">
        <f t="shared" si="9"/>
        <v>9.6321105957031236E-2</v>
      </c>
      <c r="V71" s="41"/>
    </row>
    <row r="72" spans="1:22" ht="14.5">
      <c r="A72" s="21" t="s">
        <v>118</v>
      </c>
      <c r="B72" s="22" t="s">
        <v>75</v>
      </c>
      <c r="C72" s="23">
        <v>578934</v>
      </c>
      <c r="D72" s="24"/>
      <c r="E72" s="25">
        <f t="shared" si="5"/>
        <v>636827.4</v>
      </c>
      <c r="F72" s="26">
        <v>46</v>
      </c>
      <c r="G72" s="30"/>
      <c r="H72" s="42"/>
      <c r="I72" s="24"/>
      <c r="J72" s="45"/>
      <c r="K72" s="31" t="str">
        <f t="shared" si="6"/>
        <v/>
      </c>
      <c r="L72" s="28"/>
      <c r="M72" s="32"/>
      <c r="N72" s="33"/>
      <c r="O72" s="34"/>
      <c r="P72" s="35">
        <f t="shared" si="10"/>
        <v>29872994.400000002</v>
      </c>
      <c r="Q72" s="36">
        <v>32.476802284082801</v>
      </c>
      <c r="R72" s="37">
        <f t="shared" si="7"/>
        <v>925.23511196357038</v>
      </c>
      <c r="S72" s="38">
        <v>32.476802284082801</v>
      </c>
      <c r="T72" s="39">
        <f t="shared" si="8"/>
        <v>925.23511196357038</v>
      </c>
      <c r="U72" s="40">
        <f t="shared" si="9"/>
        <v>1850.4702239271408</v>
      </c>
      <c r="V72" s="41"/>
    </row>
    <row r="73" spans="1:22" ht="14.5">
      <c r="A73" s="21" t="s">
        <v>119</v>
      </c>
      <c r="B73" s="22" t="s">
        <v>75</v>
      </c>
      <c r="C73" s="23">
        <v>2</v>
      </c>
      <c r="D73" s="29"/>
      <c r="E73" s="25">
        <f t="shared" si="5"/>
        <v>2.2000000000000002</v>
      </c>
      <c r="F73" s="26">
        <v>47</v>
      </c>
      <c r="G73" s="45"/>
      <c r="H73" s="42"/>
      <c r="I73" s="24"/>
      <c r="J73" s="45"/>
      <c r="K73" s="31" t="str">
        <f t="shared" si="6"/>
        <v/>
      </c>
      <c r="L73" s="28"/>
      <c r="M73" s="32"/>
      <c r="N73" s="33"/>
      <c r="O73" s="34"/>
      <c r="P73" s="35">
        <f t="shared" si="10"/>
        <v>105.4</v>
      </c>
      <c r="Q73" s="36">
        <v>1</v>
      </c>
      <c r="R73" s="37">
        <f t="shared" si="7"/>
        <v>1.0051727294921876E-4</v>
      </c>
      <c r="S73" s="38">
        <v>1</v>
      </c>
      <c r="T73" s="39">
        <f t="shared" si="8"/>
        <v>1.0051727294921876E-4</v>
      </c>
      <c r="U73" s="40">
        <f t="shared" si="9"/>
        <v>2.0103454589843751E-4</v>
      </c>
      <c r="V73" s="41"/>
    </row>
    <row r="74" spans="1:22" ht="14.5">
      <c r="A74" s="21" t="s">
        <v>120</v>
      </c>
      <c r="B74" s="22" t="s">
        <v>75</v>
      </c>
      <c r="C74" s="23">
        <v>131</v>
      </c>
      <c r="D74" s="29"/>
      <c r="E74" s="25">
        <f t="shared" si="5"/>
        <v>144.10000000000002</v>
      </c>
      <c r="F74" s="26">
        <v>48</v>
      </c>
      <c r="G74" s="45"/>
      <c r="H74" s="42"/>
      <c r="I74" s="24"/>
      <c r="J74" s="45"/>
      <c r="K74" s="31" t="str">
        <f t="shared" si="6"/>
        <v/>
      </c>
      <c r="L74" s="28"/>
      <c r="M74" s="32"/>
      <c r="N74" s="33"/>
      <c r="O74" s="34"/>
      <c r="P74" s="35">
        <f t="shared" si="10"/>
        <v>7047.8000000000011</v>
      </c>
      <c r="Q74" s="36">
        <v>53.435114503816791</v>
      </c>
      <c r="R74" s="37">
        <f t="shared" si="7"/>
        <v>0.35915374755859381</v>
      </c>
      <c r="S74" s="38">
        <v>53.435114503816791</v>
      </c>
      <c r="T74" s="39">
        <f t="shared" si="8"/>
        <v>0.35915374755859381</v>
      </c>
      <c r="U74" s="40">
        <f t="shared" si="9"/>
        <v>0.71830749511718761</v>
      </c>
      <c r="V74" s="41"/>
    </row>
    <row r="75" spans="1:22" ht="14.5">
      <c r="A75" s="21" t="s">
        <v>121</v>
      </c>
      <c r="B75" s="22" t="s">
        <v>75</v>
      </c>
      <c r="C75" s="23">
        <v>35321</v>
      </c>
      <c r="D75" s="24"/>
      <c r="E75" s="25">
        <f t="shared" si="5"/>
        <v>38853.100000000006</v>
      </c>
      <c r="F75" s="26">
        <v>49</v>
      </c>
      <c r="G75" s="44"/>
      <c r="H75" s="42"/>
      <c r="I75" s="24"/>
      <c r="J75" s="30"/>
      <c r="K75" s="31" t="str">
        <f t="shared" si="6"/>
        <v/>
      </c>
      <c r="L75" s="28"/>
      <c r="M75" s="32"/>
      <c r="N75" s="33"/>
      <c r="O75" s="34"/>
      <c r="P75" s="35">
        <f t="shared" si="10"/>
        <v>1939122.9000000004</v>
      </c>
      <c r="Q75" s="36">
        <v>42.014665496446874</v>
      </c>
      <c r="R75" s="37">
        <f t="shared" si="7"/>
        <v>77.697372436523452</v>
      </c>
      <c r="S75" s="38">
        <v>42.014665496446874</v>
      </c>
      <c r="T75" s="39">
        <f t="shared" si="8"/>
        <v>77.697372436523452</v>
      </c>
      <c r="U75" s="40">
        <f t="shared" si="9"/>
        <v>155.3947448730469</v>
      </c>
      <c r="V75" s="41"/>
    </row>
    <row r="76" spans="1:22" ht="12.5">
      <c r="A76" s="46" t="s">
        <v>122</v>
      </c>
      <c r="B76" s="22" t="s">
        <v>75</v>
      </c>
      <c r="C76" s="23">
        <v>3</v>
      </c>
      <c r="D76" s="29"/>
      <c r="E76" s="25">
        <f t="shared" si="5"/>
        <v>3.3000000000000003</v>
      </c>
      <c r="F76" s="26">
        <v>50</v>
      </c>
      <c r="G76" s="44"/>
      <c r="H76" s="28"/>
      <c r="I76" s="29"/>
      <c r="J76" s="30"/>
      <c r="K76" s="31" t="str">
        <f t="shared" si="6"/>
        <v/>
      </c>
      <c r="L76" s="28"/>
      <c r="M76" s="32"/>
      <c r="N76" s="33"/>
      <c r="O76" s="34"/>
      <c r="P76" s="35">
        <f t="shared" si="10"/>
        <v>168</v>
      </c>
      <c r="Q76" s="36">
        <v>1</v>
      </c>
      <c r="R76" s="37">
        <f t="shared" si="7"/>
        <v>1.6021728515625E-4</v>
      </c>
      <c r="S76" s="38">
        <v>1</v>
      </c>
      <c r="T76" s="39">
        <f t="shared" si="8"/>
        <v>1.6021728515625E-4</v>
      </c>
      <c r="U76" s="40">
        <f t="shared" si="9"/>
        <v>3.204345703125E-4</v>
      </c>
      <c r="V76" s="41"/>
    </row>
    <row r="77" spans="1:22" ht="12.5">
      <c r="A77" s="46" t="s">
        <v>123</v>
      </c>
      <c r="B77" s="22" t="s">
        <v>75</v>
      </c>
      <c r="C77" s="23">
        <v>8</v>
      </c>
      <c r="D77" s="29"/>
      <c r="E77" s="25">
        <f t="shared" si="5"/>
        <v>8.8000000000000007</v>
      </c>
      <c r="F77" s="26">
        <v>51</v>
      </c>
      <c r="G77" s="44"/>
      <c r="H77" s="28"/>
      <c r="I77" s="29"/>
      <c r="J77" s="30"/>
      <c r="K77" s="31" t="str">
        <f t="shared" si="6"/>
        <v/>
      </c>
      <c r="L77" s="28"/>
      <c r="M77" s="32"/>
      <c r="N77" s="33"/>
      <c r="O77" s="34"/>
      <c r="P77" s="35">
        <f t="shared" si="10"/>
        <v>456.8</v>
      </c>
      <c r="Q77" s="36">
        <v>1</v>
      </c>
      <c r="R77" s="47">
        <f t="shared" si="7"/>
        <v>4.3563842773437501E-4</v>
      </c>
      <c r="S77" s="38">
        <v>1</v>
      </c>
      <c r="T77" s="39">
        <f t="shared" si="8"/>
        <v>4.3563842773437501E-4</v>
      </c>
      <c r="U77" s="40">
        <f t="shared" si="9"/>
        <v>8.7127685546875002E-4</v>
      </c>
      <c r="V77" s="41"/>
    </row>
    <row r="78" spans="1:22" ht="12.5">
      <c r="A78" s="46" t="s">
        <v>124</v>
      </c>
      <c r="B78" s="22" t="s">
        <v>75</v>
      </c>
      <c r="C78" s="23">
        <v>44</v>
      </c>
      <c r="D78" s="29"/>
      <c r="E78" s="25">
        <f t="shared" si="5"/>
        <v>48.400000000000006</v>
      </c>
      <c r="F78" s="26">
        <v>52</v>
      </c>
      <c r="G78" s="45"/>
      <c r="H78" s="28"/>
      <c r="I78" s="29"/>
      <c r="J78" s="45"/>
      <c r="K78" s="31" t="str">
        <f t="shared" si="6"/>
        <v/>
      </c>
      <c r="L78" s="28"/>
      <c r="M78" s="32"/>
      <c r="N78" s="33"/>
      <c r="O78" s="34"/>
      <c r="P78" s="35">
        <f t="shared" si="10"/>
        <v>2560.8000000000002</v>
      </c>
      <c r="Q78" s="36">
        <v>22.727272727272727</v>
      </c>
      <c r="R78" s="37">
        <f t="shared" si="7"/>
        <v>5.550384521484375E-2</v>
      </c>
      <c r="S78" s="38">
        <v>22.727272727272727</v>
      </c>
      <c r="T78" s="39">
        <f t="shared" si="8"/>
        <v>5.550384521484375E-2</v>
      </c>
      <c r="U78" s="40">
        <f t="shared" si="9"/>
        <v>0.1110076904296875</v>
      </c>
      <c r="V78" s="41"/>
    </row>
    <row r="79" spans="1:22" ht="12.5">
      <c r="A79" s="46" t="s">
        <v>125</v>
      </c>
      <c r="B79" s="22" t="s">
        <v>75</v>
      </c>
      <c r="C79" s="23">
        <v>26</v>
      </c>
      <c r="D79" s="29"/>
      <c r="E79" s="25">
        <f t="shared" si="5"/>
        <v>28.6</v>
      </c>
      <c r="F79" s="26">
        <v>53</v>
      </c>
      <c r="G79" s="45"/>
      <c r="H79" s="28"/>
      <c r="I79" s="29"/>
      <c r="J79" s="45"/>
      <c r="K79" s="31" t="str">
        <f t="shared" si="6"/>
        <v/>
      </c>
      <c r="L79" s="28"/>
      <c r="M79" s="32"/>
      <c r="N79" s="33"/>
      <c r="O79" s="34"/>
      <c r="P79" s="35">
        <f t="shared" si="10"/>
        <v>1541.8000000000002</v>
      </c>
      <c r="Q79" s="36">
        <v>38.461538461538467</v>
      </c>
      <c r="R79" s="37">
        <f t="shared" si="7"/>
        <v>5.6552886962890639E-2</v>
      </c>
      <c r="S79" s="38">
        <v>38.461538461538467</v>
      </c>
      <c r="T79" s="39">
        <f t="shared" si="8"/>
        <v>5.6552886962890639E-2</v>
      </c>
      <c r="U79" s="40">
        <f t="shared" si="9"/>
        <v>0.11310577392578128</v>
      </c>
      <c r="V79" s="41"/>
    </row>
    <row r="80" spans="1:22" ht="12.5">
      <c r="A80" s="46" t="s">
        <v>126</v>
      </c>
      <c r="B80" s="22" t="s">
        <v>75</v>
      </c>
      <c r="C80" s="23">
        <v>1327099</v>
      </c>
      <c r="D80" s="29"/>
      <c r="E80" s="25">
        <f t="shared" si="5"/>
        <v>1459808.9000000001</v>
      </c>
      <c r="F80" s="26">
        <v>54</v>
      </c>
      <c r="G80" s="45"/>
      <c r="H80" s="28"/>
      <c r="I80" s="29"/>
      <c r="J80" s="45"/>
      <c r="K80" s="31" t="str">
        <f t="shared" si="6"/>
        <v/>
      </c>
      <c r="L80" s="28"/>
      <c r="M80" s="32"/>
      <c r="N80" s="33"/>
      <c r="O80" s="34"/>
      <c r="P80" s="35">
        <f t="shared" si="10"/>
        <v>80156779.600000009</v>
      </c>
      <c r="Q80" s="36">
        <v>40.157989017120371</v>
      </c>
      <c r="R80" s="37">
        <f t="shared" si="7"/>
        <v>3069.8157070393931</v>
      </c>
      <c r="S80" s="38">
        <v>40.157989017120371</v>
      </c>
      <c r="T80" s="39">
        <f t="shared" si="8"/>
        <v>3069.8157070393931</v>
      </c>
      <c r="U80" s="40">
        <f t="shared" si="9"/>
        <v>6139.6314140787863</v>
      </c>
      <c r="V80" s="41"/>
    </row>
    <row r="81" spans="1:22" ht="12.5">
      <c r="A81" s="46" t="s">
        <v>127</v>
      </c>
      <c r="B81" s="22" t="s">
        <v>75</v>
      </c>
      <c r="C81" s="23">
        <v>35</v>
      </c>
      <c r="D81" s="29"/>
      <c r="E81" s="25">
        <f t="shared" si="5"/>
        <v>38.5</v>
      </c>
      <c r="F81" s="26">
        <v>55</v>
      </c>
      <c r="G81" s="45"/>
      <c r="H81" s="28"/>
      <c r="I81" s="29"/>
      <c r="J81" s="45"/>
      <c r="K81" s="31" t="str">
        <f t="shared" si="6"/>
        <v/>
      </c>
      <c r="L81" s="28"/>
      <c r="M81" s="32"/>
      <c r="N81" s="33"/>
      <c r="O81" s="34"/>
      <c r="P81" s="35">
        <f t="shared" si="10"/>
        <v>2152.5</v>
      </c>
      <c r="Q81" s="36">
        <v>28.571428571428569</v>
      </c>
      <c r="R81" s="37">
        <f t="shared" si="7"/>
        <v>5.8650970458984368E-2</v>
      </c>
      <c r="S81" s="38">
        <v>28.571428571428569</v>
      </c>
      <c r="T81" s="39">
        <f t="shared" si="8"/>
        <v>5.8650970458984368E-2</v>
      </c>
      <c r="U81" s="40">
        <f t="shared" si="9"/>
        <v>0.11730194091796874</v>
      </c>
      <c r="V81" s="41"/>
    </row>
    <row r="82" spans="1:22" ht="12.5">
      <c r="A82" s="46" t="s">
        <v>128</v>
      </c>
      <c r="B82" s="22" t="s">
        <v>75</v>
      </c>
      <c r="C82" s="23">
        <v>84505</v>
      </c>
      <c r="D82" s="29"/>
      <c r="E82" s="25">
        <f t="shared" si="5"/>
        <v>92955.500000000015</v>
      </c>
      <c r="F82" s="26">
        <v>56</v>
      </c>
      <c r="G82" s="45"/>
      <c r="H82" s="28"/>
      <c r="I82" s="29"/>
      <c r="J82" s="45"/>
      <c r="K82" s="31" t="str">
        <f t="shared" si="6"/>
        <v/>
      </c>
      <c r="L82" s="28"/>
      <c r="M82" s="32"/>
      <c r="N82" s="33"/>
      <c r="O82" s="34"/>
      <c r="P82" s="35">
        <f t="shared" si="10"/>
        <v>5290013.0000000009</v>
      </c>
      <c r="Q82" s="36">
        <v>29.750479846449135</v>
      </c>
      <c r="R82" s="37">
        <f t="shared" si="7"/>
        <v>150.08966936488528</v>
      </c>
      <c r="S82" s="38">
        <v>29.750479846449135</v>
      </c>
      <c r="T82" s="39">
        <f t="shared" si="8"/>
        <v>150.08966936488528</v>
      </c>
      <c r="U82" s="40">
        <f t="shared" si="9"/>
        <v>300.17933872977056</v>
      </c>
      <c r="V82" s="41"/>
    </row>
    <row r="83" spans="1:22" ht="12.5">
      <c r="A83" s="46" t="s">
        <v>129</v>
      </c>
      <c r="B83" s="22" t="s">
        <v>75</v>
      </c>
      <c r="C83" s="23">
        <v>37183</v>
      </c>
      <c r="D83" s="29"/>
      <c r="E83" s="25">
        <f t="shared" si="5"/>
        <v>40901.300000000003</v>
      </c>
      <c r="F83" s="26">
        <v>57</v>
      </c>
      <c r="G83" s="45"/>
      <c r="H83" s="28"/>
      <c r="I83" s="29"/>
      <c r="J83" s="45"/>
      <c r="K83" s="31" t="str">
        <f t="shared" si="6"/>
        <v/>
      </c>
      <c r="L83" s="28"/>
      <c r="M83" s="32"/>
      <c r="N83" s="33"/>
      <c r="O83" s="34"/>
      <c r="P83" s="35">
        <f t="shared" si="10"/>
        <v>2368557.1</v>
      </c>
      <c r="Q83" s="36">
        <v>63.660477453580903</v>
      </c>
      <c r="R83" s="37">
        <f t="shared" si="7"/>
        <v>143.79832826811693</v>
      </c>
      <c r="S83" s="38">
        <v>63.660477453580903</v>
      </c>
      <c r="T83" s="39">
        <f t="shared" si="8"/>
        <v>143.79832826811693</v>
      </c>
      <c r="U83" s="40">
        <f t="shared" si="9"/>
        <v>287.59665653623387</v>
      </c>
      <c r="V83" s="41"/>
    </row>
    <row r="84" spans="1:22" ht="12.5">
      <c r="A84" s="48" t="s">
        <v>130</v>
      </c>
      <c r="B84" s="22" t="s">
        <v>75</v>
      </c>
      <c r="C84" s="49">
        <v>791</v>
      </c>
      <c r="D84" s="29"/>
      <c r="E84" s="25">
        <f t="shared" si="5"/>
        <v>870.1</v>
      </c>
      <c r="F84" s="26">
        <v>58</v>
      </c>
      <c r="G84" s="44"/>
      <c r="H84" s="28"/>
      <c r="I84" s="29"/>
      <c r="J84" s="30"/>
      <c r="K84" s="50" t="str">
        <f t="shared" si="6"/>
        <v/>
      </c>
      <c r="L84" s="51"/>
      <c r="M84" s="51"/>
      <c r="N84" s="33"/>
      <c r="O84" s="34"/>
      <c r="P84" s="35">
        <f t="shared" si="10"/>
        <v>51256.800000000003</v>
      </c>
      <c r="Q84" s="36">
        <v>30.341340075853349</v>
      </c>
      <c r="R84" s="37">
        <f t="shared" si="7"/>
        <v>1.483154296875</v>
      </c>
      <c r="S84" s="38">
        <v>30.341340075853349</v>
      </c>
      <c r="T84" s="39">
        <f t="shared" si="8"/>
        <v>1.483154296875</v>
      </c>
      <c r="U84" s="40">
        <f t="shared" si="9"/>
        <v>2.96630859375</v>
      </c>
      <c r="V84" s="41"/>
    </row>
    <row r="85" spans="1:22" ht="12.5">
      <c r="A85" s="48" t="s">
        <v>131</v>
      </c>
      <c r="B85" s="22" t="s">
        <v>75</v>
      </c>
      <c r="C85" s="49">
        <v>248</v>
      </c>
      <c r="D85" s="29"/>
      <c r="E85" s="25">
        <f t="shared" si="5"/>
        <v>272.8</v>
      </c>
      <c r="F85" s="26">
        <v>59</v>
      </c>
      <c r="G85" s="44"/>
      <c r="H85" s="28"/>
      <c r="I85" s="29"/>
      <c r="J85" s="30"/>
      <c r="K85" s="50" t="str">
        <f t="shared" si="6"/>
        <v/>
      </c>
      <c r="L85" s="51"/>
      <c r="M85" s="51"/>
      <c r="N85" s="33"/>
      <c r="O85" s="34"/>
      <c r="P85" s="35">
        <f t="shared" si="10"/>
        <v>16343.2</v>
      </c>
      <c r="Q85" s="36">
        <v>44.354838709677423</v>
      </c>
      <c r="R85" s="37">
        <f t="shared" si="7"/>
        <v>0.69131851196289074</v>
      </c>
      <c r="S85" s="38">
        <v>44.354838709677423</v>
      </c>
      <c r="T85" s="39">
        <f t="shared" si="8"/>
        <v>0.69131851196289074</v>
      </c>
      <c r="U85" s="40">
        <f t="shared" si="9"/>
        <v>1.3826370239257815</v>
      </c>
      <c r="V85" s="41"/>
    </row>
    <row r="86" spans="1:22" ht="12.5">
      <c r="A86" s="48" t="s">
        <v>132</v>
      </c>
      <c r="B86" s="22" t="s">
        <v>75</v>
      </c>
      <c r="C86" s="49">
        <v>61639</v>
      </c>
      <c r="D86" s="29"/>
      <c r="E86" s="25">
        <f t="shared" si="5"/>
        <v>67802.900000000009</v>
      </c>
      <c r="F86" s="26">
        <v>60</v>
      </c>
      <c r="G86" s="44"/>
      <c r="H86" s="28"/>
      <c r="I86" s="29"/>
      <c r="J86" s="30"/>
      <c r="K86" s="50" t="str">
        <f t="shared" si="6"/>
        <v/>
      </c>
      <c r="L86" s="51"/>
      <c r="M86" s="51"/>
      <c r="N86" s="33"/>
      <c r="O86" s="34"/>
      <c r="P86" s="35">
        <f t="shared" si="10"/>
        <v>4129813.0000000005</v>
      </c>
      <c r="Q86" s="36">
        <v>191.18233807687193</v>
      </c>
      <c r="R86" s="37">
        <f t="shared" si="7"/>
        <v>752.97098651910858</v>
      </c>
      <c r="S86" s="38">
        <v>191.18233807687193</v>
      </c>
      <c r="T86" s="39">
        <f t="shared" si="8"/>
        <v>752.97098651910858</v>
      </c>
      <c r="U86" s="40">
        <f t="shared" si="9"/>
        <v>1505.9419730382172</v>
      </c>
      <c r="V86" s="41"/>
    </row>
    <row r="87" spans="1:22" ht="12.5">
      <c r="A87" s="48" t="s">
        <v>133</v>
      </c>
      <c r="B87" s="22" t="s">
        <v>75</v>
      </c>
      <c r="C87" s="49">
        <v>103725</v>
      </c>
      <c r="D87" s="29"/>
      <c r="E87" s="25">
        <f t="shared" si="5"/>
        <v>114097.50000000001</v>
      </c>
      <c r="F87" s="26">
        <v>61</v>
      </c>
      <c r="G87" s="44"/>
      <c r="H87" s="28"/>
      <c r="I87" s="29"/>
      <c r="J87" s="30"/>
      <c r="K87" s="50" t="str">
        <f t="shared" si="6"/>
        <v/>
      </c>
      <c r="L87" s="51"/>
      <c r="M87" s="51"/>
      <c r="N87" s="33"/>
      <c r="O87" s="34"/>
      <c r="P87" s="35">
        <f t="shared" si="10"/>
        <v>7063672.5000000009</v>
      </c>
      <c r="Q87" s="36">
        <v>35.834619661737122</v>
      </c>
      <c r="R87" s="37">
        <f t="shared" si="7"/>
        <v>241.39787431008514</v>
      </c>
      <c r="S87" s="38">
        <v>35.834619661737122</v>
      </c>
      <c r="T87" s="39">
        <f t="shared" si="8"/>
        <v>241.39787431008514</v>
      </c>
      <c r="U87" s="40">
        <f t="shared" si="9"/>
        <v>482.79574862017029</v>
      </c>
      <c r="V87" s="41"/>
    </row>
    <row r="88" spans="1:22" ht="12.5">
      <c r="A88" s="48" t="s">
        <v>134</v>
      </c>
      <c r="B88" s="22" t="s">
        <v>75</v>
      </c>
      <c r="C88" s="52">
        <v>800333</v>
      </c>
      <c r="D88" s="29"/>
      <c r="E88" s="25">
        <f t="shared" si="5"/>
        <v>880366.3</v>
      </c>
      <c r="F88" s="26">
        <v>62</v>
      </c>
      <c r="G88" s="44"/>
      <c r="H88" s="28"/>
      <c r="I88" s="29"/>
      <c r="J88" s="30"/>
      <c r="K88" s="50" t="str">
        <f t="shared" si="6"/>
        <v/>
      </c>
      <c r="L88" s="51"/>
      <c r="M88" s="51"/>
      <c r="N88" s="33"/>
      <c r="O88" s="34"/>
      <c r="P88" s="35">
        <f t="shared" si="10"/>
        <v>55383043.600000001</v>
      </c>
      <c r="Q88" s="36">
        <v>35.768355243810795</v>
      </c>
      <c r="R88" s="37">
        <f t="shared" si="7"/>
        <v>1889.1910342867488</v>
      </c>
      <c r="S88" s="38">
        <v>35.768355243810795</v>
      </c>
      <c r="T88" s="39">
        <f t="shared" si="8"/>
        <v>1889.1910342867488</v>
      </c>
      <c r="U88" s="40">
        <f t="shared" si="9"/>
        <v>3778.3820685734977</v>
      </c>
      <c r="V88" s="41"/>
    </row>
    <row r="89" spans="1:22" ht="12.5">
      <c r="A89" s="48" t="s">
        <v>135</v>
      </c>
      <c r="B89" s="22" t="s">
        <v>75</v>
      </c>
      <c r="C89" s="52">
        <v>2</v>
      </c>
      <c r="D89" s="29"/>
      <c r="E89" s="25">
        <f t="shared" si="5"/>
        <v>2.2000000000000002</v>
      </c>
      <c r="F89" s="26">
        <v>63</v>
      </c>
      <c r="G89" s="44"/>
      <c r="H89" s="28"/>
      <c r="I89" s="29"/>
      <c r="J89" s="30"/>
      <c r="K89" s="50" t="str">
        <f t="shared" si="6"/>
        <v/>
      </c>
      <c r="L89" s="51"/>
      <c r="M89" s="51"/>
      <c r="N89" s="33"/>
      <c r="O89" s="34"/>
      <c r="P89" s="35">
        <f t="shared" si="10"/>
        <v>140.60000000000002</v>
      </c>
      <c r="Q89" s="36">
        <v>1</v>
      </c>
      <c r="R89" s="37">
        <f t="shared" si="7"/>
        <v>1.3408660888671877E-4</v>
      </c>
      <c r="S89" s="38">
        <v>1</v>
      </c>
      <c r="T89" s="39">
        <f t="shared" si="8"/>
        <v>1.3408660888671877E-4</v>
      </c>
      <c r="U89" s="40">
        <f t="shared" si="9"/>
        <v>2.6817321777343754E-4</v>
      </c>
      <c r="V89" s="41"/>
    </row>
    <row r="90" spans="1:22" ht="12.5">
      <c r="A90" s="48" t="s">
        <v>136</v>
      </c>
      <c r="B90" s="22" t="s">
        <v>75</v>
      </c>
      <c r="C90" s="52">
        <v>24</v>
      </c>
      <c r="D90" s="29"/>
      <c r="E90" s="25">
        <f t="shared" si="5"/>
        <v>26.400000000000002</v>
      </c>
      <c r="F90" s="26">
        <v>64</v>
      </c>
      <c r="G90" s="44"/>
      <c r="H90" s="28"/>
      <c r="I90" s="29"/>
      <c r="J90" s="30"/>
      <c r="K90" s="50" t="str">
        <f t="shared" si="6"/>
        <v/>
      </c>
      <c r="L90" s="51"/>
      <c r="M90" s="51"/>
      <c r="N90" s="33"/>
      <c r="O90" s="34"/>
      <c r="P90" s="35">
        <f t="shared" si="10"/>
        <v>1713.6000000000001</v>
      </c>
      <c r="Q90" s="36">
        <v>41.666666666666664</v>
      </c>
      <c r="R90" s="37">
        <f t="shared" si="7"/>
        <v>6.809234619140625E-2</v>
      </c>
      <c r="S90" s="38">
        <v>41.666666666666664</v>
      </c>
      <c r="T90" s="39">
        <f t="shared" si="8"/>
        <v>6.809234619140625E-2</v>
      </c>
      <c r="U90" s="40">
        <f t="shared" si="9"/>
        <v>0.1361846923828125</v>
      </c>
      <c r="V90" s="41"/>
    </row>
    <row r="91" spans="1:22" ht="12.5">
      <c r="A91" s="46" t="s">
        <v>137</v>
      </c>
      <c r="B91" s="22" t="s">
        <v>75</v>
      </c>
      <c r="C91" s="23">
        <v>554</v>
      </c>
      <c r="D91" s="29"/>
      <c r="E91" s="25">
        <f t="shared" si="5"/>
        <v>609.40000000000009</v>
      </c>
      <c r="F91" s="26">
        <v>65</v>
      </c>
      <c r="G91" s="30"/>
      <c r="H91" s="28"/>
      <c r="I91" s="29"/>
      <c r="J91" s="30"/>
      <c r="K91" s="31" t="str">
        <f t="shared" si="6"/>
        <v/>
      </c>
      <c r="L91" s="28"/>
      <c r="M91" s="32"/>
      <c r="N91" s="33"/>
      <c r="O91" s="34"/>
      <c r="P91" s="35">
        <f t="shared" si="10"/>
        <v>40165.000000000007</v>
      </c>
      <c r="Q91" s="36">
        <v>66.787003610108314</v>
      </c>
      <c r="R91" s="37">
        <f t="shared" si="7"/>
        <v>2.5582313537597665</v>
      </c>
      <c r="S91" s="38">
        <v>66.787003610108314</v>
      </c>
      <c r="T91" s="39">
        <f t="shared" si="8"/>
        <v>2.5582313537597665</v>
      </c>
      <c r="U91" s="40">
        <f t="shared" si="9"/>
        <v>5.116462707519533</v>
      </c>
      <c r="V91" s="41"/>
    </row>
    <row r="92" spans="1:22" ht="12.5">
      <c r="A92" s="46" t="s">
        <v>138</v>
      </c>
      <c r="B92" s="22" t="s">
        <v>75</v>
      </c>
      <c r="C92" s="23">
        <v>81</v>
      </c>
      <c r="D92" s="29"/>
      <c r="E92" s="25">
        <f t="shared" si="5"/>
        <v>89.100000000000009</v>
      </c>
      <c r="F92" s="26">
        <v>66</v>
      </c>
      <c r="G92" s="30"/>
      <c r="H92" s="28"/>
      <c r="I92" s="29"/>
      <c r="J92" s="30"/>
      <c r="K92" s="31" t="str">
        <f t="shared" si="6"/>
        <v/>
      </c>
      <c r="L92" s="28"/>
      <c r="M92" s="32"/>
      <c r="N92" s="33"/>
      <c r="O92" s="34"/>
      <c r="P92" s="35">
        <f t="shared" si="10"/>
        <v>5961.6</v>
      </c>
      <c r="Q92" s="36">
        <v>24.691358024691358</v>
      </c>
      <c r="R92" s="37">
        <f t="shared" si="7"/>
        <v>0.140380859375</v>
      </c>
      <c r="S92" s="38">
        <v>24.691358024691358</v>
      </c>
      <c r="T92" s="39">
        <f t="shared" si="8"/>
        <v>0.140380859375</v>
      </c>
      <c r="U92" s="40">
        <f t="shared" si="9"/>
        <v>0.28076171875</v>
      </c>
      <c r="V92" s="41"/>
    </row>
    <row r="93" spans="1:22" ht="12.5">
      <c r="A93" s="46" t="s">
        <v>139</v>
      </c>
      <c r="B93" s="22" t="s">
        <v>75</v>
      </c>
      <c r="C93" s="23">
        <v>13912</v>
      </c>
      <c r="D93" s="29"/>
      <c r="E93" s="25">
        <f t="shared" si="5"/>
        <v>15303.2</v>
      </c>
      <c r="F93" s="26">
        <v>67</v>
      </c>
      <c r="G93" s="30"/>
      <c r="H93" s="28"/>
      <c r="I93" s="29"/>
      <c r="J93" s="30"/>
      <c r="K93" s="31" t="str">
        <f t="shared" si="6"/>
        <v/>
      </c>
      <c r="L93" s="28"/>
      <c r="M93" s="32"/>
      <c r="N93" s="33"/>
      <c r="O93" s="34"/>
      <c r="P93" s="35">
        <f t="shared" si="10"/>
        <v>1039226.4</v>
      </c>
      <c r="Q93" s="36">
        <v>45.140885566417481</v>
      </c>
      <c r="R93" s="37">
        <f t="shared" si="7"/>
        <v>44.738388061523438</v>
      </c>
      <c r="S93" s="38">
        <v>45.140885566417481</v>
      </c>
      <c r="T93" s="39">
        <f t="shared" si="8"/>
        <v>44.738388061523438</v>
      </c>
      <c r="U93" s="40">
        <f t="shared" si="9"/>
        <v>89.476776123046875</v>
      </c>
      <c r="V93" s="41"/>
    </row>
    <row r="94" spans="1:22" ht="12.5">
      <c r="A94" s="46" t="s">
        <v>140</v>
      </c>
      <c r="B94" s="22" t="s">
        <v>75</v>
      </c>
      <c r="C94" s="23">
        <v>39</v>
      </c>
      <c r="D94" s="29"/>
      <c r="E94" s="25">
        <f t="shared" ref="E94:E129" si="11">1.1*C94</f>
        <v>42.900000000000006</v>
      </c>
      <c r="F94" s="26">
        <v>68</v>
      </c>
      <c r="G94" s="44"/>
      <c r="H94" s="28"/>
      <c r="I94" s="29"/>
      <c r="J94" s="30"/>
      <c r="K94" s="31" t="str">
        <f t="shared" si="6"/>
        <v/>
      </c>
      <c r="L94" s="28"/>
      <c r="M94" s="32"/>
      <c r="N94" s="33"/>
      <c r="O94" s="34"/>
      <c r="P94" s="35">
        <f t="shared" si="10"/>
        <v>2956.2000000000003</v>
      </c>
      <c r="Q94" s="36">
        <v>25.641025641025639</v>
      </c>
      <c r="R94" s="37">
        <f t="shared" si="7"/>
        <v>7.228851318359375E-2</v>
      </c>
      <c r="S94" s="38">
        <v>25.641025641025639</v>
      </c>
      <c r="T94" s="39">
        <f t="shared" si="8"/>
        <v>7.228851318359375E-2</v>
      </c>
      <c r="U94" s="40">
        <f t="shared" si="9"/>
        <v>0.1445770263671875</v>
      </c>
      <c r="V94" s="41"/>
    </row>
    <row r="95" spans="1:22" ht="12.5">
      <c r="A95" s="46" t="s">
        <v>141</v>
      </c>
      <c r="B95" s="22" t="s">
        <v>75</v>
      </c>
      <c r="C95" s="23">
        <v>55</v>
      </c>
      <c r="D95" s="29"/>
      <c r="E95" s="25">
        <f t="shared" si="11"/>
        <v>60.500000000000007</v>
      </c>
      <c r="F95" s="26">
        <v>69</v>
      </c>
      <c r="G95" s="44"/>
      <c r="H95" s="28"/>
      <c r="I95" s="29"/>
      <c r="J95" s="30"/>
      <c r="K95" s="31" t="str">
        <f t="shared" si="6"/>
        <v/>
      </c>
      <c r="L95" s="28"/>
      <c r="M95" s="32"/>
      <c r="N95" s="33"/>
      <c r="O95" s="34"/>
      <c r="P95" s="35">
        <f t="shared" si="10"/>
        <v>4229.5000000000009</v>
      </c>
      <c r="Q95" s="36">
        <v>1</v>
      </c>
      <c r="R95" s="37">
        <f t="shared" si="7"/>
        <v>4.0335655212402352E-3</v>
      </c>
      <c r="S95" s="38">
        <v>1</v>
      </c>
      <c r="T95" s="39">
        <f t="shared" si="8"/>
        <v>4.0335655212402352E-3</v>
      </c>
      <c r="U95" s="40">
        <f t="shared" si="9"/>
        <v>8.0671310424804705E-3</v>
      </c>
      <c r="V95" s="41"/>
    </row>
    <row r="96" spans="1:22" ht="12.5">
      <c r="A96" s="46" t="s">
        <v>142</v>
      </c>
      <c r="B96" s="22" t="s">
        <v>75</v>
      </c>
      <c r="C96" s="23">
        <v>1651</v>
      </c>
      <c r="D96" s="29"/>
      <c r="E96" s="25">
        <f t="shared" si="11"/>
        <v>1816.1000000000001</v>
      </c>
      <c r="F96" s="26">
        <v>70</v>
      </c>
      <c r="G96" s="44"/>
      <c r="H96" s="28"/>
      <c r="I96" s="29"/>
      <c r="J96" s="30"/>
      <c r="K96" s="31" t="str">
        <f t="shared" si="6"/>
        <v/>
      </c>
      <c r="L96" s="28"/>
      <c r="M96" s="32"/>
      <c r="N96" s="33"/>
      <c r="O96" s="34"/>
      <c r="P96" s="35">
        <f t="shared" si="10"/>
        <v>128778.00000000001</v>
      </c>
      <c r="Q96" s="36">
        <v>29.0732889158086</v>
      </c>
      <c r="R96" s="37">
        <f t="shared" si="7"/>
        <v>3.5705566406250004</v>
      </c>
      <c r="S96" s="38">
        <v>29.0732889158086</v>
      </c>
      <c r="T96" s="39">
        <f t="shared" si="8"/>
        <v>3.5705566406250004</v>
      </c>
      <c r="U96" s="40">
        <f t="shared" si="9"/>
        <v>7.1411132812500009</v>
      </c>
      <c r="V96" s="41"/>
    </row>
    <row r="97" spans="1:22" ht="12.5">
      <c r="A97" s="46" t="s">
        <v>143</v>
      </c>
      <c r="B97" s="22" t="s">
        <v>75</v>
      </c>
      <c r="C97" s="23">
        <v>1</v>
      </c>
      <c r="D97" s="29"/>
      <c r="E97" s="25">
        <f t="shared" si="11"/>
        <v>1.1000000000000001</v>
      </c>
      <c r="F97" s="26">
        <v>71</v>
      </c>
      <c r="G97" s="44"/>
      <c r="H97" s="28"/>
      <c r="I97" s="29"/>
      <c r="J97" s="30"/>
      <c r="K97" s="31" t="str">
        <f t="shared" si="6"/>
        <v/>
      </c>
      <c r="L97" s="28"/>
      <c r="M97" s="32"/>
      <c r="N97" s="33"/>
      <c r="O97" s="34"/>
      <c r="P97" s="35">
        <f t="shared" si="10"/>
        <v>79.100000000000009</v>
      </c>
      <c r="Q97" s="36">
        <v>1</v>
      </c>
      <c r="R97" s="37">
        <f t="shared" si="7"/>
        <v>7.5435638427734383E-5</v>
      </c>
      <c r="S97" s="38">
        <v>1</v>
      </c>
      <c r="T97" s="39">
        <f t="shared" si="8"/>
        <v>7.5435638427734383E-5</v>
      </c>
      <c r="U97" s="40">
        <f t="shared" si="9"/>
        <v>1.5087127685546877E-4</v>
      </c>
      <c r="V97" s="41"/>
    </row>
    <row r="98" spans="1:22" ht="12.5">
      <c r="A98" s="46" t="s">
        <v>144</v>
      </c>
      <c r="B98" s="22" t="s">
        <v>75</v>
      </c>
      <c r="C98" s="23">
        <v>4</v>
      </c>
      <c r="D98" s="29"/>
      <c r="E98" s="25">
        <f t="shared" si="11"/>
        <v>4.4000000000000004</v>
      </c>
      <c r="F98" s="26">
        <v>72</v>
      </c>
      <c r="G98" s="44"/>
      <c r="H98" s="28"/>
      <c r="I98" s="29"/>
      <c r="J98" s="30"/>
      <c r="K98" s="31" t="str">
        <f t="shared" si="6"/>
        <v/>
      </c>
      <c r="L98" s="28"/>
      <c r="M98" s="32"/>
      <c r="N98" s="33"/>
      <c r="O98" s="34"/>
      <c r="P98" s="35">
        <f t="shared" si="10"/>
        <v>320.8</v>
      </c>
      <c r="Q98" s="36">
        <v>1</v>
      </c>
      <c r="R98" s="37">
        <f t="shared" si="7"/>
        <v>3.0593872070312501E-4</v>
      </c>
      <c r="S98" s="38">
        <v>1</v>
      </c>
      <c r="T98" s="39">
        <f t="shared" si="8"/>
        <v>3.0593872070312501E-4</v>
      </c>
      <c r="U98" s="40">
        <f t="shared" si="9"/>
        <v>6.1187744140625002E-4</v>
      </c>
      <c r="V98" s="41"/>
    </row>
    <row r="99" spans="1:22" ht="12.5">
      <c r="A99" s="46" t="s">
        <v>145</v>
      </c>
      <c r="B99" s="22" t="s">
        <v>75</v>
      </c>
      <c r="C99" s="23">
        <v>103</v>
      </c>
      <c r="D99" s="29"/>
      <c r="E99" s="25">
        <f t="shared" si="11"/>
        <v>113.30000000000001</v>
      </c>
      <c r="F99" s="26">
        <v>73</v>
      </c>
      <c r="G99" s="44"/>
      <c r="H99" s="28"/>
      <c r="I99" s="29"/>
      <c r="J99" s="30"/>
      <c r="K99" s="31" t="str">
        <f t="shared" si="6"/>
        <v/>
      </c>
      <c r="L99" s="28"/>
      <c r="M99" s="32"/>
      <c r="N99" s="33"/>
      <c r="O99" s="34"/>
      <c r="P99" s="35">
        <f t="shared" si="10"/>
        <v>8373.9000000000015</v>
      </c>
      <c r="Q99" s="36">
        <v>29.126213592233011</v>
      </c>
      <c r="R99" s="37">
        <f t="shared" si="7"/>
        <v>0.23260116577148443</v>
      </c>
      <c r="S99" s="38">
        <v>29.126213592233011</v>
      </c>
      <c r="T99" s="39">
        <f t="shared" si="8"/>
        <v>0.23260116577148443</v>
      </c>
      <c r="U99" s="40">
        <f t="shared" si="9"/>
        <v>0.46520233154296886</v>
      </c>
      <c r="V99" s="41"/>
    </row>
    <row r="100" spans="1:22" ht="12.5">
      <c r="A100" s="46" t="s">
        <v>146</v>
      </c>
      <c r="B100" s="22" t="s">
        <v>75</v>
      </c>
      <c r="C100" s="23">
        <v>6</v>
      </c>
      <c r="D100" s="29"/>
      <c r="E100" s="25">
        <f t="shared" si="11"/>
        <v>6.6000000000000005</v>
      </c>
      <c r="F100" s="26">
        <v>74</v>
      </c>
      <c r="G100" s="44"/>
      <c r="H100" s="28"/>
      <c r="I100" s="29"/>
      <c r="J100" s="30"/>
      <c r="K100" s="31" t="str">
        <f t="shared" si="6"/>
        <v/>
      </c>
      <c r="L100" s="28"/>
      <c r="M100" s="32"/>
      <c r="N100" s="33"/>
      <c r="O100" s="34"/>
      <c r="P100" s="35">
        <f t="shared" si="10"/>
        <v>494.40000000000003</v>
      </c>
      <c r="Q100" s="36">
        <v>1</v>
      </c>
      <c r="R100" s="37">
        <f t="shared" si="7"/>
        <v>4.7149658203125003E-4</v>
      </c>
      <c r="S100" s="38">
        <v>1</v>
      </c>
      <c r="T100" s="39">
        <f t="shared" si="8"/>
        <v>4.7149658203125003E-4</v>
      </c>
      <c r="U100" s="40">
        <f t="shared" si="9"/>
        <v>9.4299316406250007E-4</v>
      </c>
      <c r="V100" s="41"/>
    </row>
    <row r="101" spans="1:22" ht="12.5">
      <c r="A101" s="46" t="s">
        <v>147</v>
      </c>
      <c r="B101" s="22" t="s">
        <v>75</v>
      </c>
      <c r="C101" s="23">
        <v>15824</v>
      </c>
      <c r="D101" s="29"/>
      <c r="E101" s="25">
        <f t="shared" si="11"/>
        <v>17406.400000000001</v>
      </c>
      <c r="F101" s="26">
        <v>75</v>
      </c>
      <c r="G101" s="44"/>
      <c r="H101" s="28"/>
      <c r="I101" s="29"/>
      <c r="J101" s="30"/>
      <c r="K101" s="31" t="str">
        <f t="shared" si="6"/>
        <v/>
      </c>
      <c r="L101" s="28"/>
      <c r="M101" s="32"/>
      <c r="N101" s="33"/>
      <c r="O101" s="34"/>
      <c r="P101" s="35">
        <f t="shared" si="10"/>
        <v>1321304</v>
      </c>
      <c r="Q101" s="36">
        <v>29.954499494438824</v>
      </c>
      <c r="R101" s="37">
        <f t="shared" si="7"/>
        <v>37.745475769042969</v>
      </c>
      <c r="S101" s="38">
        <v>29.954499494438824</v>
      </c>
      <c r="T101" s="39">
        <f t="shared" si="8"/>
        <v>37.745475769042969</v>
      </c>
      <c r="U101" s="40">
        <f t="shared" si="9"/>
        <v>75.490951538085938</v>
      </c>
      <c r="V101" s="41"/>
    </row>
    <row r="102" spans="1:22" ht="12.5">
      <c r="A102" s="46" t="s">
        <v>148</v>
      </c>
      <c r="B102" s="22" t="s">
        <v>75</v>
      </c>
      <c r="C102" s="23">
        <v>2</v>
      </c>
      <c r="D102" s="29"/>
      <c r="E102" s="25">
        <f t="shared" si="11"/>
        <v>2.2000000000000002</v>
      </c>
      <c r="F102" s="26">
        <v>76</v>
      </c>
      <c r="G102" s="44"/>
      <c r="H102" s="28"/>
      <c r="I102" s="29"/>
      <c r="J102" s="30"/>
      <c r="K102" s="31" t="str">
        <f t="shared" si="6"/>
        <v/>
      </c>
      <c r="L102" s="28"/>
      <c r="M102" s="32"/>
      <c r="N102" s="33"/>
      <c r="O102" s="34"/>
      <c r="P102" s="35">
        <f t="shared" si="10"/>
        <v>169.20000000000002</v>
      </c>
      <c r="Q102" s="36">
        <v>1</v>
      </c>
      <c r="R102" s="37">
        <f t="shared" si="7"/>
        <v>1.6136169433593752E-4</v>
      </c>
      <c r="S102" s="38">
        <v>1</v>
      </c>
      <c r="T102" s="39">
        <f t="shared" si="8"/>
        <v>1.6136169433593752E-4</v>
      </c>
      <c r="U102" s="40">
        <f t="shared" si="9"/>
        <v>3.2272338867187503E-4</v>
      </c>
      <c r="V102" s="41"/>
    </row>
    <row r="103" spans="1:22" ht="14.5">
      <c r="A103" s="21" t="s">
        <v>149</v>
      </c>
      <c r="B103" s="22" t="s">
        <v>75</v>
      </c>
      <c r="C103" s="23">
        <v>55</v>
      </c>
      <c r="D103" s="24"/>
      <c r="E103" s="25">
        <f t="shared" si="11"/>
        <v>60.500000000000007</v>
      </c>
      <c r="F103" s="26">
        <v>77</v>
      </c>
      <c r="G103" s="27"/>
      <c r="H103" s="28"/>
      <c r="I103" s="29"/>
      <c r="J103" s="30"/>
      <c r="K103" s="31" t="str">
        <f t="shared" si="6"/>
        <v/>
      </c>
      <c r="L103" s="28"/>
      <c r="M103" s="32"/>
      <c r="N103" s="33"/>
      <c r="O103" s="34"/>
      <c r="P103" s="35">
        <f t="shared" si="10"/>
        <v>4713.5000000000009</v>
      </c>
      <c r="Q103" s="36">
        <v>54.54545454545454</v>
      </c>
      <c r="R103" s="37">
        <f t="shared" si="7"/>
        <v>0.2451896667480469</v>
      </c>
      <c r="S103" s="38">
        <v>54.54545454545454</v>
      </c>
      <c r="T103" s="39">
        <f t="shared" si="8"/>
        <v>0.2451896667480469</v>
      </c>
      <c r="U103" s="40">
        <f t="shared" si="9"/>
        <v>0.49037933349609381</v>
      </c>
      <c r="V103" s="41"/>
    </row>
    <row r="104" spans="1:22" ht="14.5">
      <c r="A104" s="21" t="s">
        <v>150</v>
      </c>
      <c r="B104" s="22" t="s">
        <v>75</v>
      </c>
      <c r="C104" s="23">
        <v>25</v>
      </c>
      <c r="D104" s="24"/>
      <c r="E104" s="25">
        <f t="shared" si="11"/>
        <v>27.500000000000004</v>
      </c>
      <c r="F104" s="26">
        <v>78</v>
      </c>
      <c r="G104" s="27"/>
      <c r="H104" s="28"/>
      <c r="I104" s="29"/>
      <c r="J104" s="30"/>
      <c r="K104" s="31" t="str">
        <f t="shared" si="6"/>
        <v/>
      </c>
      <c r="L104" s="28"/>
      <c r="M104" s="32"/>
      <c r="N104" s="33"/>
      <c r="O104" s="34"/>
      <c r="P104" s="35">
        <f t="shared" si="10"/>
        <v>2170.0000000000005</v>
      </c>
      <c r="Q104" s="36">
        <v>1</v>
      </c>
      <c r="R104" s="37">
        <f t="shared" si="7"/>
        <v>2.0694732666015629E-3</v>
      </c>
      <c r="S104" s="38">
        <v>1</v>
      </c>
      <c r="T104" s="39">
        <f t="shared" si="8"/>
        <v>2.0694732666015629E-3</v>
      </c>
      <c r="U104" s="40">
        <f t="shared" si="9"/>
        <v>4.1389465332031259E-3</v>
      </c>
      <c r="V104" s="41"/>
    </row>
    <row r="105" spans="1:22" ht="14.5">
      <c r="A105" s="21" t="s">
        <v>151</v>
      </c>
      <c r="B105" s="22" t="s">
        <v>75</v>
      </c>
      <c r="C105" s="23">
        <v>4</v>
      </c>
      <c r="D105" s="24"/>
      <c r="E105" s="25">
        <f t="shared" si="11"/>
        <v>4.4000000000000004</v>
      </c>
      <c r="F105" s="26">
        <v>79</v>
      </c>
      <c r="G105" s="27"/>
      <c r="H105" s="28"/>
      <c r="I105" s="29"/>
      <c r="J105" s="30"/>
      <c r="K105" s="31" t="str">
        <f t="shared" si="6"/>
        <v/>
      </c>
      <c r="L105" s="28"/>
      <c r="M105" s="32"/>
      <c r="N105" s="33"/>
      <c r="O105" s="34"/>
      <c r="P105" s="35">
        <f t="shared" si="10"/>
        <v>351.6</v>
      </c>
      <c r="Q105" s="36">
        <v>1</v>
      </c>
      <c r="R105" s="37">
        <f t="shared" si="7"/>
        <v>3.3531188964843752E-4</v>
      </c>
      <c r="S105" s="38">
        <v>1</v>
      </c>
      <c r="T105" s="39">
        <f t="shared" si="8"/>
        <v>3.3531188964843752E-4</v>
      </c>
      <c r="U105" s="40">
        <f t="shared" si="9"/>
        <v>6.7062377929687504E-4</v>
      </c>
      <c r="V105" s="41"/>
    </row>
    <row r="106" spans="1:22" ht="12.25" customHeight="1">
      <c r="A106" s="21" t="s">
        <v>152</v>
      </c>
      <c r="B106" s="22" t="s">
        <v>75</v>
      </c>
      <c r="C106" s="23">
        <v>54</v>
      </c>
      <c r="D106" s="24"/>
      <c r="E106" s="25">
        <f t="shared" si="11"/>
        <v>59.400000000000006</v>
      </c>
      <c r="F106" s="26">
        <v>80</v>
      </c>
      <c r="G106" s="27"/>
      <c r="H106" s="28"/>
      <c r="I106" s="29"/>
      <c r="J106" s="30"/>
      <c r="K106" s="31" t="str">
        <f t="shared" si="6"/>
        <v/>
      </c>
      <c r="L106" s="28"/>
      <c r="M106" s="32"/>
      <c r="N106" s="33"/>
      <c r="O106" s="34"/>
      <c r="P106" s="35">
        <f t="shared" si="10"/>
        <v>4806</v>
      </c>
      <c r="Q106" s="36">
        <v>37.037037037037038</v>
      </c>
      <c r="R106" s="37">
        <f t="shared" si="7"/>
        <v>0.1697540283203125</v>
      </c>
      <c r="S106" s="38">
        <v>37.037037037037038</v>
      </c>
      <c r="T106" s="39">
        <f t="shared" si="8"/>
        <v>0.1697540283203125</v>
      </c>
      <c r="U106" s="40">
        <f t="shared" si="9"/>
        <v>0.339508056640625</v>
      </c>
      <c r="V106" s="41"/>
    </row>
    <row r="107" spans="1:22" ht="14.5">
      <c r="A107" s="21" t="s">
        <v>153</v>
      </c>
      <c r="B107" s="22" t="s">
        <v>75</v>
      </c>
      <c r="C107" s="23">
        <v>36</v>
      </c>
      <c r="D107" s="24"/>
      <c r="E107" s="25">
        <f t="shared" si="11"/>
        <v>39.6</v>
      </c>
      <c r="F107" s="26">
        <v>81</v>
      </c>
      <c r="G107" s="27"/>
      <c r="H107" s="28"/>
      <c r="I107" s="29"/>
      <c r="J107" s="30"/>
      <c r="K107" s="31" t="str">
        <f t="shared" si="6"/>
        <v/>
      </c>
      <c r="L107" s="28"/>
      <c r="M107" s="32"/>
      <c r="N107" s="33"/>
      <c r="O107" s="34"/>
      <c r="P107" s="35">
        <f t="shared" si="10"/>
        <v>3243.6</v>
      </c>
      <c r="Q107" s="36">
        <v>27.777777777777775</v>
      </c>
      <c r="R107" s="37">
        <f t="shared" si="7"/>
        <v>8.5926055908203111E-2</v>
      </c>
      <c r="S107" s="38">
        <v>27.777777777777775</v>
      </c>
      <c r="T107" s="39">
        <f t="shared" si="8"/>
        <v>8.5926055908203111E-2</v>
      </c>
      <c r="U107" s="40">
        <f t="shared" si="9"/>
        <v>0.17185211181640622</v>
      </c>
      <c r="V107" s="41"/>
    </row>
    <row r="108" spans="1:22" ht="14.5">
      <c r="A108" s="21" t="s">
        <v>154</v>
      </c>
      <c r="B108" s="22" t="s">
        <v>75</v>
      </c>
      <c r="C108" s="23">
        <v>32</v>
      </c>
      <c r="D108" s="24"/>
      <c r="E108" s="25">
        <f t="shared" si="11"/>
        <v>35.200000000000003</v>
      </c>
      <c r="F108" s="26">
        <v>82</v>
      </c>
      <c r="G108" s="27"/>
      <c r="H108" s="28"/>
      <c r="I108" s="29"/>
      <c r="J108" s="30"/>
      <c r="K108" s="31" t="str">
        <f t="shared" si="6"/>
        <v/>
      </c>
      <c r="L108" s="28"/>
      <c r="M108" s="32"/>
      <c r="N108" s="33"/>
      <c r="O108" s="34"/>
      <c r="P108" s="35">
        <f t="shared" si="10"/>
        <v>2918.4</v>
      </c>
      <c r="Q108" s="36">
        <v>31.25</v>
      </c>
      <c r="R108" s="37">
        <f t="shared" si="7"/>
        <v>8.697509765625E-2</v>
      </c>
      <c r="S108" s="38">
        <v>31.25</v>
      </c>
      <c r="T108" s="39">
        <f t="shared" si="8"/>
        <v>8.697509765625E-2</v>
      </c>
      <c r="U108" s="40">
        <f t="shared" si="9"/>
        <v>0.1739501953125</v>
      </c>
      <c r="V108" s="41"/>
    </row>
    <row r="109" spans="1:22" ht="14.5">
      <c r="A109" s="21" t="s">
        <v>155</v>
      </c>
      <c r="B109" s="22" t="s">
        <v>75</v>
      </c>
      <c r="C109" s="23">
        <v>210</v>
      </c>
      <c r="D109" s="24"/>
      <c r="E109" s="25">
        <f t="shared" si="11"/>
        <v>231.00000000000003</v>
      </c>
      <c r="F109" s="26">
        <v>83</v>
      </c>
      <c r="G109" s="27"/>
      <c r="H109" s="28"/>
      <c r="I109" s="29"/>
      <c r="J109" s="30"/>
      <c r="K109" s="31" t="str">
        <f t="shared" si="6"/>
        <v/>
      </c>
      <c r="L109" s="28"/>
      <c r="M109" s="32"/>
      <c r="N109" s="33"/>
      <c r="O109" s="34"/>
      <c r="P109" s="35">
        <f t="shared" si="10"/>
        <v>19383.000000000004</v>
      </c>
      <c r="Q109" s="36">
        <v>38.095238095238102</v>
      </c>
      <c r="R109" s="37">
        <f t="shared" si="7"/>
        <v>0.70419311523437522</v>
      </c>
      <c r="S109" s="38">
        <v>38.095238095238102</v>
      </c>
      <c r="T109" s="39">
        <f t="shared" si="8"/>
        <v>0.70419311523437522</v>
      </c>
      <c r="U109" s="40">
        <f t="shared" si="9"/>
        <v>1.4083862304687504</v>
      </c>
      <c r="V109" s="41"/>
    </row>
    <row r="110" spans="1:22" ht="14.5">
      <c r="A110" s="21" t="s">
        <v>156</v>
      </c>
      <c r="B110" s="22" t="s">
        <v>75</v>
      </c>
      <c r="C110" s="23">
        <v>0</v>
      </c>
      <c r="D110" s="24"/>
      <c r="E110" s="25">
        <f t="shared" si="11"/>
        <v>0</v>
      </c>
      <c r="F110" s="26">
        <v>84</v>
      </c>
      <c r="G110" s="27"/>
      <c r="H110" s="28"/>
      <c r="I110" s="24"/>
      <c r="J110" s="30"/>
      <c r="K110" s="31" t="str">
        <f t="shared" si="6"/>
        <v/>
      </c>
      <c r="L110" s="28"/>
      <c r="M110" s="32"/>
      <c r="N110" s="33"/>
      <c r="O110" s="34"/>
      <c r="P110" s="35">
        <f t="shared" si="10"/>
        <v>0</v>
      </c>
      <c r="Q110" s="36">
        <v>1</v>
      </c>
      <c r="R110" s="37">
        <f t="shared" si="7"/>
        <v>0</v>
      </c>
      <c r="S110" s="38">
        <v>1</v>
      </c>
      <c r="T110" s="39">
        <f t="shared" si="8"/>
        <v>0</v>
      </c>
      <c r="U110" s="40">
        <f t="shared" si="9"/>
        <v>0</v>
      </c>
      <c r="V110" s="41"/>
    </row>
    <row r="111" spans="1:22" ht="14.5">
      <c r="A111" s="21" t="s">
        <v>157</v>
      </c>
      <c r="B111" s="22" t="s">
        <v>75</v>
      </c>
      <c r="C111" s="23">
        <v>0</v>
      </c>
      <c r="D111" s="24"/>
      <c r="E111" s="25">
        <f t="shared" si="11"/>
        <v>0</v>
      </c>
      <c r="F111" s="26">
        <v>85</v>
      </c>
      <c r="G111" s="27"/>
      <c r="H111" s="42"/>
      <c r="I111" s="24"/>
      <c r="J111" s="30"/>
      <c r="K111" s="31" t="str">
        <f t="shared" si="6"/>
        <v/>
      </c>
      <c r="L111" s="28"/>
      <c r="M111" s="32"/>
      <c r="N111" s="33"/>
      <c r="O111" s="34"/>
      <c r="P111" s="35">
        <f t="shared" si="10"/>
        <v>0</v>
      </c>
      <c r="Q111" s="36">
        <v>1</v>
      </c>
      <c r="R111" s="37">
        <f t="shared" si="7"/>
        <v>0</v>
      </c>
      <c r="S111" s="38">
        <v>1</v>
      </c>
      <c r="T111" s="39">
        <f t="shared" si="8"/>
        <v>0</v>
      </c>
      <c r="U111" s="40">
        <f t="shared" si="9"/>
        <v>0</v>
      </c>
      <c r="V111" s="41"/>
    </row>
    <row r="112" spans="1:22" ht="14.5">
      <c r="A112" s="21" t="s">
        <v>158</v>
      </c>
      <c r="B112" s="22" t="s">
        <v>75</v>
      </c>
      <c r="C112" s="23">
        <v>1429</v>
      </c>
      <c r="D112" s="24"/>
      <c r="E112" s="25">
        <f t="shared" si="11"/>
        <v>1571.9</v>
      </c>
      <c r="F112" s="26">
        <v>86</v>
      </c>
      <c r="G112" s="27"/>
      <c r="H112" s="42"/>
      <c r="I112" s="24"/>
      <c r="J112" s="30"/>
      <c r="K112" s="31" t="str">
        <f t="shared" si="6"/>
        <v/>
      </c>
      <c r="L112" s="28"/>
      <c r="M112" s="32"/>
      <c r="N112" s="33"/>
      <c r="O112" s="34"/>
      <c r="P112" s="35">
        <f t="shared" si="10"/>
        <v>136612.4</v>
      </c>
      <c r="Q112" s="36">
        <v>32.190342897130861</v>
      </c>
      <c r="R112" s="37">
        <f t="shared" si="7"/>
        <v>4.193878173828125</v>
      </c>
      <c r="S112" s="38">
        <v>32.190342897130861</v>
      </c>
      <c r="T112" s="39">
        <f t="shared" si="8"/>
        <v>4.193878173828125</v>
      </c>
      <c r="U112" s="40">
        <f t="shared" si="9"/>
        <v>8.38775634765625</v>
      </c>
      <c r="V112" s="41"/>
    </row>
    <row r="113" spans="1:22" ht="14.5">
      <c r="A113" s="21" t="s">
        <v>159</v>
      </c>
      <c r="B113" s="22" t="s">
        <v>75</v>
      </c>
      <c r="C113" s="23">
        <v>37</v>
      </c>
      <c r="D113" s="24"/>
      <c r="E113" s="25">
        <f t="shared" si="11"/>
        <v>40.700000000000003</v>
      </c>
      <c r="F113" s="26">
        <v>87</v>
      </c>
      <c r="G113" s="27"/>
      <c r="H113" s="42"/>
      <c r="I113" s="24"/>
      <c r="J113" s="30"/>
      <c r="K113" s="31" t="str">
        <f t="shared" si="6"/>
        <v/>
      </c>
      <c r="L113" s="28"/>
      <c r="M113" s="32"/>
      <c r="N113" s="33"/>
      <c r="O113" s="34"/>
      <c r="P113" s="35">
        <f t="shared" si="10"/>
        <v>3577.9</v>
      </c>
      <c r="Q113" s="36">
        <v>135.13513513513513</v>
      </c>
      <c r="R113" s="37">
        <f t="shared" si="7"/>
        <v>0.46110153198242188</v>
      </c>
      <c r="S113" s="38">
        <v>135.13513513513513</v>
      </c>
      <c r="T113" s="39">
        <f t="shared" si="8"/>
        <v>0.46110153198242188</v>
      </c>
      <c r="U113" s="40">
        <f t="shared" si="9"/>
        <v>0.92220306396484375</v>
      </c>
      <c r="V113" s="41"/>
    </row>
    <row r="114" spans="1:22" ht="12.25" customHeight="1">
      <c r="A114" s="21" t="s">
        <v>160</v>
      </c>
      <c r="B114" s="22" t="s">
        <v>75</v>
      </c>
      <c r="C114" s="23">
        <v>3914</v>
      </c>
      <c r="D114" s="24"/>
      <c r="E114" s="25">
        <f t="shared" si="11"/>
        <v>4305.4000000000005</v>
      </c>
      <c r="F114" s="26">
        <v>88</v>
      </c>
      <c r="G114" s="27"/>
      <c r="H114" s="42"/>
      <c r="I114" s="24"/>
      <c r="J114" s="30"/>
      <c r="K114" s="31" t="str">
        <f t="shared" si="6"/>
        <v/>
      </c>
      <c r="L114" s="28"/>
      <c r="M114" s="32"/>
      <c r="N114" s="33"/>
      <c r="O114" s="34"/>
      <c r="P114" s="35">
        <f t="shared" si="10"/>
        <v>382789.20000000007</v>
      </c>
      <c r="Q114" s="36">
        <v>14.818599897802759</v>
      </c>
      <c r="R114" s="37">
        <f t="shared" si="7"/>
        <v>5.4096221923828134</v>
      </c>
      <c r="S114" s="38">
        <v>14.818599897802759</v>
      </c>
      <c r="T114" s="39">
        <f t="shared" si="8"/>
        <v>5.4096221923828134</v>
      </c>
      <c r="U114" s="40">
        <f t="shared" si="9"/>
        <v>10.819244384765627</v>
      </c>
      <c r="V114" s="41"/>
    </row>
    <row r="115" spans="1:22" ht="14.5">
      <c r="A115" s="21" t="s">
        <v>161</v>
      </c>
      <c r="B115" s="22" t="s">
        <v>75</v>
      </c>
      <c r="C115" s="23">
        <v>211</v>
      </c>
      <c r="D115" s="24"/>
      <c r="E115" s="25">
        <f t="shared" si="11"/>
        <v>232.10000000000002</v>
      </c>
      <c r="F115" s="26">
        <v>89</v>
      </c>
      <c r="G115" s="27"/>
      <c r="H115" s="42"/>
      <c r="I115" s="24"/>
      <c r="J115" s="30"/>
      <c r="K115" s="31" t="str">
        <f t="shared" si="6"/>
        <v/>
      </c>
      <c r="L115" s="28"/>
      <c r="M115" s="32"/>
      <c r="N115" s="33"/>
      <c r="O115" s="34"/>
      <c r="P115" s="35">
        <f t="shared" si="10"/>
        <v>20867.900000000001</v>
      </c>
      <c r="Q115" s="36">
        <v>37.914691943127963</v>
      </c>
      <c r="R115" s="37">
        <f t="shared" si="7"/>
        <v>0.75454711914062511</v>
      </c>
      <c r="S115" s="38">
        <v>37.914691943127963</v>
      </c>
      <c r="T115" s="39">
        <f t="shared" si="8"/>
        <v>0.75454711914062511</v>
      </c>
      <c r="U115" s="40">
        <f t="shared" si="9"/>
        <v>1.5090942382812502</v>
      </c>
      <c r="V115" s="41"/>
    </row>
    <row r="116" spans="1:22" ht="14.5">
      <c r="A116" s="21" t="s">
        <v>162</v>
      </c>
      <c r="B116" s="22" t="s">
        <v>75</v>
      </c>
      <c r="C116" s="23">
        <v>608</v>
      </c>
      <c r="D116" s="24"/>
      <c r="E116" s="25">
        <f t="shared" si="11"/>
        <v>668.80000000000007</v>
      </c>
      <c r="F116" s="26">
        <v>90</v>
      </c>
      <c r="G116" s="27"/>
      <c r="H116" s="42"/>
      <c r="I116" s="24"/>
      <c r="J116" s="30"/>
      <c r="K116" s="31" t="str">
        <f t="shared" si="6"/>
        <v/>
      </c>
      <c r="L116" s="28"/>
      <c r="M116" s="32"/>
      <c r="N116" s="33"/>
      <c r="O116" s="34"/>
      <c r="P116" s="35">
        <f t="shared" si="10"/>
        <v>60800.000000000007</v>
      </c>
      <c r="Q116" s="36">
        <v>29.605263157894736</v>
      </c>
      <c r="R116" s="37">
        <f t="shared" si="7"/>
        <v>1.7166137695312502</v>
      </c>
      <c r="S116" s="38">
        <v>29.605263157894736</v>
      </c>
      <c r="T116" s="39">
        <f t="shared" si="8"/>
        <v>1.7166137695312502</v>
      </c>
      <c r="U116" s="40">
        <f t="shared" si="9"/>
        <v>3.4332275390625004</v>
      </c>
      <c r="V116" s="41"/>
    </row>
    <row r="117" spans="1:22" ht="14.5">
      <c r="A117" s="21" t="s">
        <v>163</v>
      </c>
      <c r="B117" s="22" t="s">
        <v>75</v>
      </c>
      <c r="C117" s="23">
        <v>288</v>
      </c>
      <c r="D117" s="24"/>
      <c r="E117" s="25">
        <f t="shared" si="11"/>
        <v>316.8</v>
      </c>
      <c r="F117" s="26">
        <v>91</v>
      </c>
      <c r="G117" s="27"/>
      <c r="H117" s="42"/>
      <c r="I117" s="24"/>
      <c r="J117" s="30"/>
      <c r="K117" s="31" t="str">
        <f t="shared" si="6"/>
        <v/>
      </c>
      <c r="L117" s="28"/>
      <c r="M117" s="32"/>
      <c r="N117" s="33"/>
      <c r="O117" s="34"/>
      <c r="P117" s="35">
        <f t="shared" si="10"/>
        <v>29116.799999999999</v>
      </c>
      <c r="Q117" s="36">
        <v>20.833333333333332</v>
      </c>
      <c r="R117" s="37">
        <f t="shared" si="7"/>
        <v>0.57849884033203125</v>
      </c>
      <c r="S117" s="38">
        <v>20.833333333333332</v>
      </c>
      <c r="T117" s="39">
        <f t="shared" si="8"/>
        <v>0.57849884033203125</v>
      </c>
      <c r="U117" s="40">
        <f t="shared" si="9"/>
        <v>1.1569976806640625</v>
      </c>
      <c r="V117" s="41"/>
    </row>
    <row r="118" spans="1:22" ht="14.5">
      <c r="A118" s="21" t="s">
        <v>164</v>
      </c>
      <c r="B118" s="22" t="s">
        <v>75</v>
      </c>
      <c r="C118" s="23">
        <v>11</v>
      </c>
      <c r="D118" s="24"/>
      <c r="E118" s="25">
        <f t="shared" si="11"/>
        <v>12.100000000000001</v>
      </c>
      <c r="F118" s="26">
        <v>92</v>
      </c>
      <c r="G118" s="27"/>
      <c r="H118" s="42"/>
      <c r="I118" s="24"/>
      <c r="J118" s="30"/>
      <c r="K118" s="31" t="str">
        <f t="shared" si="6"/>
        <v/>
      </c>
      <c r="L118" s="28"/>
      <c r="M118" s="32"/>
      <c r="N118" s="33"/>
      <c r="O118" s="34"/>
      <c r="P118" s="35">
        <f t="shared" si="10"/>
        <v>1124.2</v>
      </c>
      <c r="Q118" s="36">
        <v>1</v>
      </c>
      <c r="R118" s="37">
        <f t="shared" si="7"/>
        <v>1.0721206665039063E-3</v>
      </c>
      <c r="S118" s="38">
        <v>1</v>
      </c>
      <c r="T118" s="39">
        <f t="shared" si="8"/>
        <v>1.0721206665039063E-3</v>
      </c>
      <c r="U118" s="40">
        <f t="shared" si="9"/>
        <v>2.1442413330078126E-3</v>
      </c>
      <c r="V118" s="41"/>
    </row>
    <row r="119" spans="1:22" ht="14.5">
      <c r="A119" s="21" t="s">
        <v>165</v>
      </c>
      <c r="B119" s="22" t="s">
        <v>75</v>
      </c>
      <c r="C119" s="23">
        <v>97</v>
      </c>
      <c r="D119" s="24"/>
      <c r="E119" s="25">
        <f t="shared" si="11"/>
        <v>106.7</v>
      </c>
      <c r="F119" s="26">
        <v>93</v>
      </c>
      <c r="G119" s="27"/>
      <c r="H119" s="42"/>
      <c r="I119" s="24"/>
      <c r="J119" s="30"/>
      <c r="K119" s="31" t="str">
        <f t="shared" si="6"/>
        <v/>
      </c>
      <c r="L119" s="28"/>
      <c r="M119" s="32"/>
      <c r="N119" s="33"/>
      <c r="O119" s="34"/>
      <c r="P119" s="35">
        <f t="shared" si="10"/>
        <v>10020.1</v>
      </c>
      <c r="Q119" s="36">
        <v>103.09278350515463</v>
      </c>
      <c r="R119" s="37">
        <f t="shared" si="7"/>
        <v>0.98514556884765614</v>
      </c>
      <c r="S119" s="38">
        <v>103.09278350515463</v>
      </c>
      <c r="T119" s="39">
        <f t="shared" si="8"/>
        <v>0.98514556884765614</v>
      </c>
      <c r="U119" s="40">
        <f t="shared" si="9"/>
        <v>1.9702911376953123</v>
      </c>
      <c r="V119" s="41"/>
    </row>
    <row r="120" spans="1:22" ht="14.5">
      <c r="A120" s="21" t="s">
        <v>166</v>
      </c>
      <c r="B120" s="22" t="s">
        <v>75</v>
      </c>
      <c r="C120" s="23">
        <v>1</v>
      </c>
      <c r="D120" s="24"/>
      <c r="E120" s="25">
        <f t="shared" si="11"/>
        <v>1.1000000000000001</v>
      </c>
      <c r="F120" s="26">
        <v>94</v>
      </c>
      <c r="G120" s="27"/>
      <c r="H120" s="42"/>
      <c r="I120" s="24"/>
      <c r="J120" s="30"/>
      <c r="K120" s="31" t="str">
        <f t="shared" si="6"/>
        <v/>
      </c>
      <c r="L120" s="28"/>
      <c r="M120" s="32"/>
      <c r="N120" s="33"/>
      <c r="O120" s="34"/>
      <c r="P120" s="35">
        <f t="shared" si="10"/>
        <v>104.4</v>
      </c>
      <c r="Q120" s="36">
        <v>1</v>
      </c>
      <c r="R120" s="37">
        <f t="shared" si="7"/>
        <v>9.9563598632812505E-5</v>
      </c>
      <c r="S120" s="38">
        <v>1</v>
      </c>
      <c r="T120" s="39">
        <f t="shared" si="8"/>
        <v>9.9563598632812505E-5</v>
      </c>
      <c r="U120" s="40">
        <f t="shared" si="9"/>
        <v>1.9912719726562501E-4</v>
      </c>
      <c r="V120" s="41"/>
    </row>
    <row r="121" spans="1:22" ht="14.5">
      <c r="A121" s="21" t="s">
        <v>167</v>
      </c>
      <c r="B121" s="22" t="s">
        <v>75</v>
      </c>
      <c r="C121" s="23">
        <v>19</v>
      </c>
      <c r="D121" s="24"/>
      <c r="E121" s="25">
        <f t="shared" si="11"/>
        <v>20.900000000000002</v>
      </c>
      <c r="F121" s="26">
        <v>95</v>
      </c>
      <c r="G121" s="27"/>
      <c r="H121" s="42"/>
      <c r="I121" s="24"/>
      <c r="J121" s="30"/>
      <c r="K121" s="31" t="str">
        <f t="shared" si="6"/>
        <v/>
      </c>
      <c r="L121" s="28"/>
      <c r="M121" s="32"/>
      <c r="N121" s="33"/>
      <c r="O121" s="34"/>
      <c r="P121" s="35">
        <f t="shared" si="10"/>
        <v>2004.5000000000002</v>
      </c>
      <c r="Q121" s="36">
        <v>52.631578947368418</v>
      </c>
      <c r="R121" s="37">
        <f t="shared" si="7"/>
        <v>0.10061264038085938</v>
      </c>
      <c r="S121" s="38">
        <v>52.631578947368418</v>
      </c>
      <c r="T121" s="39">
        <f t="shared" si="8"/>
        <v>0.10061264038085938</v>
      </c>
      <c r="U121" s="40">
        <f t="shared" si="9"/>
        <v>0.20122528076171875</v>
      </c>
      <c r="V121" s="41"/>
    </row>
    <row r="122" spans="1:22" ht="14.5">
      <c r="A122" s="21" t="s">
        <v>168</v>
      </c>
      <c r="B122" s="22" t="s">
        <v>75</v>
      </c>
      <c r="C122" s="23">
        <v>182</v>
      </c>
      <c r="D122" s="24"/>
      <c r="E122" s="25">
        <f t="shared" si="11"/>
        <v>200.20000000000002</v>
      </c>
      <c r="F122" s="26">
        <v>96</v>
      </c>
      <c r="G122" s="27"/>
      <c r="H122" s="42"/>
      <c r="I122" s="24"/>
      <c r="J122" s="30"/>
      <c r="K122" s="31" t="str">
        <f t="shared" si="6"/>
        <v/>
      </c>
      <c r="L122" s="28"/>
      <c r="M122" s="32"/>
      <c r="N122" s="33"/>
      <c r="O122" s="34"/>
      <c r="P122" s="35">
        <f t="shared" si="10"/>
        <v>19401.2</v>
      </c>
      <c r="Q122" s="36">
        <v>32.967032967032971</v>
      </c>
      <c r="R122" s="37">
        <f t="shared" si="7"/>
        <v>0.60997009277343761</v>
      </c>
      <c r="S122" s="38">
        <v>32.967032967032971</v>
      </c>
      <c r="T122" s="39">
        <f t="shared" si="8"/>
        <v>0.60997009277343761</v>
      </c>
      <c r="U122" s="40">
        <f t="shared" si="9"/>
        <v>1.2199401855468752</v>
      </c>
      <c r="V122" s="41"/>
    </row>
    <row r="123" spans="1:22" ht="14.5">
      <c r="A123" s="21" t="s">
        <v>169</v>
      </c>
      <c r="B123" s="22" t="s">
        <v>75</v>
      </c>
      <c r="C123" s="23">
        <v>1308</v>
      </c>
      <c r="D123" s="24"/>
      <c r="E123" s="25">
        <f t="shared" si="11"/>
        <v>1438.8000000000002</v>
      </c>
      <c r="F123" s="26">
        <v>97</v>
      </c>
      <c r="G123" s="27"/>
      <c r="H123" s="42"/>
      <c r="I123" s="24"/>
      <c r="J123" s="30"/>
      <c r="K123" s="31" t="str">
        <f t="shared" si="6"/>
        <v/>
      </c>
      <c r="L123" s="28"/>
      <c r="M123" s="32"/>
      <c r="N123" s="33"/>
      <c r="O123" s="34"/>
      <c r="P123" s="35">
        <f t="shared" si="10"/>
        <v>140871.6</v>
      </c>
      <c r="Q123" s="36">
        <v>38.9908256880734</v>
      </c>
      <c r="R123" s="37">
        <f t="shared" si="7"/>
        <v>5.2382469177246103</v>
      </c>
      <c r="S123" s="38">
        <v>38.9908256880734</v>
      </c>
      <c r="T123" s="39">
        <f t="shared" si="8"/>
        <v>5.2382469177246103</v>
      </c>
      <c r="U123" s="40">
        <f t="shared" si="9"/>
        <v>10.476493835449221</v>
      </c>
      <c r="V123" s="41"/>
    </row>
    <row r="124" spans="1:22" ht="14.5">
      <c r="A124" s="21" t="s">
        <v>170</v>
      </c>
      <c r="B124" s="22" t="s">
        <v>75</v>
      </c>
      <c r="C124" s="23">
        <v>0</v>
      </c>
      <c r="D124" s="24"/>
      <c r="E124" s="25">
        <f t="shared" si="11"/>
        <v>0</v>
      </c>
      <c r="F124" s="26">
        <v>98</v>
      </c>
      <c r="G124" s="27"/>
      <c r="H124" s="42"/>
      <c r="I124" s="24"/>
      <c r="J124" s="30"/>
      <c r="K124" s="31" t="str">
        <f t="shared" si="6"/>
        <v/>
      </c>
      <c r="L124" s="28"/>
      <c r="M124" s="32"/>
      <c r="N124" s="33"/>
      <c r="O124" s="34"/>
      <c r="P124" s="35">
        <f t="shared" si="10"/>
        <v>0</v>
      </c>
      <c r="Q124" s="36">
        <v>1</v>
      </c>
      <c r="R124" s="37">
        <f t="shared" si="7"/>
        <v>0</v>
      </c>
      <c r="S124" s="38">
        <v>1</v>
      </c>
      <c r="T124" s="39">
        <f t="shared" si="8"/>
        <v>0</v>
      </c>
      <c r="U124" s="40">
        <f t="shared" si="9"/>
        <v>0</v>
      </c>
      <c r="V124" s="41"/>
    </row>
    <row r="125" spans="1:22" ht="14.5">
      <c r="A125" s="21" t="s">
        <v>171</v>
      </c>
      <c r="B125" s="22" t="s">
        <v>75</v>
      </c>
      <c r="C125" s="23">
        <v>0</v>
      </c>
      <c r="D125" s="24"/>
      <c r="E125" s="25">
        <f t="shared" si="11"/>
        <v>0</v>
      </c>
      <c r="F125" s="26">
        <v>99</v>
      </c>
      <c r="G125" s="27"/>
      <c r="H125" s="42"/>
      <c r="I125" s="24"/>
      <c r="J125" s="30"/>
      <c r="K125" s="31" t="str">
        <f t="shared" ref="K125:K188" si="12">IF(H125="", "", IF(H125="Add",G125*J125, 0))</f>
        <v/>
      </c>
      <c r="L125" s="28"/>
      <c r="M125" s="32"/>
      <c r="N125" s="33"/>
      <c r="O125" s="34"/>
      <c r="P125" s="35">
        <f t="shared" si="10"/>
        <v>0</v>
      </c>
      <c r="Q125" s="36">
        <v>1</v>
      </c>
      <c r="R125" s="37">
        <f t="shared" ref="R125:R188" si="13">P125*Q125/1024/1024</f>
        <v>0</v>
      </c>
      <c r="S125" s="38">
        <v>1</v>
      </c>
      <c r="T125" s="39">
        <f t="shared" si="8"/>
        <v>0</v>
      </c>
      <c r="U125" s="40">
        <f t="shared" si="9"/>
        <v>0</v>
      </c>
      <c r="V125" s="41"/>
    </row>
    <row r="126" spans="1:22" ht="14.5">
      <c r="A126" s="21" t="s">
        <v>172</v>
      </c>
      <c r="B126" s="22" t="s">
        <v>75</v>
      </c>
      <c r="C126" s="23">
        <v>0</v>
      </c>
      <c r="D126" s="24"/>
      <c r="E126" s="25">
        <f t="shared" si="11"/>
        <v>0</v>
      </c>
      <c r="F126" s="26">
        <v>100</v>
      </c>
      <c r="G126" s="27"/>
      <c r="H126" s="42"/>
      <c r="I126" s="24"/>
      <c r="J126" s="30"/>
      <c r="K126" s="31" t="str">
        <f t="shared" si="12"/>
        <v/>
      </c>
      <c r="L126" s="28"/>
      <c r="M126" s="32"/>
      <c r="N126" s="33"/>
      <c r="O126" s="34"/>
      <c r="P126" s="35">
        <f t="shared" si="10"/>
        <v>0</v>
      </c>
      <c r="Q126" s="36">
        <v>1</v>
      </c>
      <c r="R126" s="37">
        <f t="shared" si="13"/>
        <v>0</v>
      </c>
      <c r="S126" s="38">
        <v>1</v>
      </c>
      <c r="T126" s="39">
        <f t="shared" ref="T126:T189" si="14">P126*S126/1024/1024</f>
        <v>0</v>
      </c>
      <c r="U126" s="40">
        <f t="shared" ref="U126:U189" si="15">R126+T126</f>
        <v>0</v>
      </c>
      <c r="V126" s="41"/>
    </row>
    <row r="127" spans="1:22" ht="14.5">
      <c r="A127" s="21" t="s">
        <v>173</v>
      </c>
      <c r="B127" s="22" t="s">
        <v>75</v>
      </c>
      <c r="C127" s="23">
        <v>3</v>
      </c>
      <c r="D127" s="24"/>
      <c r="E127" s="25">
        <f t="shared" si="11"/>
        <v>3.3000000000000003</v>
      </c>
      <c r="F127" s="26">
        <v>101</v>
      </c>
      <c r="G127" s="27"/>
      <c r="H127" s="42"/>
      <c r="I127" s="24"/>
      <c r="J127" s="30"/>
      <c r="K127" s="31" t="str">
        <f t="shared" si="12"/>
        <v/>
      </c>
      <c r="L127" s="28"/>
      <c r="M127" s="32"/>
      <c r="N127" s="33"/>
      <c r="O127" s="34"/>
      <c r="P127" s="35">
        <f t="shared" ref="P127:P190" si="16">IF(B127="M", IF(AND(E127 &lt;&gt; 0, F127 &lt;&gt; 0), C127+ (E127*F127), C127), IF(B127="T", IF(AND(N127&lt;&gt;0, O127&lt;&gt;0), K127*(L127+M127) * POWER(N127, O127), K127*(L127+M127)), ))</f>
        <v>336.3</v>
      </c>
      <c r="Q127" s="36">
        <v>1</v>
      </c>
      <c r="R127" s="37">
        <f t="shared" si="13"/>
        <v>3.2072067260742189E-4</v>
      </c>
      <c r="S127" s="38">
        <v>1</v>
      </c>
      <c r="T127" s="39">
        <f t="shared" si="14"/>
        <v>3.2072067260742189E-4</v>
      </c>
      <c r="U127" s="40">
        <f t="shared" si="15"/>
        <v>6.4144134521484377E-4</v>
      </c>
      <c r="V127" s="41"/>
    </row>
    <row r="128" spans="1:22" ht="12.25" customHeight="1">
      <c r="A128" s="21" t="s">
        <v>174</v>
      </c>
      <c r="B128" s="22" t="s">
        <v>75</v>
      </c>
      <c r="C128" s="23">
        <v>3</v>
      </c>
      <c r="D128" s="24"/>
      <c r="E128" s="25">
        <f t="shared" si="11"/>
        <v>3.3000000000000003</v>
      </c>
      <c r="F128" s="26">
        <v>102</v>
      </c>
      <c r="G128" s="27"/>
      <c r="H128" s="42"/>
      <c r="I128" s="24"/>
      <c r="J128" s="30"/>
      <c r="K128" s="31" t="str">
        <f t="shared" si="12"/>
        <v/>
      </c>
      <c r="L128" s="28"/>
      <c r="M128" s="32"/>
      <c r="N128" s="33"/>
      <c r="O128" s="34"/>
      <c r="P128" s="35">
        <f t="shared" si="16"/>
        <v>339.6</v>
      </c>
      <c r="Q128" s="36">
        <v>1</v>
      </c>
      <c r="R128" s="37">
        <f t="shared" si="13"/>
        <v>3.2386779785156252E-4</v>
      </c>
      <c r="S128" s="38">
        <v>1</v>
      </c>
      <c r="T128" s="39">
        <f t="shared" si="14"/>
        <v>3.2386779785156252E-4</v>
      </c>
      <c r="U128" s="40">
        <f t="shared" si="15"/>
        <v>6.4773559570312504E-4</v>
      </c>
      <c r="V128" s="41"/>
    </row>
    <row r="129" spans="1:22" ht="12.25" customHeight="1">
      <c r="A129" s="21" t="s">
        <v>175</v>
      </c>
      <c r="B129" s="22" t="s">
        <v>75</v>
      </c>
      <c r="C129" s="23">
        <v>228</v>
      </c>
      <c r="D129" s="24"/>
      <c r="E129" s="25">
        <f t="shared" si="11"/>
        <v>250.8</v>
      </c>
      <c r="F129" s="26">
        <v>103</v>
      </c>
      <c r="G129" s="27"/>
      <c r="H129" s="42"/>
      <c r="I129" s="24"/>
      <c r="J129" s="30"/>
      <c r="K129" s="31" t="str">
        <f t="shared" si="12"/>
        <v/>
      </c>
      <c r="L129" s="28"/>
      <c r="M129" s="32"/>
      <c r="N129" s="33"/>
      <c r="O129" s="34"/>
      <c r="P129" s="35">
        <f t="shared" si="16"/>
        <v>26060.400000000001</v>
      </c>
      <c r="Q129" s="36">
        <v>61.403508771929822</v>
      </c>
      <c r="R129" s="37">
        <f t="shared" si="13"/>
        <v>1.5260696411132813</v>
      </c>
      <c r="S129" s="38">
        <v>61.403508771929822</v>
      </c>
      <c r="T129" s="39">
        <f t="shared" si="14"/>
        <v>1.5260696411132813</v>
      </c>
      <c r="U129" s="40">
        <f t="shared" si="15"/>
        <v>3.0521392822265625</v>
      </c>
      <c r="V129" s="41"/>
    </row>
    <row r="130" spans="1:22" ht="14.5">
      <c r="A130" s="21" t="s">
        <v>176</v>
      </c>
      <c r="B130" s="22" t="s">
        <v>53</v>
      </c>
      <c r="C130" s="23"/>
      <c r="D130" s="24" t="s">
        <v>177</v>
      </c>
      <c r="E130" s="25"/>
      <c r="F130" s="26"/>
      <c r="G130" s="27">
        <v>590174</v>
      </c>
      <c r="H130" s="42" t="s">
        <v>55</v>
      </c>
      <c r="I130" s="24" t="s">
        <v>56</v>
      </c>
      <c r="J130" s="30">
        <v>3</v>
      </c>
      <c r="K130" s="31">
        <f t="shared" si="12"/>
        <v>1770522</v>
      </c>
      <c r="L130" s="28">
        <v>18</v>
      </c>
      <c r="M130" s="32">
        <v>1</v>
      </c>
      <c r="N130" s="33">
        <v>1.01</v>
      </c>
      <c r="O130" s="34">
        <v>3</v>
      </c>
      <c r="P130" s="35">
        <f t="shared" si="16"/>
        <v>34659241.155317999</v>
      </c>
      <c r="Q130" s="36">
        <v>5</v>
      </c>
      <c r="R130" s="37">
        <f t="shared" si="13"/>
        <v>165.26814057978629</v>
      </c>
      <c r="S130" s="38">
        <v>5</v>
      </c>
      <c r="T130" s="39">
        <f t="shared" si="14"/>
        <v>165.26814057978629</v>
      </c>
      <c r="U130" s="40">
        <f t="shared" si="15"/>
        <v>330.53628115957258</v>
      </c>
      <c r="V130" s="41"/>
    </row>
    <row r="131" spans="1:22" ht="14.5">
      <c r="A131" s="21" t="s">
        <v>178</v>
      </c>
      <c r="B131" s="22" t="s">
        <v>53</v>
      </c>
      <c r="C131" s="23"/>
      <c r="D131" s="24" t="s">
        <v>177</v>
      </c>
      <c r="E131" s="25"/>
      <c r="F131" s="26"/>
      <c r="G131" s="27">
        <v>693966</v>
      </c>
      <c r="H131" s="42" t="s">
        <v>55</v>
      </c>
      <c r="I131" s="24" t="s">
        <v>56</v>
      </c>
      <c r="J131" s="30">
        <v>3</v>
      </c>
      <c r="K131" s="31">
        <f t="shared" si="12"/>
        <v>2081898</v>
      </c>
      <c r="L131" s="28">
        <v>18</v>
      </c>
      <c r="M131" s="32">
        <v>1</v>
      </c>
      <c r="N131" s="33">
        <v>1.01</v>
      </c>
      <c r="O131" s="34">
        <v>3</v>
      </c>
      <c r="P131" s="35">
        <f t="shared" si="16"/>
        <v>40754650.234661996</v>
      </c>
      <c r="Q131" s="36">
        <v>5</v>
      </c>
      <c r="R131" s="37">
        <f t="shared" si="13"/>
        <v>194.33331601458548</v>
      </c>
      <c r="S131" s="38">
        <v>5</v>
      </c>
      <c r="T131" s="39">
        <f t="shared" si="14"/>
        <v>194.33331601458548</v>
      </c>
      <c r="U131" s="40">
        <f t="shared" si="15"/>
        <v>388.66663202917096</v>
      </c>
      <c r="V131" s="41"/>
    </row>
    <row r="132" spans="1:22" ht="14.5">
      <c r="A132" s="21" t="s">
        <v>179</v>
      </c>
      <c r="B132" s="22" t="s">
        <v>53</v>
      </c>
      <c r="C132" s="23"/>
      <c r="D132" s="24" t="s">
        <v>177</v>
      </c>
      <c r="E132" s="25"/>
      <c r="F132" s="26"/>
      <c r="G132" s="27">
        <v>11</v>
      </c>
      <c r="H132" s="42" t="s">
        <v>55</v>
      </c>
      <c r="I132" s="24" t="s">
        <v>56</v>
      </c>
      <c r="J132" s="30">
        <v>3</v>
      </c>
      <c r="K132" s="31">
        <f t="shared" si="12"/>
        <v>33</v>
      </c>
      <c r="L132" s="28">
        <v>18</v>
      </c>
      <c r="M132" s="32">
        <v>1</v>
      </c>
      <c r="N132" s="33">
        <v>1.01</v>
      </c>
      <c r="O132" s="34">
        <v>3</v>
      </c>
      <c r="P132" s="35">
        <f t="shared" si="16"/>
        <v>645.99872699999992</v>
      </c>
      <c r="Q132" s="36">
        <v>5</v>
      </c>
      <c r="R132" s="37">
        <f t="shared" si="13"/>
        <v>3.0803619718551634E-3</v>
      </c>
      <c r="S132" s="38">
        <v>5</v>
      </c>
      <c r="T132" s="39">
        <f t="shared" si="14"/>
        <v>3.0803619718551634E-3</v>
      </c>
      <c r="U132" s="40">
        <f t="shared" si="15"/>
        <v>6.1607239437103268E-3</v>
      </c>
      <c r="V132" s="41"/>
    </row>
    <row r="133" spans="1:22" ht="14.5">
      <c r="A133" s="21" t="s">
        <v>180</v>
      </c>
      <c r="B133" s="22" t="s">
        <v>53</v>
      </c>
      <c r="C133" s="23"/>
      <c r="D133" s="24" t="s">
        <v>177</v>
      </c>
      <c r="E133" s="25"/>
      <c r="F133" s="26"/>
      <c r="G133" s="27">
        <v>11463</v>
      </c>
      <c r="H133" s="42" t="s">
        <v>55</v>
      </c>
      <c r="I133" s="24" t="s">
        <v>56</v>
      </c>
      <c r="J133" s="30">
        <v>3</v>
      </c>
      <c r="K133" s="31">
        <f t="shared" si="12"/>
        <v>34389</v>
      </c>
      <c r="L133" s="28">
        <v>18</v>
      </c>
      <c r="M133" s="32">
        <v>1</v>
      </c>
      <c r="N133" s="33">
        <v>1.01</v>
      </c>
      <c r="O133" s="34">
        <v>3</v>
      </c>
      <c r="P133" s="35">
        <f t="shared" si="16"/>
        <v>673189.40069099993</v>
      </c>
      <c r="Q133" s="36">
        <v>5</v>
      </c>
      <c r="R133" s="37">
        <f t="shared" si="13"/>
        <v>3.2100172075796123</v>
      </c>
      <c r="S133" s="38">
        <v>5</v>
      </c>
      <c r="T133" s="39">
        <f t="shared" si="14"/>
        <v>3.2100172075796123</v>
      </c>
      <c r="U133" s="40">
        <f t="shared" si="15"/>
        <v>6.4200344151592246</v>
      </c>
      <c r="V133" s="41"/>
    </row>
    <row r="134" spans="1:22" ht="14.5">
      <c r="A134" s="21" t="s">
        <v>181</v>
      </c>
      <c r="B134" s="22" t="s">
        <v>53</v>
      </c>
      <c r="C134" s="23"/>
      <c r="D134" s="24" t="s">
        <v>177</v>
      </c>
      <c r="E134" s="25"/>
      <c r="F134" s="26"/>
      <c r="G134" s="27">
        <v>138890</v>
      </c>
      <c r="H134" s="42" t="s">
        <v>55</v>
      </c>
      <c r="I134" s="24" t="s">
        <v>56</v>
      </c>
      <c r="J134" s="30">
        <v>3</v>
      </c>
      <c r="K134" s="31">
        <f t="shared" si="12"/>
        <v>416670</v>
      </c>
      <c r="L134" s="28">
        <v>18</v>
      </c>
      <c r="M134" s="32">
        <v>1</v>
      </c>
      <c r="N134" s="33">
        <v>1.01</v>
      </c>
      <c r="O134" s="34">
        <v>3</v>
      </c>
      <c r="P134" s="35">
        <f t="shared" si="16"/>
        <v>8156614.8357299995</v>
      </c>
      <c r="Q134" s="36">
        <v>5</v>
      </c>
      <c r="R134" s="37">
        <f t="shared" si="13"/>
        <v>38.893770388269424</v>
      </c>
      <c r="S134" s="38">
        <v>5</v>
      </c>
      <c r="T134" s="39">
        <f t="shared" si="14"/>
        <v>38.893770388269424</v>
      </c>
      <c r="U134" s="40">
        <f t="shared" si="15"/>
        <v>77.787540776538847</v>
      </c>
      <c r="V134" s="41"/>
    </row>
    <row r="135" spans="1:22" ht="14.5">
      <c r="A135" s="21" t="s">
        <v>182</v>
      </c>
      <c r="B135" s="22" t="s">
        <v>53</v>
      </c>
      <c r="C135" s="23"/>
      <c r="D135" s="24" t="s">
        <v>177</v>
      </c>
      <c r="E135" s="25"/>
      <c r="F135" s="26"/>
      <c r="G135" s="27">
        <v>320</v>
      </c>
      <c r="H135" s="42" t="s">
        <v>55</v>
      </c>
      <c r="I135" s="24" t="s">
        <v>56</v>
      </c>
      <c r="J135" s="30">
        <v>3</v>
      </c>
      <c r="K135" s="31">
        <f t="shared" si="12"/>
        <v>960</v>
      </c>
      <c r="L135" s="28">
        <v>18</v>
      </c>
      <c r="M135" s="32">
        <v>1</v>
      </c>
      <c r="N135" s="33">
        <v>1.01</v>
      </c>
      <c r="O135" s="34">
        <v>3</v>
      </c>
      <c r="P135" s="35">
        <f t="shared" si="16"/>
        <v>18792.69024</v>
      </c>
      <c r="Q135" s="36">
        <v>5</v>
      </c>
      <c r="R135" s="37">
        <f t="shared" si="13"/>
        <v>8.9610530090332027E-2</v>
      </c>
      <c r="S135" s="38">
        <v>5</v>
      </c>
      <c r="T135" s="39">
        <f t="shared" si="14"/>
        <v>8.9610530090332027E-2</v>
      </c>
      <c r="U135" s="40">
        <f t="shared" si="15"/>
        <v>0.17922106018066405</v>
      </c>
      <c r="V135" s="41"/>
    </row>
    <row r="136" spans="1:22" ht="14.5">
      <c r="A136" s="21" t="s">
        <v>183</v>
      </c>
      <c r="B136" s="22" t="s">
        <v>53</v>
      </c>
      <c r="C136" s="23"/>
      <c r="D136" s="24" t="s">
        <v>177</v>
      </c>
      <c r="E136" s="25"/>
      <c r="F136" s="26"/>
      <c r="G136" s="27">
        <v>277795</v>
      </c>
      <c r="H136" s="42" t="s">
        <v>55</v>
      </c>
      <c r="I136" s="24" t="s">
        <v>56</v>
      </c>
      <c r="J136" s="30">
        <v>3</v>
      </c>
      <c r="K136" s="31">
        <f t="shared" si="12"/>
        <v>833385</v>
      </c>
      <c r="L136" s="28">
        <v>18</v>
      </c>
      <c r="M136" s="32">
        <v>1</v>
      </c>
      <c r="N136" s="33">
        <v>1.01</v>
      </c>
      <c r="O136" s="34">
        <v>3</v>
      </c>
      <c r="P136" s="35">
        <f t="shared" si="16"/>
        <v>16314110.578814998</v>
      </c>
      <c r="Q136" s="36">
        <v>5</v>
      </c>
      <c r="R136" s="37">
        <f t="shared" si="13"/>
        <v>77.791741270136825</v>
      </c>
      <c r="S136" s="38">
        <v>5</v>
      </c>
      <c r="T136" s="39">
        <f t="shared" si="14"/>
        <v>77.791741270136825</v>
      </c>
      <c r="U136" s="40">
        <f t="shared" si="15"/>
        <v>155.58348254027365</v>
      </c>
      <c r="V136" s="41"/>
    </row>
    <row r="137" spans="1:22" ht="14.5">
      <c r="A137" s="21" t="s">
        <v>184</v>
      </c>
      <c r="B137" s="22" t="s">
        <v>53</v>
      </c>
      <c r="C137" s="23"/>
      <c r="D137" s="24" t="s">
        <v>177</v>
      </c>
      <c r="E137" s="25"/>
      <c r="F137" s="26"/>
      <c r="G137" s="27">
        <v>64766</v>
      </c>
      <c r="H137" s="42" t="s">
        <v>55</v>
      </c>
      <c r="I137" s="24" t="s">
        <v>56</v>
      </c>
      <c r="J137" s="30">
        <v>3</v>
      </c>
      <c r="K137" s="31">
        <f t="shared" si="12"/>
        <v>194298</v>
      </c>
      <c r="L137" s="28">
        <v>18</v>
      </c>
      <c r="M137" s="32">
        <v>1</v>
      </c>
      <c r="N137" s="33">
        <v>1.01</v>
      </c>
      <c r="O137" s="34">
        <v>3</v>
      </c>
      <c r="P137" s="35">
        <f t="shared" si="16"/>
        <v>3803523.0502619995</v>
      </c>
      <c r="Q137" s="36">
        <v>5</v>
      </c>
      <c r="R137" s="37">
        <f t="shared" si="13"/>
        <v>18.136611224470137</v>
      </c>
      <c r="S137" s="38">
        <v>5</v>
      </c>
      <c r="T137" s="39">
        <f t="shared" si="14"/>
        <v>18.136611224470137</v>
      </c>
      <c r="U137" s="40">
        <f t="shared" si="15"/>
        <v>36.273222448940274</v>
      </c>
      <c r="V137" s="41"/>
    </row>
    <row r="138" spans="1:22" ht="14.5">
      <c r="A138" s="21" t="s">
        <v>185</v>
      </c>
      <c r="B138" s="22" t="s">
        <v>53</v>
      </c>
      <c r="C138" s="23"/>
      <c r="D138" s="24" t="s">
        <v>177</v>
      </c>
      <c r="E138" s="25"/>
      <c r="F138" s="26"/>
      <c r="G138" s="27">
        <v>159814</v>
      </c>
      <c r="H138" s="42" t="s">
        <v>55</v>
      </c>
      <c r="I138" s="24" t="s">
        <v>56</v>
      </c>
      <c r="J138" s="30">
        <v>3</v>
      </c>
      <c r="K138" s="31">
        <f t="shared" si="12"/>
        <v>479442</v>
      </c>
      <c r="L138" s="28">
        <v>18</v>
      </c>
      <c r="M138" s="32">
        <v>1</v>
      </c>
      <c r="N138" s="33">
        <v>1.01</v>
      </c>
      <c r="O138" s="34">
        <v>3</v>
      </c>
      <c r="P138" s="35">
        <f t="shared" si="16"/>
        <v>9385421.8687979989</v>
      </c>
      <c r="Q138" s="36">
        <v>5</v>
      </c>
      <c r="R138" s="37">
        <f t="shared" si="13"/>
        <v>44.753178924551008</v>
      </c>
      <c r="S138" s="38">
        <v>5</v>
      </c>
      <c r="T138" s="39">
        <f t="shared" si="14"/>
        <v>44.753178924551008</v>
      </c>
      <c r="U138" s="40">
        <f t="shared" si="15"/>
        <v>89.506357849102017</v>
      </c>
      <c r="V138" s="41"/>
    </row>
    <row r="139" spans="1:22" ht="14.5">
      <c r="A139" s="21" t="s">
        <v>186</v>
      </c>
      <c r="B139" s="22" t="s">
        <v>53</v>
      </c>
      <c r="C139" s="23"/>
      <c r="D139" s="24" t="s">
        <v>177</v>
      </c>
      <c r="E139" s="25"/>
      <c r="F139" s="26"/>
      <c r="G139" s="27">
        <v>61438</v>
      </c>
      <c r="H139" s="42" t="s">
        <v>55</v>
      </c>
      <c r="I139" s="24" t="s">
        <v>56</v>
      </c>
      <c r="J139" s="30">
        <v>3</v>
      </c>
      <c r="K139" s="31">
        <f t="shared" si="12"/>
        <v>184314</v>
      </c>
      <c r="L139" s="28">
        <v>18</v>
      </c>
      <c r="M139" s="32">
        <v>1</v>
      </c>
      <c r="N139" s="33">
        <v>1.01</v>
      </c>
      <c r="O139" s="34">
        <v>3</v>
      </c>
      <c r="P139" s="35">
        <f t="shared" si="16"/>
        <v>3608079.0717659998</v>
      </c>
      <c r="Q139" s="36">
        <v>10</v>
      </c>
      <c r="R139" s="37">
        <f t="shared" si="13"/>
        <v>34.409323423061366</v>
      </c>
      <c r="S139" s="38">
        <v>10</v>
      </c>
      <c r="T139" s="39">
        <f t="shared" si="14"/>
        <v>34.409323423061366</v>
      </c>
      <c r="U139" s="40">
        <f t="shared" si="15"/>
        <v>68.818646846122732</v>
      </c>
      <c r="V139" s="41"/>
    </row>
    <row r="140" spans="1:22" ht="14.5">
      <c r="A140" s="21" t="s">
        <v>187</v>
      </c>
      <c r="B140" s="22" t="s">
        <v>53</v>
      </c>
      <c r="C140" s="23"/>
      <c r="D140" s="24" t="s">
        <v>177</v>
      </c>
      <c r="E140" s="25"/>
      <c r="F140" s="26"/>
      <c r="G140" s="27">
        <v>6853781</v>
      </c>
      <c r="H140" s="42" t="s">
        <v>55</v>
      </c>
      <c r="I140" s="24" t="s">
        <v>56</v>
      </c>
      <c r="J140" s="30">
        <v>3</v>
      </c>
      <c r="K140" s="31">
        <f t="shared" si="12"/>
        <v>20561343</v>
      </c>
      <c r="L140" s="28">
        <v>18</v>
      </c>
      <c r="M140" s="32">
        <v>1</v>
      </c>
      <c r="N140" s="33">
        <v>1.01</v>
      </c>
      <c r="O140" s="34">
        <v>3</v>
      </c>
      <c r="P140" s="35">
        <f t="shared" si="16"/>
        <v>402503072.83061695</v>
      </c>
      <c r="Q140" s="36">
        <v>18.5</v>
      </c>
      <c r="R140" s="37">
        <f t="shared" si="13"/>
        <v>7101.3515924133426</v>
      </c>
      <c r="S140" s="38">
        <v>18.5</v>
      </c>
      <c r="T140" s="39">
        <f t="shared" si="14"/>
        <v>7101.3515924133426</v>
      </c>
      <c r="U140" s="40">
        <f t="shared" si="15"/>
        <v>14202.703184826685</v>
      </c>
      <c r="V140" s="41"/>
    </row>
    <row r="141" spans="1:22" ht="12.25" customHeight="1">
      <c r="A141" s="21" t="s">
        <v>188</v>
      </c>
      <c r="B141" s="22" t="s">
        <v>53</v>
      </c>
      <c r="C141" s="23"/>
      <c r="D141" s="24" t="s">
        <v>177</v>
      </c>
      <c r="E141" s="25"/>
      <c r="F141" s="26"/>
      <c r="G141" s="27">
        <v>17664</v>
      </c>
      <c r="H141" s="42" t="s">
        <v>55</v>
      </c>
      <c r="I141" s="24" t="s">
        <v>56</v>
      </c>
      <c r="J141" s="30">
        <v>3</v>
      </c>
      <c r="K141" s="31">
        <f t="shared" si="12"/>
        <v>52992</v>
      </c>
      <c r="L141" s="28">
        <v>18</v>
      </c>
      <c r="M141" s="32">
        <v>1</v>
      </c>
      <c r="N141" s="33">
        <v>1.01</v>
      </c>
      <c r="O141" s="34">
        <v>3</v>
      </c>
      <c r="P141" s="35">
        <f t="shared" si="16"/>
        <v>1037356.501248</v>
      </c>
      <c r="Q141" s="36">
        <v>10</v>
      </c>
      <c r="R141" s="37">
        <f t="shared" si="13"/>
        <v>9.8930025219726563</v>
      </c>
      <c r="S141" s="38">
        <v>10</v>
      </c>
      <c r="T141" s="39">
        <f t="shared" si="14"/>
        <v>9.8930025219726563</v>
      </c>
      <c r="U141" s="40">
        <f t="shared" si="15"/>
        <v>19.786005043945313</v>
      </c>
      <c r="V141" s="41"/>
    </row>
    <row r="142" spans="1:22" ht="14.5">
      <c r="A142" s="21" t="s">
        <v>189</v>
      </c>
      <c r="B142" s="22" t="s">
        <v>53</v>
      </c>
      <c r="C142" s="23"/>
      <c r="D142" s="24" t="s">
        <v>177</v>
      </c>
      <c r="E142" s="25"/>
      <c r="F142" s="26"/>
      <c r="G142" s="27">
        <v>141814</v>
      </c>
      <c r="H142" s="42" t="s">
        <v>55</v>
      </c>
      <c r="I142" s="24" t="s">
        <v>56</v>
      </c>
      <c r="J142" s="30">
        <v>3</v>
      </c>
      <c r="K142" s="31">
        <f t="shared" si="12"/>
        <v>425442</v>
      </c>
      <c r="L142" s="28">
        <v>18</v>
      </c>
      <c r="M142" s="32">
        <v>1</v>
      </c>
      <c r="N142" s="33">
        <v>1.01</v>
      </c>
      <c r="O142" s="34">
        <v>3</v>
      </c>
      <c r="P142" s="35">
        <f t="shared" si="16"/>
        <v>8328333.0427979995</v>
      </c>
      <c r="Q142" s="36">
        <v>11</v>
      </c>
      <c r="R142" s="37">
        <f t="shared" si="13"/>
        <v>87.367690535333622</v>
      </c>
      <c r="S142" s="38">
        <v>11</v>
      </c>
      <c r="T142" s="39">
        <f t="shared" si="14"/>
        <v>87.367690535333622</v>
      </c>
      <c r="U142" s="40">
        <f t="shared" si="15"/>
        <v>174.73538107066724</v>
      </c>
      <c r="V142" s="41"/>
    </row>
    <row r="143" spans="1:22" ht="14.5">
      <c r="A143" s="21" t="s">
        <v>190</v>
      </c>
      <c r="B143" s="22" t="s">
        <v>53</v>
      </c>
      <c r="C143" s="23"/>
      <c r="D143" s="24" t="s">
        <v>177</v>
      </c>
      <c r="E143" s="25"/>
      <c r="F143" s="26"/>
      <c r="G143" s="27">
        <v>6570086</v>
      </c>
      <c r="H143" s="42" t="s">
        <v>55</v>
      </c>
      <c r="I143" s="24" t="s">
        <v>56</v>
      </c>
      <c r="J143" s="30">
        <v>3</v>
      </c>
      <c r="K143" s="31">
        <f t="shared" si="12"/>
        <v>19710258</v>
      </c>
      <c r="L143" s="28">
        <v>18</v>
      </c>
      <c r="M143" s="32">
        <v>1</v>
      </c>
      <c r="N143" s="33">
        <v>1.01</v>
      </c>
      <c r="O143" s="34">
        <v>3</v>
      </c>
      <c r="P143" s="35">
        <f t="shared" si="16"/>
        <v>385842472.02550197</v>
      </c>
      <c r="Q143" s="36">
        <v>18.2</v>
      </c>
      <c r="R143" s="37">
        <f t="shared" si="13"/>
        <v>6697.0186146394117</v>
      </c>
      <c r="S143" s="38">
        <v>18.2</v>
      </c>
      <c r="T143" s="39">
        <f t="shared" si="14"/>
        <v>6697.0186146394117</v>
      </c>
      <c r="U143" s="40">
        <f t="shared" si="15"/>
        <v>13394.037229278823</v>
      </c>
      <c r="V143" s="41"/>
    </row>
    <row r="144" spans="1:22" ht="14.5">
      <c r="A144" s="21" t="s">
        <v>191</v>
      </c>
      <c r="B144" s="22" t="s">
        <v>53</v>
      </c>
      <c r="C144" s="23"/>
      <c r="D144" s="24" t="s">
        <v>177</v>
      </c>
      <c r="E144" s="25"/>
      <c r="F144" s="26"/>
      <c r="G144" s="27">
        <v>74921</v>
      </c>
      <c r="H144" s="42" t="s">
        <v>55</v>
      </c>
      <c r="I144" s="24" t="s">
        <v>56</v>
      </c>
      <c r="J144" s="30">
        <v>3</v>
      </c>
      <c r="K144" s="31">
        <f t="shared" si="12"/>
        <v>224763</v>
      </c>
      <c r="L144" s="28">
        <v>18</v>
      </c>
      <c r="M144" s="32">
        <v>1</v>
      </c>
      <c r="N144" s="33">
        <v>1.01</v>
      </c>
      <c r="O144" s="34">
        <v>3</v>
      </c>
      <c r="P144" s="35">
        <f t="shared" si="16"/>
        <v>4399897.329597</v>
      </c>
      <c r="Q144" s="36">
        <v>20</v>
      </c>
      <c r="R144" s="37">
        <f t="shared" si="13"/>
        <v>83.921381561222077</v>
      </c>
      <c r="S144" s="38">
        <v>20</v>
      </c>
      <c r="T144" s="39">
        <f t="shared" si="14"/>
        <v>83.921381561222077</v>
      </c>
      <c r="U144" s="40">
        <f t="shared" si="15"/>
        <v>167.84276312244415</v>
      </c>
      <c r="V144" s="41"/>
    </row>
    <row r="145" spans="1:22" ht="14.5">
      <c r="A145" s="21" t="s">
        <v>192</v>
      </c>
      <c r="B145" s="22" t="s">
        <v>53</v>
      </c>
      <c r="C145" s="23"/>
      <c r="D145" s="24" t="s">
        <v>177</v>
      </c>
      <c r="E145" s="25"/>
      <c r="F145" s="26"/>
      <c r="G145" s="27">
        <v>862301</v>
      </c>
      <c r="H145" s="42" t="s">
        <v>55</v>
      </c>
      <c r="I145" s="24" t="s">
        <v>56</v>
      </c>
      <c r="J145" s="30">
        <v>3</v>
      </c>
      <c r="K145" s="31">
        <f t="shared" si="12"/>
        <v>2586903</v>
      </c>
      <c r="L145" s="28">
        <v>18</v>
      </c>
      <c r="M145" s="32">
        <v>1</v>
      </c>
      <c r="N145" s="33">
        <v>1.01</v>
      </c>
      <c r="O145" s="34">
        <v>3</v>
      </c>
      <c r="P145" s="35">
        <f t="shared" si="16"/>
        <v>50640486.208256997</v>
      </c>
      <c r="Q145" s="36">
        <v>6.5</v>
      </c>
      <c r="R145" s="37">
        <f t="shared" si="13"/>
        <v>313.91445193640754</v>
      </c>
      <c r="S145" s="38">
        <v>6.5</v>
      </c>
      <c r="T145" s="39">
        <f t="shared" si="14"/>
        <v>313.91445193640754</v>
      </c>
      <c r="U145" s="40">
        <f t="shared" si="15"/>
        <v>627.82890387281509</v>
      </c>
      <c r="V145" s="41"/>
    </row>
    <row r="146" spans="1:22" ht="14.5">
      <c r="A146" s="21" t="s">
        <v>193</v>
      </c>
      <c r="B146" s="22" t="s">
        <v>53</v>
      </c>
      <c r="C146" s="23"/>
      <c r="D146" s="24" t="s">
        <v>177</v>
      </c>
      <c r="E146" s="25"/>
      <c r="F146" s="26"/>
      <c r="G146" s="27">
        <v>144949</v>
      </c>
      <c r="H146" s="42" t="s">
        <v>55</v>
      </c>
      <c r="I146" s="24" t="s">
        <v>56</v>
      </c>
      <c r="J146" s="30">
        <v>3</v>
      </c>
      <c r="K146" s="31">
        <f t="shared" si="12"/>
        <v>434847</v>
      </c>
      <c r="L146" s="28">
        <v>18</v>
      </c>
      <c r="M146" s="32">
        <v>1</v>
      </c>
      <c r="N146" s="33">
        <v>1.01</v>
      </c>
      <c r="O146" s="34">
        <v>3</v>
      </c>
      <c r="P146" s="35">
        <f t="shared" si="16"/>
        <v>8512442.6799929999</v>
      </c>
      <c r="Q146" s="36">
        <v>40</v>
      </c>
      <c r="R146" s="37">
        <f t="shared" si="13"/>
        <v>324.72391815158846</v>
      </c>
      <c r="S146" s="38">
        <v>40</v>
      </c>
      <c r="T146" s="39">
        <f t="shared" si="14"/>
        <v>324.72391815158846</v>
      </c>
      <c r="U146" s="40">
        <f t="shared" si="15"/>
        <v>649.44783630317693</v>
      </c>
      <c r="V146" s="41"/>
    </row>
    <row r="147" spans="1:22" ht="14.5">
      <c r="A147" s="21" t="s">
        <v>194</v>
      </c>
      <c r="B147" s="22" t="s">
        <v>53</v>
      </c>
      <c r="C147" s="23"/>
      <c r="D147" s="24" t="s">
        <v>177</v>
      </c>
      <c r="E147" s="25"/>
      <c r="F147" s="26"/>
      <c r="G147" s="27">
        <v>9042196</v>
      </c>
      <c r="H147" s="42" t="s">
        <v>55</v>
      </c>
      <c r="I147" s="24" t="s">
        <v>56</v>
      </c>
      <c r="J147" s="30">
        <v>3</v>
      </c>
      <c r="K147" s="31">
        <f t="shared" si="12"/>
        <v>27126588</v>
      </c>
      <c r="L147" s="28">
        <v>18</v>
      </c>
      <c r="M147" s="32">
        <v>1</v>
      </c>
      <c r="N147" s="33">
        <v>1.01</v>
      </c>
      <c r="O147" s="34">
        <v>3</v>
      </c>
      <c r="P147" s="35">
        <f t="shared" si="16"/>
        <v>531022464.11677194</v>
      </c>
      <c r="Q147" s="36">
        <v>7.2</v>
      </c>
      <c r="R147" s="37">
        <f t="shared" si="13"/>
        <v>3646.2418953330593</v>
      </c>
      <c r="S147" s="38">
        <v>7.2</v>
      </c>
      <c r="T147" s="39">
        <f t="shared" si="14"/>
        <v>3646.2418953330593</v>
      </c>
      <c r="U147" s="40">
        <f t="shared" si="15"/>
        <v>7292.4837906661187</v>
      </c>
      <c r="V147" s="41"/>
    </row>
    <row r="148" spans="1:22" ht="14.5">
      <c r="A148" s="21" t="s">
        <v>195</v>
      </c>
      <c r="B148" s="22" t="s">
        <v>53</v>
      </c>
      <c r="C148" s="23"/>
      <c r="D148" s="24" t="s">
        <v>177</v>
      </c>
      <c r="E148" s="43"/>
      <c r="F148" s="26"/>
      <c r="G148" s="27">
        <v>336349485</v>
      </c>
      <c r="H148" s="42" t="s">
        <v>55</v>
      </c>
      <c r="I148" s="24" t="s">
        <v>56</v>
      </c>
      <c r="J148" s="30">
        <v>3</v>
      </c>
      <c r="K148" s="31">
        <f t="shared" si="12"/>
        <v>1009048455</v>
      </c>
      <c r="L148" s="28">
        <v>18</v>
      </c>
      <c r="M148" s="32">
        <v>1</v>
      </c>
      <c r="N148" s="33">
        <v>1.01</v>
      </c>
      <c r="O148" s="34">
        <v>3</v>
      </c>
      <c r="P148" s="35">
        <f t="shared" si="16"/>
        <v>19752849012.464142</v>
      </c>
      <c r="Q148" s="36">
        <v>10</v>
      </c>
      <c r="R148" s="37">
        <f t="shared" si="13"/>
        <v>188377.84779037611</v>
      </c>
      <c r="S148" s="38">
        <v>10</v>
      </c>
      <c r="T148" s="39">
        <f t="shared" si="14"/>
        <v>188377.84779037611</v>
      </c>
      <c r="U148" s="40">
        <f t="shared" si="15"/>
        <v>376755.69558075222</v>
      </c>
      <c r="V148" s="41"/>
    </row>
    <row r="149" spans="1:22" ht="14.5">
      <c r="A149" s="21" t="s">
        <v>196</v>
      </c>
      <c r="B149" s="22" t="s">
        <v>53</v>
      </c>
      <c r="C149" s="23"/>
      <c r="D149" s="24" t="s">
        <v>177</v>
      </c>
      <c r="E149" s="25"/>
      <c r="F149" s="26"/>
      <c r="G149" s="27">
        <v>3828</v>
      </c>
      <c r="H149" s="42" t="s">
        <v>55</v>
      </c>
      <c r="I149" s="24" t="s">
        <v>56</v>
      </c>
      <c r="J149" s="30">
        <v>3</v>
      </c>
      <c r="K149" s="31">
        <f t="shared" si="12"/>
        <v>11484</v>
      </c>
      <c r="L149" s="28">
        <v>18</v>
      </c>
      <c r="M149" s="32">
        <v>1</v>
      </c>
      <c r="N149" s="33">
        <v>1.01</v>
      </c>
      <c r="O149" s="34">
        <v>3</v>
      </c>
      <c r="P149" s="35">
        <f t="shared" si="16"/>
        <v>224807.55699599997</v>
      </c>
      <c r="Q149" s="36">
        <v>10</v>
      </c>
      <c r="R149" s="37">
        <f t="shared" si="13"/>
        <v>2.1439319324111934</v>
      </c>
      <c r="S149" s="38">
        <v>10</v>
      </c>
      <c r="T149" s="39">
        <f t="shared" si="14"/>
        <v>2.1439319324111934</v>
      </c>
      <c r="U149" s="40">
        <f t="shared" si="15"/>
        <v>4.2878638648223868</v>
      </c>
      <c r="V149" s="41"/>
    </row>
    <row r="150" spans="1:22" ht="14.5">
      <c r="A150" s="21" t="s">
        <v>197</v>
      </c>
      <c r="B150" s="22" t="s">
        <v>53</v>
      </c>
      <c r="C150" s="23"/>
      <c r="D150" s="24" t="s">
        <v>177</v>
      </c>
      <c r="E150" s="25"/>
      <c r="F150" s="26"/>
      <c r="G150" s="44">
        <v>26872</v>
      </c>
      <c r="H150" s="42" t="s">
        <v>55</v>
      </c>
      <c r="I150" s="24" t="s">
        <v>56</v>
      </c>
      <c r="J150" s="30">
        <v>3</v>
      </c>
      <c r="K150" s="31">
        <f t="shared" si="12"/>
        <v>80616</v>
      </c>
      <c r="L150" s="28">
        <v>18</v>
      </c>
      <c r="M150" s="32">
        <v>1</v>
      </c>
      <c r="N150" s="33">
        <v>1.01</v>
      </c>
      <c r="O150" s="34">
        <v>3</v>
      </c>
      <c r="P150" s="35">
        <f t="shared" si="16"/>
        <v>1578116.1629039999</v>
      </c>
      <c r="Q150" s="36">
        <v>10</v>
      </c>
      <c r="R150" s="37">
        <f t="shared" si="13"/>
        <v>15.050088528671264</v>
      </c>
      <c r="S150" s="38">
        <v>10</v>
      </c>
      <c r="T150" s="39">
        <f t="shared" si="14"/>
        <v>15.050088528671264</v>
      </c>
      <c r="U150" s="40">
        <f t="shared" si="15"/>
        <v>30.100177057342528</v>
      </c>
      <c r="V150" s="41"/>
    </row>
    <row r="151" spans="1:22" ht="14.5">
      <c r="A151" s="21" t="s">
        <v>198</v>
      </c>
      <c r="B151" s="22" t="s">
        <v>53</v>
      </c>
      <c r="C151" s="23"/>
      <c r="D151" s="24" t="s">
        <v>177</v>
      </c>
      <c r="E151" s="25"/>
      <c r="F151" s="26"/>
      <c r="G151" s="44">
        <v>38291</v>
      </c>
      <c r="H151" s="42" t="s">
        <v>55</v>
      </c>
      <c r="I151" s="24" t="s">
        <v>56</v>
      </c>
      <c r="J151" s="30">
        <v>3</v>
      </c>
      <c r="K151" s="31">
        <f t="shared" si="12"/>
        <v>114873</v>
      </c>
      <c r="L151" s="28">
        <v>18</v>
      </c>
      <c r="M151" s="32">
        <v>1</v>
      </c>
      <c r="N151" s="33">
        <v>1.01</v>
      </c>
      <c r="O151" s="34">
        <v>3</v>
      </c>
      <c r="P151" s="35">
        <f t="shared" si="16"/>
        <v>2248721.5686869998</v>
      </c>
      <c r="Q151" s="36">
        <v>10</v>
      </c>
      <c r="R151" s="37">
        <f t="shared" si="13"/>
        <v>21.445480048055646</v>
      </c>
      <c r="S151" s="38">
        <v>10</v>
      </c>
      <c r="T151" s="39">
        <f t="shared" si="14"/>
        <v>21.445480048055646</v>
      </c>
      <c r="U151" s="40">
        <f t="shared" si="15"/>
        <v>42.890960096111293</v>
      </c>
      <c r="V151" s="41"/>
    </row>
    <row r="152" spans="1:22" ht="14.5">
      <c r="A152" s="21" t="s">
        <v>199</v>
      </c>
      <c r="B152" s="22" t="s">
        <v>53</v>
      </c>
      <c r="C152" s="23"/>
      <c r="D152" s="24" t="s">
        <v>177</v>
      </c>
      <c r="E152" s="25"/>
      <c r="F152" s="26"/>
      <c r="G152" s="44">
        <v>741440</v>
      </c>
      <c r="H152" s="42" t="s">
        <v>55</v>
      </c>
      <c r="I152" s="24" t="s">
        <v>56</v>
      </c>
      <c r="J152" s="30">
        <v>3</v>
      </c>
      <c r="K152" s="31">
        <f t="shared" si="12"/>
        <v>2224320</v>
      </c>
      <c r="L152" s="28">
        <v>18</v>
      </c>
      <c r="M152" s="32">
        <v>1</v>
      </c>
      <c r="N152" s="33">
        <v>1.01</v>
      </c>
      <c r="O152" s="34">
        <v>3</v>
      </c>
      <c r="P152" s="35">
        <f t="shared" si="16"/>
        <v>43542663.286079995</v>
      </c>
      <c r="Q152" s="36">
        <v>10</v>
      </c>
      <c r="R152" s="37">
        <f t="shared" si="13"/>
        <v>415.2551964385986</v>
      </c>
      <c r="S152" s="38">
        <v>10</v>
      </c>
      <c r="T152" s="39">
        <f t="shared" si="14"/>
        <v>415.2551964385986</v>
      </c>
      <c r="U152" s="40">
        <f t="shared" si="15"/>
        <v>830.51039287719721</v>
      </c>
      <c r="V152" s="41"/>
    </row>
    <row r="153" spans="1:22" ht="14.5">
      <c r="A153" s="21" t="s">
        <v>200</v>
      </c>
      <c r="B153" s="22" t="s">
        <v>53</v>
      </c>
      <c r="C153" s="23"/>
      <c r="D153" s="24" t="s">
        <v>177</v>
      </c>
      <c r="E153" s="25"/>
      <c r="F153" s="26"/>
      <c r="G153" s="44">
        <v>528150</v>
      </c>
      <c r="H153" s="42" t="s">
        <v>55</v>
      </c>
      <c r="I153" s="24" t="s">
        <v>56</v>
      </c>
      <c r="J153" s="30">
        <v>3</v>
      </c>
      <c r="K153" s="31">
        <f t="shared" si="12"/>
        <v>1584450</v>
      </c>
      <c r="L153" s="28">
        <v>18</v>
      </c>
      <c r="M153" s="32">
        <v>1</v>
      </c>
      <c r="N153" s="33">
        <v>1.01</v>
      </c>
      <c r="O153" s="34">
        <v>3</v>
      </c>
      <c r="P153" s="35">
        <f t="shared" si="16"/>
        <v>31016747.969549999</v>
      </c>
      <c r="Q153" s="36">
        <v>11</v>
      </c>
      <c r="R153" s="37">
        <f t="shared" si="13"/>
        <v>325.3786350870609</v>
      </c>
      <c r="S153" s="38">
        <v>11</v>
      </c>
      <c r="T153" s="39">
        <f t="shared" si="14"/>
        <v>325.3786350870609</v>
      </c>
      <c r="U153" s="40">
        <f t="shared" si="15"/>
        <v>650.7572701741218</v>
      </c>
      <c r="V153" s="41"/>
    </row>
    <row r="154" spans="1:22" ht="14.5">
      <c r="A154" s="21" t="s">
        <v>201</v>
      </c>
      <c r="B154" s="22" t="s">
        <v>53</v>
      </c>
      <c r="C154" s="23"/>
      <c r="D154" s="24" t="s">
        <v>177</v>
      </c>
      <c r="E154" s="25"/>
      <c r="F154" s="26"/>
      <c r="G154" s="44">
        <v>30504423</v>
      </c>
      <c r="H154" s="42" t="s">
        <v>55</v>
      </c>
      <c r="I154" s="24" t="s">
        <v>56</v>
      </c>
      <c r="J154" s="30">
        <v>3</v>
      </c>
      <c r="K154" s="31">
        <f t="shared" si="12"/>
        <v>91513269</v>
      </c>
      <c r="L154" s="28">
        <v>18</v>
      </c>
      <c r="M154" s="32">
        <v>1</v>
      </c>
      <c r="N154" s="33">
        <v>1.01</v>
      </c>
      <c r="O154" s="34">
        <v>3</v>
      </c>
      <c r="P154" s="35">
        <f t="shared" si="16"/>
        <v>1791438038.7154109</v>
      </c>
      <c r="Q154" s="36">
        <v>10.199999999999999</v>
      </c>
      <c r="R154" s="37">
        <f t="shared" si="13"/>
        <v>17426.174158951941</v>
      </c>
      <c r="S154" s="38">
        <v>10.199999999999999</v>
      </c>
      <c r="T154" s="39">
        <f t="shared" si="14"/>
        <v>17426.174158951941</v>
      </c>
      <c r="U154" s="40">
        <f t="shared" si="15"/>
        <v>34852.348317903881</v>
      </c>
      <c r="V154" s="41"/>
    </row>
    <row r="155" spans="1:22" ht="14.5">
      <c r="A155" s="21" t="s">
        <v>202</v>
      </c>
      <c r="B155" s="22" t="s">
        <v>53</v>
      </c>
      <c r="C155" s="23"/>
      <c r="D155" s="24" t="s">
        <v>177</v>
      </c>
      <c r="E155" s="25"/>
      <c r="F155" s="26"/>
      <c r="G155" s="44">
        <v>14492596</v>
      </c>
      <c r="H155" s="42" t="s">
        <v>55</v>
      </c>
      <c r="I155" s="24" t="s">
        <v>56</v>
      </c>
      <c r="J155" s="30">
        <v>3</v>
      </c>
      <c r="K155" s="31">
        <f t="shared" si="12"/>
        <v>43477788</v>
      </c>
      <c r="L155" s="28">
        <v>18</v>
      </c>
      <c r="M155" s="32">
        <v>1</v>
      </c>
      <c r="N155" s="33">
        <v>1.01</v>
      </c>
      <c r="O155" s="34">
        <v>3</v>
      </c>
      <c r="P155" s="35">
        <f t="shared" si="16"/>
        <v>851108960.62957191</v>
      </c>
      <c r="Q155" s="36">
        <v>10.9</v>
      </c>
      <c r="R155" s="37">
        <f t="shared" si="13"/>
        <v>8847.3202427504857</v>
      </c>
      <c r="S155" s="38">
        <v>10.9</v>
      </c>
      <c r="T155" s="39">
        <f t="shared" si="14"/>
        <v>8847.3202427504857</v>
      </c>
      <c r="U155" s="40">
        <f t="shared" si="15"/>
        <v>17694.640485500971</v>
      </c>
      <c r="V155" s="41"/>
    </row>
    <row r="156" spans="1:22" ht="14.5">
      <c r="A156" s="21" t="s">
        <v>203</v>
      </c>
      <c r="B156" s="22" t="s">
        <v>53</v>
      </c>
      <c r="C156" s="23"/>
      <c r="D156" s="24" t="s">
        <v>177</v>
      </c>
      <c r="E156" s="25"/>
      <c r="F156" s="26"/>
      <c r="G156" s="44">
        <v>13977</v>
      </c>
      <c r="H156" s="42" t="s">
        <v>55</v>
      </c>
      <c r="I156" s="24" t="s">
        <v>56</v>
      </c>
      <c r="J156" s="30">
        <v>3</v>
      </c>
      <c r="K156" s="31">
        <f t="shared" si="12"/>
        <v>41931</v>
      </c>
      <c r="L156" s="28">
        <v>18</v>
      </c>
      <c r="M156" s="32">
        <v>1</v>
      </c>
      <c r="N156" s="33">
        <v>1.01</v>
      </c>
      <c r="O156" s="34">
        <v>3</v>
      </c>
      <c r="P156" s="35">
        <f t="shared" si="16"/>
        <v>820829.47338899993</v>
      </c>
      <c r="Q156" s="36">
        <v>1</v>
      </c>
      <c r="R156" s="37">
        <f t="shared" si="13"/>
        <v>0.78280398692035669</v>
      </c>
      <c r="S156" s="38">
        <v>1</v>
      </c>
      <c r="T156" s="39">
        <f t="shared" si="14"/>
        <v>0.78280398692035669</v>
      </c>
      <c r="U156" s="40">
        <f t="shared" si="15"/>
        <v>1.5656079738407134</v>
      </c>
      <c r="V156" s="41"/>
    </row>
    <row r="157" spans="1:22" ht="14.5">
      <c r="A157" s="21" t="s">
        <v>204</v>
      </c>
      <c r="B157" s="22" t="s">
        <v>53</v>
      </c>
      <c r="C157" s="23"/>
      <c r="D157" s="24" t="s">
        <v>177</v>
      </c>
      <c r="E157" s="25"/>
      <c r="F157" s="26"/>
      <c r="G157" s="44">
        <v>33</v>
      </c>
      <c r="H157" s="42" t="s">
        <v>55</v>
      </c>
      <c r="I157" s="24" t="s">
        <v>56</v>
      </c>
      <c r="J157" s="30">
        <v>3</v>
      </c>
      <c r="K157" s="31">
        <f t="shared" si="12"/>
        <v>99</v>
      </c>
      <c r="L157" s="28">
        <v>18</v>
      </c>
      <c r="M157" s="32">
        <v>1</v>
      </c>
      <c r="N157" s="33">
        <v>1.01</v>
      </c>
      <c r="O157" s="34">
        <v>3</v>
      </c>
      <c r="P157" s="35">
        <f t="shared" si="16"/>
        <v>1937.9961809999998</v>
      </c>
      <c r="Q157" s="36">
        <v>5</v>
      </c>
      <c r="R157" s="37">
        <f t="shared" si="13"/>
        <v>9.2410859155654893E-3</v>
      </c>
      <c r="S157" s="38">
        <v>5</v>
      </c>
      <c r="T157" s="39">
        <f t="shared" si="14"/>
        <v>9.2410859155654893E-3</v>
      </c>
      <c r="U157" s="40">
        <f t="shared" si="15"/>
        <v>1.8482171831130979E-2</v>
      </c>
      <c r="V157" s="41"/>
    </row>
    <row r="158" spans="1:22" ht="14.5">
      <c r="A158" s="21" t="s">
        <v>205</v>
      </c>
      <c r="B158" s="22" t="s">
        <v>53</v>
      </c>
      <c r="C158" s="23"/>
      <c r="D158" s="24" t="s">
        <v>177</v>
      </c>
      <c r="E158" s="25"/>
      <c r="F158" s="26"/>
      <c r="G158" s="44">
        <v>56987</v>
      </c>
      <c r="H158" s="42" t="s">
        <v>55</v>
      </c>
      <c r="I158" s="24" t="s">
        <v>56</v>
      </c>
      <c r="J158" s="30">
        <v>3</v>
      </c>
      <c r="K158" s="31">
        <f t="shared" si="12"/>
        <v>170961</v>
      </c>
      <c r="L158" s="28">
        <v>18</v>
      </c>
      <c r="M158" s="32">
        <v>1</v>
      </c>
      <c r="N158" s="33">
        <v>1.01</v>
      </c>
      <c r="O158" s="34">
        <v>3</v>
      </c>
      <c r="P158" s="35">
        <f t="shared" si="16"/>
        <v>3346684.4959589997</v>
      </c>
      <c r="Q158" s="36">
        <v>5</v>
      </c>
      <c r="R158" s="37">
        <f t="shared" si="13"/>
        <v>15.958235244555471</v>
      </c>
      <c r="S158" s="38">
        <v>5</v>
      </c>
      <c r="T158" s="39">
        <f t="shared" si="14"/>
        <v>15.958235244555471</v>
      </c>
      <c r="U158" s="40">
        <f t="shared" si="15"/>
        <v>31.916470489110942</v>
      </c>
      <c r="V158" s="41"/>
    </row>
    <row r="159" spans="1:22" ht="14.5">
      <c r="A159" s="21" t="s">
        <v>206</v>
      </c>
      <c r="B159" s="22" t="s">
        <v>53</v>
      </c>
      <c r="C159" s="23"/>
      <c r="D159" s="24" t="s">
        <v>177</v>
      </c>
      <c r="E159" s="25"/>
      <c r="F159" s="26"/>
      <c r="G159" s="44">
        <v>66</v>
      </c>
      <c r="H159" s="42" t="s">
        <v>55</v>
      </c>
      <c r="I159" s="24" t="s">
        <v>56</v>
      </c>
      <c r="J159" s="30">
        <v>3</v>
      </c>
      <c r="K159" s="31">
        <f t="shared" si="12"/>
        <v>198</v>
      </c>
      <c r="L159" s="28">
        <v>18</v>
      </c>
      <c r="M159" s="32">
        <v>1</v>
      </c>
      <c r="N159" s="33">
        <v>1.01</v>
      </c>
      <c r="O159" s="34">
        <v>3</v>
      </c>
      <c r="P159" s="35">
        <f t="shared" si="16"/>
        <v>3875.9923619999995</v>
      </c>
      <c r="Q159" s="36">
        <v>5</v>
      </c>
      <c r="R159" s="37">
        <f t="shared" si="13"/>
        <v>1.8482171831130979E-2</v>
      </c>
      <c r="S159" s="38">
        <v>5</v>
      </c>
      <c r="T159" s="39">
        <f t="shared" si="14"/>
        <v>1.8482171831130979E-2</v>
      </c>
      <c r="U159" s="40">
        <f t="shared" si="15"/>
        <v>3.6964343662261957E-2</v>
      </c>
      <c r="V159" s="41"/>
    </row>
    <row r="160" spans="1:22" ht="14.5">
      <c r="A160" s="21" t="s">
        <v>207</v>
      </c>
      <c r="B160" s="22" t="s">
        <v>53</v>
      </c>
      <c r="C160" s="23"/>
      <c r="D160" s="24" t="s">
        <v>177</v>
      </c>
      <c r="E160" s="25"/>
      <c r="F160" s="26"/>
      <c r="G160" s="44">
        <v>0</v>
      </c>
      <c r="H160" s="42" t="s">
        <v>55</v>
      </c>
      <c r="I160" s="24" t="s">
        <v>56</v>
      </c>
      <c r="J160" s="30">
        <v>3</v>
      </c>
      <c r="K160" s="31">
        <f t="shared" si="12"/>
        <v>0</v>
      </c>
      <c r="L160" s="28">
        <v>18</v>
      </c>
      <c r="M160" s="32">
        <v>1</v>
      </c>
      <c r="N160" s="33">
        <v>1.01</v>
      </c>
      <c r="O160" s="34">
        <v>3</v>
      </c>
      <c r="P160" s="35">
        <f t="shared" si="16"/>
        <v>0</v>
      </c>
      <c r="Q160" s="36">
        <v>5</v>
      </c>
      <c r="R160" s="37">
        <f t="shared" si="13"/>
        <v>0</v>
      </c>
      <c r="S160" s="38">
        <v>5</v>
      </c>
      <c r="T160" s="39">
        <f t="shared" si="14"/>
        <v>0</v>
      </c>
      <c r="U160" s="40">
        <f t="shared" si="15"/>
        <v>0</v>
      </c>
      <c r="V160" s="41"/>
    </row>
    <row r="161" spans="1:22" ht="14.5">
      <c r="A161" s="21" t="s">
        <v>208</v>
      </c>
      <c r="B161" s="22" t="s">
        <v>53</v>
      </c>
      <c r="C161" s="23"/>
      <c r="D161" s="24" t="s">
        <v>177</v>
      </c>
      <c r="E161" s="25"/>
      <c r="F161" s="26"/>
      <c r="G161" s="44">
        <v>0</v>
      </c>
      <c r="H161" s="42" t="s">
        <v>55</v>
      </c>
      <c r="I161" s="24" t="s">
        <v>56</v>
      </c>
      <c r="J161" s="30">
        <v>3</v>
      </c>
      <c r="K161" s="31">
        <f t="shared" si="12"/>
        <v>0</v>
      </c>
      <c r="L161" s="28">
        <v>18</v>
      </c>
      <c r="M161" s="32">
        <v>1</v>
      </c>
      <c r="N161" s="33">
        <v>1.01</v>
      </c>
      <c r="O161" s="34">
        <v>3</v>
      </c>
      <c r="P161" s="35">
        <f t="shared" si="16"/>
        <v>0</v>
      </c>
      <c r="Q161" s="36">
        <v>5</v>
      </c>
      <c r="R161" s="37">
        <f t="shared" si="13"/>
        <v>0</v>
      </c>
      <c r="S161" s="38">
        <v>5</v>
      </c>
      <c r="T161" s="39">
        <f t="shared" si="14"/>
        <v>0</v>
      </c>
      <c r="U161" s="40">
        <f t="shared" si="15"/>
        <v>0</v>
      </c>
      <c r="V161" s="41"/>
    </row>
    <row r="162" spans="1:22" ht="14.5">
      <c r="A162" s="21" t="s">
        <v>209</v>
      </c>
      <c r="B162" s="22" t="s">
        <v>53</v>
      </c>
      <c r="C162" s="23"/>
      <c r="D162" s="24" t="s">
        <v>177</v>
      </c>
      <c r="E162" s="25"/>
      <c r="F162" s="26"/>
      <c r="G162" s="44">
        <v>277</v>
      </c>
      <c r="H162" s="42" t="s">
        <v>55</v>
      </c>
      <c r="I162" s="24" t="s">
        <v>56</v>
      </c>
      <c r="J162" s="30">
        <v>3</v>
      </c>
      <c r="K162" s="31">
        <f t="shared" si="12"/>
        <v>831</v>
      </c>
      <c r="L162" s="28">
        <v>18</v>
      </c>
      <c r="M162" s="32">
        <v>1</v>
      </c>
      <c r="N162" s="33">
        <v>1.01</v>
      </c>
      <c r="O162" s="34">
        <v>3</v>
      </c>
      <c r="P162" s="35">
        <f t="shared" si="16"/>
        <v>16267.422488999999</v>
      </c>
      <c r="Q162" s="36">
        <v>5</v>
      </c>
      <c r="R162" s="37">
        <f t="shared" si="13"/>
        <v>7.7569115109443657E-2</v>
      </c>
      <c r="S162" s="38">
        <v>5</v>
      </c>
      <c r="T162" s="39">
        <f t="shared" si="14"/>
        <v>7.7569115109443657E-2</v>
      </c>
      <c r="U162" s="40">
        <f t="shared" si="15"/>
        <v>0.15513823021888731</v>
      </c>
      <c r="V162" s="41"/>
    </row>
    <row r="163" spans="1:22" ht="14.5">
      <c r="A163" s="21" t="s">
        <v>210</v>
      </c>
      <c r="B163" s="22" t="s">
        <v>53</v>
      </c>
      <c r="C163" s="23"/>
      <c r="D163" s="24" t="s">
        <v>177</v>
      </c>
      <c r="E163" s="25"/>
      <c r="F163" s="26"/>
      <c r="G163" s="44">
        <v>218</v>
      </c>
      <c r="H163" s="42" t="s">
        <v>55</v>
      </c>
      <c r="I163" s="24" t="s">
        <v>56</v>
      </c>
      <c r="J163" s="30">
        <v>3</v>
      </c>
      <c r="K163" s="31">
        <f t="shared" si="12"/>
        <v>654</v>
      </c>
      <c r="L163" s="28">
        <v>18</v>
      </c>
      <c r="M163" s="32">
        <v>1</v>
      </c>
      <c r="N163" s="33">
        <v>1.01</v>
      </c>
      <c r="O163" s="34">
        <v>3</v>
      </c>
      <c r="P163" s="35">
        <f t="shared" si="16"/>
        <v>12802.520225999999</v>
      </c>
      <c r="Q163" s="36">
        <v>5</v>
      </c>
      <c r="R163" s="37">
        <f t="shared" si="13"/>
        <v>6.1047173624038692E-2</v>
      </c>
      <c r="S163" s="38">
        <v>5</v>
      </c>
      <c r="T163" s="39">
        <f t="shared" si="14"/>
        <v>6.1047173624038692E-2</v>
      </c>
      <c r="U163" s="40">
        <f t="shared" si="15"/>
        <v>0.12209434724807738</v>
      </c>
      <c r="V163" s="41"/>
    </row>
    <row r="164" spans="1:22" ht="14.5">
      <c r="A164" s="21" t="s">
        <v>211</v>
      </c>
      <c r="B164" s="22" t="s">
        <v>53</v>
      </c>
      <c r="C164" s="23"/>
      <c r="D164" s="24" t="s">
        <v>177</v>
      </c>
      <c r="E164" s="25"/>
      <c r="F164" s="26"/>
      <c r="G164" s="44">
        <v>22</v>
      </c>
      <c r="H164" s="42" t="s">
        <v>55</v>
      </c>
      <c r="I164" s="24" t="s">
        <v>56</v>
      </c>
      <c r="J164" s="30">
        <v>3</v>
      </c>
      <c r="K164" s="31">
        <f t="shared" si="12"/>
        <v>66</v>
      </c>
      <c r="L164" s="28">
        <v>18</v>
      </c>
      <c r="M164" s="32">
        <v>1</v>
      </c>
      <c r="N164" s="33">
        <v>1.01</v>
      </c>
      <c r="O164" s="34">
        <v>3</v>
      </c>
      <c r="P164" s="35">
        <f t="shared" si="16"/>
        <v>1291.9974539999998</v>
      </c>
      <c r="Q164" s="36">
        <v>5</v>
      </c>
      <c r="R164" s="37">
        <f t="shared" si="13"/>
        <v>6.1607239437103268E-3</v>
      </c>
      <c r="S164" s="38">
        <v>5</v>
      </c>
      <c r="T164" s="39">
        <f t="shared" si="14"/>
        <v>6.1607239437103268E-3</v>
      </c>
      <c r="U164" s="40">
        <f t="shared" si="15"/>
        <v>1.2321447887420654E-2</v>
      </c>
      <c r="V164" s="41"/>
    </row>
    <row r="165" spans="1:22" ht="14.5">
      <c r="A165" s="21" t="s">
        <v>212</v>
      </c>
      <c r="B165" s="22" t="s">
        <v>53</v>
      </c>
      <c r="C165" s="23"/>
      <c r="D165" s="24" t="s">
        <v>177</v>
      </c>
      <c r="E165" s="25"/>
      <c r="F165" s="26"/>
      <c r="G165" s="44">
        <v>14015</v>
      </c>
      <c r="H165" s="42" t="s">
        <v>55</v>
      </c>
      <c r="I165" s="24" t="s">
        <v>56</v>
      </c>
      <c r="J165" s="30">
        <v>3</v>
      </c>
      <c r="K165" s="31">
        <f t="shared" si="12"/>
        <v>42045</v>
      </c>
      <c r="L165" s="28">
        <v>18</v>
      </c>
      <c r="M165" s="32">
        <v>1</v>
      </c>
      <c r="N165" s="33">
        <v>1.01</v>
      </c>
      <c r="O165" s="34">
        <v>3</v>
      </c>
      <c r="P165" s="35">
        <f t="shared" si="16"/>
        <v>823061.10535499989</v>
      </c>
      <c r="Q165" s="36">
        <v>5</v>
      </c>
      <c r="R165" s="37">
        <f t="shared" si="13"/>
        <v>3.9246611850500104</v>
      </c>
      <c r="S165" s="38">
        <v>5</v>
      </c>
      <c r="T165" s="39">
        <f t="shared" si="14"/>
        <v>3.9246611850500104</v>
      </c>
      <c r="U165" s="40">
        <f t="shared" si="15"/>
        <v>7.8493223701000208</v>
      </c>
      <c r="V165" s="41"/>
    </row>
    <row r="166" spans="1:22" ht="14.5">
      <c r="A166" s="21" t="s">
        <v>213</v>
      </c>
      <c r="B166" s="22" t="s">
        <v>53</v>
      </c>
      <c r="C166" s="23"/>
      <c r="D166" s="24" t="s">
        <v>177</v>
      </c>
      <c r="E166" s="25"/>
      <c r="F166" s="26"/>
      <c r="G166" s="44">
        <v>26882</v>
      </c>
      <c r="H166" s="42" t="s">
        <v>55</v>
      </c>
      <c r="I166" s="24" t="s">
        <v>56</v>
      </c>
      <c r="J166" s="30">
        <v>3</v>
      </c>
      <c r="K166" s="31">
        <f t="shared" si="12"/>
        <v>80646</v>
      </c>
      <c r="L166" s="28">
        <v>18</v>
      </c>
      <c r="M166" s="32">
        <v>1</v>
      </c>
      <c r="N166" s="33">
        <v>1.01</v>
      </c>
      <c r="O166" s="34">
        <v>3</v>
      </c>
      <c r="P166" s="35">
        <f t="shared" si="16"/>
        <v>1578703.4344739998</v>
      </c>
      <c r="Q166" s="36">
        <v>5</v>
      </c>
      <c r="R166" s="37">
        <f t="shared" si="13"/>
        <v>7.5278445934009541</v>
      </c>
      <c r="S166" s="38">
        <v>5</v>
      </c>
      <c r="T166" s="39">
        <f t="shared" si="14"/>
        <v>7.5278445934009541</v>
      </c>
      <c r="U166" s="40">
        <f t="shared" si="15"/>
        <v>15.055689186801908</v>
      </c>
      <c r="V166" s="41"/>
    </row>
    <row r="167" spans="1:22" ht="14.5">
      <c r="A167" s="21" t="s">
        <v>214</v>
      </c>
      <c r="B167" s="22" t="s">
        <v>53</v>
      </c>
      <c r="C167" s="23"/>
      <c r="D167" s="24" t="s">
        <v>177</v>
      </c>
      <c r="E167" s="25"/>
      <c r="F167" s="26"/>
      <c r="G167" s="44">
        <v>268607</v>
      </c>
      <c r="H167" s="42" t="s">
        <v>55</v>
      </c>
      <c r="I167" s="24" t="s">
        <v>56</v>
      </c>
      <c r="J167" s="30">
        <v>3</v>
      </c>
      <c r="K167" s="31">
        <f t="shared" si="12"/>
        <v>805821</v>
      </c>
      <c r="L167" s="28">
        <v>18</v>
      </c>
      <c r="M167" s="32">
        <v>1</v>
      </c>
      <c r="N167" s="33">
        <v>1.01</v>
      </c>
      <c r="O167" s="34">
        <v>3</v>
      </c>
      <c r="P167" s="35">
        <f t="shared" si="16"/>
        <v>15774525.460298998</v>
      </c>
      <c r="Q167" s="36">
        <v>5</v>
      </c>
      <c r="R167" s="37">
        <f t="shared" si="13"/>
        <v>75.218798924918161</v>
      </c>
      <c r="S167" s="38">
        <v>5</v>
      </c>
      <c r="T167" s="39">
        <f t="shared" si="14"/>
        <v>75.218798924918161</v>
      </c>
      <c r="U167" s="40">
        <f t="shared" si="15"/>
        <v>150.43759784983632</v>
      </c>
      <c r="V167" s="41"/>
    </row>
    <row r="168" spans="1:22" ht="14.5">
      <c r="A168" s="21" t="s">
        <v>215</v>
      </c>
      <c r="B168" s="22" t="s">
        <v>53</v>
      </c>
      <c r="C168" s="23"/>
      <c r="D168" s="24" t="s">
        <v>177</v>
      </c>
      <c r="E168" s="25"/>
      <c r="F168" s="26"/>
      <c r="G168" s="44">
        <v>284081</v>
      </c>
      <c r="H168" s="42" t="s">
        <v>55</v>
      </c>
      <c r="I168" s="24" t="s">
        <v>56</v>
      </c>
      <c r="J168" s="30">
        <v>3</v>
      </c>
      <c r="K168" s="31">
        <f t="shared" si="12"/>
        <v>852243</v>
      </c>
      <c r="L168" s="28">
        <v>18</v>
      </c>
      <c r="M168" s="32">
        <v>1</v>
      </c>
      <c r="N168" s="33">
        <v>1.01</v>
      </c>
      <c r="O168" s="34">
        <v>3</v>
      </c>
      <c r="P168" s="35">
        <f t="shared" si="16"/>
        <v>16683269.487716999</v>
      </c>
      <c r="Q168" s="36">
        <v>20</v>
      </c>
      <c r="R168" s="37">
        <f t="shared" si="13"/>
        <v>318.20811248239517</v>
      </c>
      <c r="S168" s="38">
        <v>20</v>
      </c>
      <c r="T168" s="39">
        <f t="shared" si="14"/>
        <v>318.20811248239517</v>
      </c>
      <c r="U168" s="40">
        <f t="shared" si="15"/>
        <v>636.41622496479033</v>
      </c>
      <c r="V168" s="41"/>
    </row>
    <row r="169" spans="1:22" ht="14.5">
      <c r="A169" s="21" t="s">
        <v>216</v>
      </c>
      <c r="B169" s="22" t="s">
        <v>53</v>
      </c>
      <c r="C169" s="23"/>
      <c r="D169" s="24" t="s">
        <v>177</v>
      </c>
      <c r="E169" s="25"/>
      <c r="F169" s="26"/>
      <c r="G169" s="30">
        <v>1070168</v>
      </c>
      <c r="H169" s="42" t="s">
        <v>55</v>
      </c>
      <c r="I169" s="24" t="s">
        <v>56</v>
      </c>
      <c r="J169" s="30">
        <v>3</v>
      </c>
      <c r="K169" s="31">
        <f t="shared" si="12"/>
        <v>3210504</v>
      </c>
      <c r="L169" s="28">
        <v>18</v>
      </c>
      <c r="M169" s="32">
        <v>1</v>
      </c>
      <c r="N169" s="33">
        <v>1.01</v>
      </c>
      <c r="O169" s="34">
        <v>3</v>
      </c>
      <c r="P169" s="35">
        <f t="shared" si="16"/>
        <v>62847924.152375996</v>
      </c>
      <c r="Q169" s="36">
        <v>10</v>
      </c>
      <c r="R169" s="37">
        <f t="shared" si="13"/>
        <v>599.36451103569027</v>
      </c>
      <c r="S169" s="38">
        <v>10</v>
      </c>
      <c r="T169" s="39">
        <f t="shared" si="14"/>
        <v>599.36451103569027</v>
      </c>
      <c r="U169" s="40">
        <f t="shared" si="15"/>
        <v>1198.7290220713805</v>
      </c>
      <c r="V169" s="41"/>
    </row>
    <row r="170" spans="1:22" ht="14.5">
      <c r="A170" s="21" t="s">
        <v>217</v>
      </c>
      <c r="B170" s="22" t="s">
        <v>53</v>
      </c>
      <c r="C170" s="23"/>
      <c r="D170" s="24" t="s">
        <v>177</v>
      </c>
      <c r="E170" s="25"/>
      <c r="F170" s="26"/>
      <c r="G170" s="30">
        <v>13208</v>
      </c>
      <c r="H170" s="42" t="s">
        <v>55</v>
      </c>
      <c r="I170" s="24" t="s">
        <v>56</v>
      </c>
      <c r="J170" s="30">
        <v>3</v>
      </c>
      <c r="K170" s="31">
        <f t="shared" si="12"/>
        <v>39624</v>
      </c>
      <c r="L170" s="28">
        <v>18</v>
      </c>
      <c r="M170" s="32">
        <v>1</v>
      </c>
      <c r="N170" s="33">
        <v>1.01</v>
      </c>
      <c r="O170" s="34">
        <v>3</v>
      </c>
      <c r="P170" s="35">
        <f t="shared" si="16"/>
        <v>775668.28965599998</v>
      </c>
      <c r="Q170" s="36">
        <v>5</v>
      </c>
      <c r="R170" s="37">
        <f t="shared" si="13"/>
        <v>3.6986746294784547</v>
      </c>
      <c r="S170" s="38">
        <v>5</v>
      </c>
      <c r="T170" s="39">
        <f t="shared" si="14"/>
        <v>3.6986746294784547</v>
      </c>
      <c r="U170" s="40">
        <f t="shared" si="15"/>
        <v>7.3973492589569094</v>
      </c>
      <c r="V170" s="41"/>
    </row>
    <row r="171" spans="1:22" ht="14.5">
      <c r="A171" s="21" t="s">
        <v>218</v>
      </c>
      <c r="B171" s="22" t="s">
        <v>53</v>
      </c>
      <c r="C171" s="23"/>
      <c r="D171" s="24" t="s">
        <v>177</v>
      </c>
      <c r="E171" s="25"/>
      <c r="F171" s="26"/>
      <c r="G171" s="44">
        <v>0</v>
      </c>
      <c r="H171" s="42" t="s">
        <v>55</v>
      </c>
      <c r="I171" s="24" t="s">
        <v>56</v>
      </c>
      <c r="J171" s="30">
        <v>3</v>
      </c>
      <c r="K171" s="31">
        <f t="shared" si="12"/>
        <v>0</v>
      </c>
      <c r="L171" s="28">
        <v>18</v>
      </c>
      <c r="M171" s="32">
        <v>1</v>
      </c>
      <c r="N171" s="33">
        <v>1.01</v>
      </c>
      <c r="O171" s="34">
        <v>3</v>
      </c>
      <c r="P171" s="35">
        <f t="shared" si="16"/>
        <v>0</v>
      </c>
      <c r="Q171" s="36">
        <v>5</v>
      </c>
      <c r="R171" s="37">
        <f t="shared" si="13"/>
        <v>0</v>
      </c>
      <c r="S171" s="38">
        <v>5</v>
      </c>
      <c r="T171" s="39">
        <f t="shared" si="14"/>
        <v>0</v>
      </c>
      <c r="U171" s="40">
        <f t="shared" si="15"/>
        <v>0</v>
      </c>
      <c r="V171" s="41"/>
    </row>
    <row r="172" spans="1:22" ht="14.5">
      <c r="A172" s="21" t="s">
        <v>219</v>
      </c>
      <c r="B172" s="22" t="s">
        <v>53</v>
      </c>
      <c r="C172" s="23"/>
      <c r="D172" s="24" t="s">
        <v>177</v>
      </c>
      <c r="E172" s="25"/>
      <c r="F172" s="26"/>
      <c r="G172" s="44">
        <v>0</v>
      </c>
      <c r="H172" s="42" t="s">
        <v>55</v>
      </c>
      <c r="I172" s="24" t="s">
        <v>56</v>
      </c>
      <c r="J172" s="30">
        <v>3</v>
      </c>
      <c r="K172" s="31">
        <f t="shared" si="12"/>
        <v>0</v>
      </c>
      <c r="L172" s="28">
        <v>18</v>
      </c>
      <c r="M172" s="32">
        <v>1</v>
      </c>
      <c r="N172" s="33">
        <v>1.01</v>
      </c>
      <c r="O172" s="34">
        <v>3</v>
      </c>
      <c r="P172" s="35">
        <f t="shared" si="16"/>
        <v>0</v>
      </c>
      <c r="Q172" s="36">
        <v>5</v>
      </c>
      <c r="R172" s="37">
        <f t="shared" si="13"/>
        <v>0</v>
      </c>
      <c r="S172" s="38">
        <v>5</v>
      </c>
      <c r="T172" s="39">
        <f t="shared" si="14"/>
        <v>0</v>
      </c>
      <c r="U172" s="40">
        <f t="shared" si="15"/>
        <v>0</v>
      </c>
      <c r="V172" s="41"/>
    </row>
    <row r="173" spans="1:22" ht="14.5">
      <c r="A173" s="21" t="s">
        <v>220</v>
      </c>
      <c r="B173" s="22" t="s">
        <v>53</v>
      </c>
      <c r="C173" s="23"/>
      <c r="D173" s="24" t="s">
        <v>177</v>
      </c>
      <c r="E173" s="25"/>
      <c r="F173" s="26"/>
      <c r="G173" s="44">
        <v>102</v>
      </c>
      <c r="H173" s="42" t="s">
        <v>55</v>
      </c>
      <c r="I173" s="24" t="s">
        <v>56</v>
      </c>
      <c r="J173" s="30">
        <v>3</v>
      </c>
      <c r="K173" s="31">
        <f t="shared" si="12"/>
        <v>306</v>
      </c>
      <c r="L173" s="28">
        <v>18</v>
      </c>
      <c r="M173" s="32">
        <v>1</v>
      </c>
      <c r="N173" s="33">
        <v>1.01</v>
      </c>
      <c r="O173" s="34">
        <v>3</v>
      </c>
      <c r="P173" s="35">
        <f t="shared" si="16"/>
        <v>5990.1700139999994</v>
      </c>
      <c r="Q173" s="36">
        <v>5</v>
      </c>
      <c r="R173" s="37">
        <f t="shared" si="13"/>
        <v>2.8563356466293332E-2</v>
      </c>
      <c r="S173" s="38">
        <v>5</v>
      </c>
      <c r="T173" s="39">
        <f t="shared" si="14"/>
        <v>2.8563356466293332E-2</v>
      </c>
      <c r="U173" s="40">
        <f t="shared" si="15"/>
        <v>5.7126712932586664E-2</v>
      </c>
      <c r="V173" s="41"/>
    </row>
    <row r="174" spans="1:22" ht="14.5">
      <c r="A174" s="21" t="s">
        <v>221</v>
      </c>
      <c r="B174" s="22" t="s">
        <v>53</v>
      </c>
      <c r="C174" s="23"/>
      <c r="D174" s="24" t="s">
        <v>177</v>
      </c>
      <c r="E174" s="25"/>
      <c r="F174" s="26"/>
      <c r="G174" s="44">
        <v>6591247</v>
      </c>
      <c r="H174" s="42" t="s">
        <v>55</v>
      </c>
      <c r="I174" s="24" t="s">
        <v>56</v>
      </c>
      <c r="J174" s="30">
        <v>3</v>
      </c>
      <c r="K174" s="31">
        <f t="shared" si="12"/>
        <v>19773741</v>
      </c>
      <c r="L174" s="28">
        <v>18</v>
      </c>
      <c r="M174" s="32">
        <v>1</v>
      </c>
      <c r="N174" s="33">
        <v>1.01</v>
      </c>
      <c r="O174" s="34">
        <v>3</v>
      </c>
      <c r="P174" s="35">
        <f t="shared" si="16"/>
        <v>387085197.39477897</v>
      </c>
      <c r="Q174" s="36">
        <v>7.9</v>
      </c>
      <c r="R174" s="37">
        <f t="shared" si="13"/>
        <v>2916.3103670299092</v>
      </c>
      <c r="S174" s="38">
        <v>7.9</v>
      </c>
      <c r="T174" s="39">
        <f t="shared" si="14"/>
        <v>2916.3103670299092</v>
      </c>
      <c r="U174" s="40">
        <f t="shared" si="15"/>
        <v>5832.6207340598185</v>
      </c>
      <c r="V174" s="41"/>
    </row>
    <row r="175" spans="1:22" ht="14.5">
      <c r="A175" s="21" t="s">
        <v>222</v>
      </c>
      <c r="B175" s="22" t="s">
        <v>53</v>
      </c>
      <c r="C175" s="23"/>
      <c r="D175" s="24" t="s">
        <v>177</v>
      </c>
      <c r="E175" s="25"/>
      <c r="F175" s="26"/>
      <c r="G175" s="44">
        <v>6520281</v>
      </c>
      <c r="H175" s="42" t="s">
        <v>55</v>
      </c>
      <c r="I175" s="24" t="s">
        <v>56</v>
      </c>
      <c r="J175" s="30">
        <v>3</v>
      </c>
      <c r="K175" s="31">
        <f t="shared" si="12"/>
        <v>19560843</v>
      </c>
      <c r="L175" s="28">
        <v>18</v>
      </c>
      <c r="M175" s="32">
        <v>1</v>
      </c>
      <c r="N175" s="33">
        <v>1.01</v>
      </c>
      <c r="O175" s="34">
        <v>3</v>
      </c>
      <c r="P175" s="35">
        <f t="shared" si="16"/>
        <v>382917565.97111696</v>
      </c>
      <c r="Q175" s="36">
        <v>5.7</v>
      </c>
      <c r="R175" s="37">
        <f t="shared" si="13"/>
        <v>2081.5182934144655</v>
      </c>
      <c r="S175" s="38">
        <v>5.7</v>
      </c>
      <c r="T175" s="39">
        <f t="shared" si="14"/>
        <v>2081.5182934144655</v>
      </c>
      <c r="U175" s="40">
        <f t="shared" si="15"/>
        <v>4163.0365868289309</v>
      </c>
      <c r="V175" s="41"/>
    </row>
    <row r="176" spans="1:22" ht="14.5">
      <c r="A176" s="21" t="s">
        <v>223</v>
      </c>
      <c r="B176" s="22" t="s">
        <v>53</v>
      </c>
      <c r="C176" s="23"/>
      <c r="D176" s="24" t="s">
        <v>177</v>
      </c>
      <c r="E176" s="25"/>
      <c r="F176" s="26"/>
      <c r="G176" s="30">
        <v>1253256</v>
      </c>
      <c r="H176" s="42" t="s">
        <v>55</v>
      </c>
      <c r="I176" s="24" t="s">
        <v>56</v>
      </c>
      <c r="J176" s="30">
        <v>3</v>
      </c>
      <c r="K176" s="31">
        <f t="shared" si="12"/>
        <v>3759768</v>
      </c>
      <c r="L176" s="28">
        <v>18</v>
      </c>
      <c r="M176" s="32">
        <v>1</v>
      </c>
      <c r="N176" s="33">
        <v>1.01</v>
      </c>
      <c r="O176" s="34">
        <v>3</v>
      </c>
      <c r="P176" s="35">
        <f t="shared" si="16"/>
        <v>73600161.873191997</v>
      </c>
      <c r="Q176" s="36">
        <v>5</v>
      </c>
      <c r="R176" s="37">
        <f t="shared" si="13"/>
        <v>350.95292030902863</v>
      </c>
      <c r="S176" s="38">
        <v>5</v>
      </c>
      <c r="T176" s="39">
        <f t="shared" si="14"/>
        <v>350.95292030902863</v>
      </c>
      <c r="U176" s="40">
        <f t="shared" si="15"/>
        <v>701.90584061805725</v>
      </c>
      <c r="V176" s="41"/>
    </row>
    <row r="177" spans="1:22" ht="14.5">
      <c r="A177" s="21" t="s">
        <v>224</v>
      </c>
      <c r="B177" s="22" t="s">
        <v>53</v>
      </c>
      <c r="C177" s="23"/>
      <c r="D177" s="29" t="s">
        <v>177</v>
      </c>
      <c r="E177" s="25"/>
      <c r="F177" s="26"/>
      <c r="G177" s="45">
        <v>259606</v>
      </c>
      <c r="H177" s="42" t="s">
        <v>55</v>
      </c>
      <c r="I177" s="24" t="s">
        <v>56</v>
      </c>
      <c r="J177" s="30">
        <v>3</v>
      </c>
      <c r="K177" s="31">
        <f t="shared" si="12"/>
        <v>778818</v>
      </c>
      <c r="L177" s="28">
        <v>18</v>
      </c>
      <c r="M177" s="32">
        <v>1</v>
      </c>
      <c r="N177" s="33">
        <v>1.01</v>
      </c>
      <c r="O177" s="34">
        <v>3</v>
      </c>
      <c r="P177" s="35">
        <f t="shared" si="16"/>
        <v>15245922.320141999</v>
      </c>
      <c r="Q177" s="36">
        <v>5</v>
      </c>
      <c r="R177" s="37">
        <f t="shared" si="13"/>
        <v>72.698222733221044</v>
      </c>
      <c r="S177" s="38">
        <v>5</v>
      </c>
      <c r="T177" s="39">
        <f t="shared" si="14"/>
        <v>72.698222733221044</v>
      </c>
      <c r="U177" s="40">
        <f t="shared" si="15"/>
        <v>145.39644546644209</v>
      </c>
      <c r="V177" s="41"/>
    </row>
    <row r="178" spans="1:22" ht="14.5">
      <c r="A178" s="21" t="s">
        <v>225</v>
      </c>
      <c r="B178" s="22" t="s">
        <v>53</v>
      </c>
      <c r="C178" s="23"/>
      <c r="D178" s="29" t="s">
        <v>177</v>
      </c>
      <c r="E178" s="25"/>
      <c r="F178" s="26"/>
      <c r="G178" s="45">
        <v>0</v>
      </c>
      <c r="H178" s="42" t="s">
        <v>55</v>
      </c>
      <c r="I178" s="24" t="s">
        <v>56</v>
      </c>
      <c r="J178" s="30">
        <v>3</v>
      </c>
      <c r="K178" s="31">
        <f t="shared" si="12"/>
        <v>0</v>
      </c>
      <c r="L178" s="28">
        <v>18</v>
      </c>
      <c r="M178" s="32">
        <v>1</v>
      </c>
      <c r="N178" s="33">
        <v>1.01</v>
      </c>
      <c r="O178" s="34">
        <v>3</v>
      </c>
      <c r="P178" s="35">
        <f t="shared" si="16"/>
        <v>0</v>
      </c>
      <c r="Q178" s="36">
        <v>5</v>
      </c>
      <c r="R178" s="37">
        <f t="shared" si="13"/>
        <v>0</v>
      </c>
      <c r="S178" s="38">
        <v>5</v>
      </c>
      <c r="T178" s="39">
        <f t="shared" si="14"/>
        <v>0</v>
      </c>
      <c r="U178" s="40">
        <f t="shared" si="15"/>
        <v>0</v>
      </c>
      <c r="V178" s="41"/>
    </row>
    <row r="179" spans="1:22" ht="14.5">
      <c r="A179" s="21" t="s">
        <v>226</v>
      </c>
      <c r="B179" s="22" t="s">
        <v>53</v>
      </c>
      <c r="C179" s="23"/>
      <c r="D179" s="24" t="s">
        <v>177</v>
      </c>
      <c r="E179" s="25"/>
      <c r="F179" s="26"/>
      <c r="G179" s="44">
        <v>0</v>
      </c>
      <c r="H179" s="42" t="s">
        <v>55</v>
      </c>
      <c r="I179" s="24" t="s">
        <v>56</v>
      </c>
      <c r="J179" s="30">
        <v>3</v>
      </c>
      <c r="K179" s="31">
        <f t="shared" si="12"/>
        <v>0</v>
      </c>
      <c r="L179" s="28">
        <v>18</v>
      </c>
      <c r="M179" s="32">
        <v>1</v>
      </c>
      <c r="N179" s="33">
        <v>1.01</v>
      </c>
      <c r="O179" s="34">
        <v>3</v>
      </c>
      <c r="P179" s="35">
        <f t="shared" si="16"/>
        <v>0</v>
      </c>
      <c r="Q179" s="36">
        <v>5</v>
      </c>
      <c r="R179" s="37">
        <f t="shared" si="13"/>
        <v>0</v>
      </c>
      <c r="S179" s="38">
        <v>5</v>
      </c>
      <c r="T179" s="39">
        <f t="shared" si="14"/>
        <v>0</v>
      </c>
      <c r="U179" s="40">
        <f t="shared" si="15"/>
        <v>0</v>
      </c>
      <c r="V179" s="41"/>
    </row>
    <row r="180" spans="1:22" ht="12.5">
      <c r="A180" s="46" t="s">
        <v>227</v>
      </c>
      <c r="B180" s="22" t="s">
        <v>53</v>
      </c>
      <c r="C180" s="23"/>
      <c r="D180" s="29" t="s">
        <v>177</v>
      </c>
      <c r="E180" s="25"/>
      <c r="F180" s="26"/>
      <c r="G180" s="44">
        <v>27543</v>
      </c>
      <c r="H180" s="28" t="s">
        <v>55</v>
      </c>
      <c r="I180" s="29" t="s">
        <v>56</v>
      </c>
      <c r="J180" s="30">
        <v>3</v>
      </c>
      <c r="K180" s="31">
        <f t="shared" si="12"/>
        <v>82629</v>
      </c>
      <c r="L180" s="28">
        <v>18</v>
      </c>
      <c r="M180" s="32">
        <v>1</v>
      </c>
      <c r="N180" s="33">
        <v>1.01</v>
      </c>
      <c r="O180" s="34">
        <v>3</v>
      </c>
      <c r="P180" s="35">
        <f t="shared" si="16"/>
        <v>1617522.0852509998</v>
      </c>
      <c r="Q180" s="36">
        <v>5</v>
      </c>
      <c r="R180" s="37">
        <f t="shared" si="13"/>
        <v>7.7129463446187962</v>
      </c>
      <c r="S180" s="38">
        <v>5</v>
      </c>
      <c r="T180" s="39">
        <f t="shared" si="14"/>
        <v>7.7129463446187962</v>
      </c>
      <c r="U180" s="40">
        <f t="shared" si="15"/>
        <v>15.425892689237592</v>
      </c>
      <c r="V180" s="41"/>
    </row>
    <row r="181" spans="1:22" ht="12.5">
      <c r="A181" s="46" t="s">
        <v>228</v>
      </c>
      <c r="B181" s="22" t="s">
        <v>53</v>
      </c>
      <c r="C181" s="23"/>
      <c r="D181" s="29" t="s">
        <v>177</v>
      </c>
      <c r="E181" s="25"/>
      <c r="F181" s="26"/>
      <c r="G181" s="44">
        <v>0</v>
      </c>
      <c r="H181" s="28" t="s">
        <v>55</v>
      </c>
      <c r="I181" s="29" t="s">
        <v>56</v>
      </c>
      <c r="J181" s="30">
        <v>3</v>
      </c>
      <c r="K181" s="31">
        <f t="shared" si="12"/>
        <v>0</v>
      </c>
      <c r="L181" s="28">
        <v>18</v>
      </c>
      <c r="M181" s="32">
        <v>1</v>
      </c>
      <c r="N181" s="33">
        <v>1.01</v>
      </c>
      <c r="O181" s="34">
        <v>3</v>
      </c>
      <c r="P181" s="35">
        <f t="shared" si="16"/>
        <v>0</v>
      </c>
      <c r="Q181" s="36">
        <v>5</v>
      </c>
      <c r="R181" s="47">
        <f t="shared" si="13"/>
        <v>0</v>
      </c>
      <c r="S181" s="38">
        <v>5</v>
      </c>
      <c r="T181" s="39">
        <f t="shared" si="14"/>
        <v>0</v>
      </c>
      <c r="U181" s="40">
        <f t="shared" si="15"/>
        <v>0</v>
      </c>
      <c r="V181" s="41"/>
    </row>
    <row r="182" spans="1:22" ht="12.5">
      <c r="A182" s="46" t="s">
        <v>229</v>
      </c>
      <c r="B182" s="22" t="s">
        <v>53</v>
      </c>
      <c r="C182" s="23"/>
      <c r="D182" s="29" t="s">
        <v>177</v>
      </c>
      <c r="E182" s="25"/>
      <c r="F182" s="26"/>
      <c r="G182" s="45">
        <v>0</v>
      </c>
      <c r="H182" s="28" t="s">
        <v>55</v>
      </c>
      <c r="I182" s="29" t="s">
        <v>56</v>
      </c>
      <c r="J182" s="30">
        <v>3</v>
      </c>
      <c r="K182" s="31">
        <f t="shared" si="12"/>
        <v>0</v>
      </c>
      <c r="L182" s="28">
        <v>18</v>
      </c>
      <c r="M182" s="32">
        <v>1</v>
      </c>
      <c r="N182" s="33">
        <v>1.01</v>
      </c>
      <c r="O182" s="34">
        <v>3</v>
      </c>
      <c r="P182" s="35">
        <f t="shared" si="16"/>
        <v>0</v>
      </c>
      <c r="Q182" s="36">
        <v>5</v>
      </c>
      <c r="R182" s="37">
        <f t="shared" si="13"/>
        <v>0</v>
      </c>
      <c r="S182" s="38">
        <v>5</v>
      </c>
      <c r="T182" s="39">
        <f t="shared" si="14"/>
        <v>0</v>
      </c>
      <c r="U182" s="40">
        <f t="shared" si="15"/>
        <v>0</v>
      </c>
      <c r="V182" s="41"/>
    </row>
    <row r="183" spans="1:22" ht="12.5">
      <c r="A183" s="46" t="s">
        <v>230</v>
      </c>
      <c r="B183" s="22" t="s">
        <v>53</v>
      </c>
      <c r="C183" s="23"/>
      <c r="D183" s="29" t="s">
        <v>177</v>
      </c>
      <c r="E183" s="25"/>
      <c r="F183" s="26"/>
      <c r="G183" s="45">
        <v>6372</v>
      </c>
      <c r="H183" s="28" t="s">
        <v>55</v>
      </c>
      <c r="I183" s="29" t="s">
        <v>56</v>
      </c>
      <c r="J183" s="30">
        <v>3</v>
      </c>
      <c r="K183" s="31">
        <f t="shared" si="12"/>
        <v>19116</v>
      </c>
      <c r="L183" s="28">
        <v>18</v>
      </c>
      <c r="M183" s="32">
        <v>1</v>
      </c>
      <c r="N183" s="33">
        <v>1.01</v>
      </c>
      <c r="O183" s="34">
        <v>3</v>
      </c>
      <c r="P183" s="35">
        <f t="shared" si="16"/>
        <v>374209.44440399995</v>
      </c>
      <c r="Q183" s="36">
        <v>5</v>
      </c>
      <c r="R183" s="37">
        <f t="shared" si="13"/>
        <v>1.7843696804237363</v>
      </c>
      <c r="S183" s="38">
        <v>5</v>
      </c>
      <c r="T183" s="39">
        <f t="shared" si="14"/>
        <v>1.7843696804237363</v>
      </c>
      <c r="U183" s="40">
        <f t="shared" si="15"/>
        <v>3.5687393608474727</v>
      </c>
      <c r="V183" s="41"/>
    </row>
    <row r="184" spans="1:22" ht="12.5">
      <c r="A184" s="46" t="s">
        <v>231</v>
      </c>
      <c r="B184" s="22" t="s">
        <v>53</v>
      </c>
      <c r="C184" s="23"/>
      <c r="D184" s="29" t="s">
        <v>177</v>
      </c>
      <c r="E184" s="25"/>
      <c r="F184" s="26"/>
      <c r="G184" s="45">
        <v>0</v>
      </c>
      <c r="H184" s="28" t="s">
        <v>55</v>
      </c>
      <c r="I184" s="29" t="s">
        <v>56</v>
      </c>
      <c r="J184" s="30">
        <v>3</v>
      </c>
      <c r="K184" s="31">
        <f t="shared" si="12"/>
        <v>0</v>
      </c>
      <c r="L184" s="28">
        <v>18</v>
      </c>
      <c r="M184" s="32">
        <v>1</v>
      </c>
      <c r="N184" s="33">
        <v>1.01</v>
      </c>
      <c r="O184" s="34">
        <v>3</v>
      </c>
      <c r="P184" s="35">
        <f t="shared" si="16"/>
        <v>0</v>
      </c>
      <c r="Q184" s="36">
        <v>5</v>
      </c>
      <c r="R184" s="37">
        <f t="shared" si="13"/>
        <v>0</v>
      </c>
      <c r="S184" s="38">
        <v>5</v>
      </c>
      <c r="T184" s="39">
        <f t="shared" si="14"/>
        <v>0</v>
      </c>
      <c r="U184" s="40">
        <f t="shared" si="15"/>
        <v>0</v>
      </c>
      <c r="V184" s="41"/>
    </row>
    <row r="185" spans="1:22" ht="12.5">
      <c r="A185" s="46" t="s">
        <v>232</v>
      </c>
      <c r="B185" s="22" t="s">
        <v>53</v>
      </c>
      <c r="C185" s="23"/>
      <c r="D185" s="29" t="s">
        <v>177</v>
      </c>
      <c r="E185" s="25"/>
      <c r="F185" s="26"/>
      <c r="G185" s="45">
        <v>202022</v>
      </c>
      <c r="H185" s="28" t="s">
        <v>55</v>
      </c>
      <c r="I185" s="29" t="s">
        <v>56</v>
      </c>
      <c r="J185" s="30">
        <v>3</v>
      </c>
      <c r="K185" s="31">
        <f t="shared" si="12"/>
        <v>606066</v>
      </c>
      <c r="L185" s="28">
        <v>18</v>
      </c>
      <c r="M185" s="32">
        <v>1</v>
      </c>
      <c r="N185" s="33">
        <v>1.01</v>
      </c>
      <c r="O185" s="34">
        <v>3</v>
      </c>
      <c r="P185" s="35">
        <f t="shared" si="16"/>
        <v>11864177.711453998</v>
      </c>
      <c r="Q185" s="36">
        <v>5</v>
      </c>
      <c r="R185" s="37">
        <f t="shared" si="13"/>
        <v>56.572807843465796</v>
      </c>
      <c r="S185" s="38">
        <v>5</v>
      </c>
      <c r="T185" s="39">
        <f t="shared" si="14"/>
        <v>56.572807843465796</v>
      </c>
      <c r="U185" s="40">
        <f t="shared" si="15"/>
        <v>113.14561568693159</v>
      </c>
      <c r="V185" s="41"/>
    </row>
    <row r="186" spans="1:22" ht="12.5">
      <c r="A186" s="46" t="s">
        <v>233</v>
      </c>
      <c r="B186" s="22" t="s">
        <v>53</v>
      </c>
      <c r="C186" s="23"/>
      <c r="D186" s="29" t="s">
        <v>177</v>
      </c>
      <c r="E186" s="25"/>
      <c r="F186" s="26"/>
      <c r="G186" s="45">
        <v>4186355</v>
      </c>
      <c r="H186" s="28" t="s">
        <v>55</v>
      </c>
      <c r="I186" s="29" t="s">
        <v>56</v>
      </c>
      <c r="J186" s="30">
        <v>3</v>
      </c>
      <c r="K186" s="31">
        <f t="shared" si="12"/>
        <v>12559065</v>
      </c>
      <c r="L186" s="28">
        <v>18</v>
      </c>
      <c r="M186" s="32">
        <v>1</v>
      </c>
      <c r="N186" s="33">
        <v>1.01</v>
      </c>
      <c r="O186" s="34">
        <v>3</v>
      </c>
      <c r="P186" s="35">
        <f t="shared" si="16"/>
        <v>245852727.34273499</v>
      </c>
      <c r="Q186" s="36">
        <v>3</v>
      </c>
      <c r="R186" s="37">
        <f t="shared" si="13"/>
        <v>703.39029505558483</v>
      </c>
      <c r="S186" s="38">
        <v>3</v>
      </c>
      <c r="T186" s="39">
        <f t="shared" si="14"/>
        <v>703.39029505558483</v>
      </c>
      <c r="U186" s="40">
        <f t="shared" si="15"/>
        <v>1406.7805901111697</v>
      </c>
      <c r="V186" s="41"/>
    </row>
    <row r="187" spans="1:22" ht="12.5">
      <c r="A187" s="46" t="s">
        <v>234</v>
      </c>
      <c r="B187" s="22" t="s">
        <v>53</v>
      </c>
      <c r="C187" s="23"/>
      <c r="D187" s="29" t="s">
        <v>177</v>
      </c>
      <c r="E187" s="25"/>
      <c r="F187" s="26"/>
      <c r="G187" s="45">
        <v>4683</v>
      </c>
      <c r="H187" s="28" t="s">
        <v>55</v>
      </c>
      <c r="I187" s="29" t="s">
        <v>56</v>
      </c>
      <c r="J187" s="30">
        <v>3</v>
      </c>
      <c r="K187" s="31">
        <f t="shared" si="12"/>
        <v>14049</v>
      </c>
      <c r="L187" s="28">
        <v>18</v>
      </c>
      <c r="M187" s="32">
        <v>1</v>
      </c>
      <c r="N187" s="33">
        <v>1.01</v>
      </c>
      <c r="O187" s="34">
        <v>3</v>
      </c>
      <c r="P187" s="35">
        <f t="shared" si="16"/>
        <v>275019.27623099997</v>
      </c>
      <c r="Q187" s="36">
        <v>5</v>
      </c>
      <c r="R187" s="37">
        <f t="shared" si="13"/>
        <v>1.3113941012907027</v>
      </c>
      <c r="S187" s="38">
        <v>5</v>
      </c>
      <c r="T187" s="39">
        <f t="shared" si="14"/>
        <v>1.3113941012907027</v>
      </c>
      <c r="U187" s="40">
        <f t="shared" si="15"/>
        <v>2.6227882025814053</v>
      </c>
      <c r="V187" s="41"/>
    </row>
    <row r="188" spans="1:22" ht="12.5">
      <c r="A188" s="48" t="s">
        <v>235</v>
      </c>
      <c r="B188" s="22" t="s">
        <v>53</v>
      </c>
      <c r="C188" s="49"/>
      <c r="D188" s="29" t="s">
        <v>177</v>
      </c>
      <c r="E188" s="25"/>
      <c r="F188" s="26"/>
      <c r="G188" s="44">
        <v>854174</v>
      </c>
      <c r="H188" s="28" t="s">
        <v>55</v>
      </c>
      <c r="I188" s="29" t="s">
        <v>56</v>
      </c>
      <c r="J188" s="30">
        <v>3</v>
      </c>
      <c r="K188" s="50">
        <f t="shared" si="12"/>
        <v>2562522</v>
      </c>
      <c r="L188" s="51">
        <v>18</v>
      </c>
      <c r="M188" s="51">
        <v>1</v>
      </c>
      <c r="N188" s="33">
        <v>1.01</v>
      </c>
      <c r="O188" s="34">
        <v>3</v>
      </c>
      <c r="P188" s="35">
        <f t="shared" si="16"/>
        <v>50163210.603317998</v>
      </c>
      <c r="Q188" s="36">
        <v>5</v>
      </c>
      <c r="R188" s="37">
        <f t="shared" si="13"/>
        <v>239.19682790431023</v>
      </c>
      <c r="S188" s="38">
        <v>5</v>
      </c>
      <c r="T188" s="39">
        <f t="shared" si="14"/>
        <v>239.19682790431023</v>
      </c>
      <c r="U188" s="40">
        <f t="shared" si="15"/>
        <v>478.39365580862045</v>
      </c>
      <c r="V188" s="41"/>
    </row>
    <row r="189" spans="1:22" ht="12.5">
      <c r="A189" s="48" t="s">
        <v>236</v>
      </c>
      <c r="B189" s="22" t="s">
        <v>53</v>
      </c>
      <c r="C189" s="49"/>
      <c r="D189" s="29" t="s">
        <v>177</v>
      </c>
      <c r="E189" s="25"/>
      <c r="F189" s="26"/>
      <c r="G189" s="44">
        <v>17519</v>
      </c>
      <c r="H189" s="28" t="s">
        <v>55</v>
      </c>
      <c r="I189" s="29" t="s">
        <v>56</v>
      </c>
      <c r="J189" s="30">
        <v>3</v>
      </c>
      <c r="K189" s="50">
        <f t="shared" ref="K189:K252" si="17">IF(H189="", "", IF(H189="Add",G189*J189, 0))</f>
        <v>52557</v>
      </c>
      <c r="L189" s="51">
        <v>18</v>
      </c>
      <c r="M189" s="51">
        <v>1</v>
      </c>
      <c r="N189" s="33">
        <v>1.01</v>
      </c>
      <c r="O189" s="34">
        <v>3</v>
      </c>
      <c r="P189" s="35">
        <f t="shared" si="16"/>
        <v>1028841.0634829999</v>
      </c>
      <c r="Q189" s="36">
        <v>5</v>
      </c>
      <c r="R189" s="37">
        <f t="shared" ref="R189:R219" si="18">P189*Q189/1024/1024</f>
        <v>4.9058964895391464</v>
      </c>
      <c r="S189" s="38">
        <v>5</v>
      </c>
      <c r="T189" s="39">
        <f t="shared" si="14"/>
        <v>4.9058964895391464</v>
      </c>
      <c r="U189" s="40">
        <f t="shared" si="15"/>
        <v>9.8117929790782927</v>
      </c>
      <c r="V189" s="41"/>
    </row>
    <row r="190" spans="1:22" ht="12.5">
      <c r="A190" s="48" t="s">
        <v>237</v>
      </c>
      <c r="B190" s="22" t="s">
        <v>53</v>
      </c>
      <c r="C190" s="49"/>
      <c r="D190" s="29" t="s">
        <v>177</v>
      </c>
      <c r="E190" s="25"/>
      <c r="F190" s="26"/>
      <c r="G190" s="44">
        <v>339932</v>
      </c>
      <c r="H190" s="28" t="s">
        <v>55</v>
      </c>
      <c r="I190" s="29" t="s">
        <v>56</v>
      </c>
      <c r="J190" s="30">
        <v>3</v>
      </c>
      <c r="K190" s="50">
        <f t="shared" si="17"/>
        <v>1019796</v>
      </c>
      <c r="L190" s="51">
        <v>18</v>
      </c>
      <c r="M190" s="51">
        <v>1</v>
      </c>
      <c r="N190" s="33">
        <v>1.01</v>
      </c>
      <c r="O190" s="34">
        <v>3</v>
      </c>
      <c r="P190" s="35">
        <f t="shared" si="16"/>
        <v>19963239.933323998</v>
      </c>
      <c r="Q190" s="36">
        <v>19</v>
      </c>
      <c r="R190" s="37">
        <f t="shared" si="18"/>
        <v>361.7301547366676</v>
      </c>
      <c r="S190" s="38">
        <v>19</v>
      </c>
      <c r="T190" s="39">
        <f t="shared" ref="T190:T213" si="19">P190*S190/1024/1024</f>
        <v>361.7301547366676</v>
      </c>
      <c r="U190" s="40">
        <f t="shared" ref="U190:U213" si="20">R190+T190</f>
        <v>723.4603094733352</v>
      </c>
      <c r="V190" s="41"/>
    </row>
    <row r="191" spans="1:22" ht="12.5">
      <c r="A191" s="48" t="s">
        <v>238</v>
      </c>
      <c r="B191" s="22" t="s">
        <v>53</v>
      </c>
      <c r="C191" s="49"/>
      <c r="D191" s="29" t="s">
        <v>177</v>
      </c>
      <c r="E191" s="25"/>
      <c r="F191" s="26"/>
      <c r="G191" s="44">
        <v>13820489</v>
      </c>
      <c r="H191" s="28" t="s">
        <v>55</v>
      </c>
      <c r="I191" s="29" t="s">
        <v>56</v>
      </c>
      <c r="J191" s="30">
        <v>3</v>
      </c>
      <c r="K191" s="50">
        <f t="shared" si="17"/>
        <v>41461467</v>
      </c>
      <c r="L191" s="51">
        <v>18</v>
      </c>
      <c r="M191" s="51">
        <v>1</v>
      </c>
      <c r="N191" s="33">
        <v>1.01</v>
      </c>
      <c r="O191" s="34">
        <v>3</v>
      </c>
      <c r="P191" s="35">
        <f t="shared" ref="P191:P254" si="21">IF(B191="M", IF(AND(E191 &lt;&gt; 0, F191 &lt;&gt; 0), C191+ (E191*F191), C191), IF(B191="T", IF(AND(N191&lt;&gt;0, O191&lt;&gt;0), K191*(L191+M191) * POWER(N191, O191), K191*(L191+M191)), ))</f>
        <v>811638027.31977296</v>
      </c>
      <c r="Q191" s="36">
        <v>15.6</v>
      </c>
      <c r="R191" s="37">
        <f t="shared" si="18"/>
        <v>12074.998117626626</v>
      </c>
      <c r="S191" s="38">
        <v>15.6</v>
      </c>
      <c r="T191" s="39">
        <f t="shared" si="19"/>
        <v>12074.998117626626</v>
      </c>
      <c r="U191" s="40">
        <f t="shared" si="20"/>
        <v>24149.996235253253</v>
      </c>
      <c r="V191" s="41"/>
    </row>
    <row r="192" spans="1:22" ht="12.5">
      <c r="A192" s="48" t="s">
        <v>239</v>
      </c>
      <c r="B192" s="22" t="s">
        <v>53</v>
      </c>
      <c r="C192" s="52"/>
      <c r="D192" s="29" t="s">
        <v>177</v>
      </c>
      <c r="E192" s="25"/>
      <c r="F192" s="26"/>
      <c r="G192" s="44">
        <v>116452</v>
      </c>
      <c r="H192" s="28" t="s">
        <v>55</v>
      </c>
      <c r="I192" s="29" t="s">
        <v>56</v>
      </c>
      <c r="J192" s="30">
        <v>3</v>
      </c>
      <c r="K192" s="50">
        <f t="shared" si="17"/>
        <v>349356</v>
      </c>
      <c r="L192" s="51">
        <v>18</v>
      </c>
      <c r="M192" s="51">
        <v>1</v>
      </c>
      <c r="N192" s="33">
        <v>1.01</v>
      </c>
      <c r="O192" s="34">
        <v>3</v>
      </c>
      <c r="P192" s="35">
        <f t="shared" si="21"/>
        <v>6838894.8869639998</v>
      </c>
      <c r="Q192" s="36">
        <v>5</v>
      </c>
      <c r="R192" s="37">
        <f t="shared" si="18"/>
        <v>32.610392031497952</v>
      </c>
      <c r="S192" s="38">
        <v>5</v>
      </c>
      <c r="T192" s="39">
        <f t="shared" si="19"/>
        <v>32.610392031497952</v>
      </c>
      <c r="U192" s="40">
        <f t="shared" si="20"/>
        <v>65.220784062995904</v>
      </c>
      <c r="V192" s="41"/>
    </row>
    <row r="193" spans="1:22" ht="12.5">
      <c r="A193" s="48" t="s">
        <v>240</v>
      </c>
      <c r="B193" s="22" t="s">
        <v>53</v>
      </c>
      <c r="C193" s="52"/>
      <c r="D193" s="29" t="s">
        <v>177</v>
      </c>
      <c r="E193" s="25"/>
      <c r="F193" s="26"/>
      <c r="G193" s="44">
        <v>65254</v>
      </c>
      <c r="H193" s="28" t="s">
        <v>55</v>
      </c>
      <c r="I193" s="29" t="s">
        <v>56</v>
      </c>
      <c r="J193" s="30">
        <v>3</v>
      </c>
      <c r="K193" s="50">
        <f t="shared" si="17"/>
        <v>195762</v>
      </c>
      <c r="L193" s="51">
        <v>18</v>
      </c>
      <c r="M193" s="51">
        <v>1</v>
      </c>
      <c r="N193" s="33">
        <v>1.01</v>
      </c>
      <c r="O193" s="34">
        <v>3</v>
      </c>
      <c r="P193" s="35">
        <f t="shared" si="21"/>
        <v>3832181.9028779995</v>
      </c>
      <c r="Q193" s="36">
        <v>5</v>
      </c>
      <c r="R193" s="37">
        <f t="shared" si="18"/>
        <v>18.273267282857894</v>
      </c>
      <c r="S193" s="38">
        <v>5</v>
      </c>
      <c r="T193" s="39">
        <f t="shared" si="19"/>
        <v>18.273267282857894</v>
      </c>
      <c r="U193" s="40">
        <f t="shared" si="20"/>
        <v>36.546534565715788</v>
      </c>
      <c r="V193" s="41"/>
    </row>
    <row r="194" spans="1:22" ht="12.5">
      <c r="A194" s="48" t="s">
        <v>241</v>
      </c>
      <c r="B194" s="22" t="s">
        <v>53</v>
      </c>
      <c r="C194" s="52"/>
      <c r="D194" s="29" t="s">
        <v>177</v>
      </c>
      <c r="E194" s="25"/>
      <c r="F194" s="26"/>
      <c r="G194" s="44">
        <v>16747</v>
      </c>
      <c r="H194" s="28" t="s">
        <v>55</v>
      </c>
      <c r="I194" s="29" t="s">
        <v>56</v>
      </c>
      <c r="J194" s="30">
        <v>3</v>
      </c>
      <c r="K194" s="50">
        <f t="shared" si="17"/>
        <v>50241</v>
      </c>
      <c r="L194" s="51">
        <v>18</v>
      </c>
      <c r="M194" s="51">
        <v>1</v>
      </c>
      <c r="N194" s="33">
        <v>1.01</v>
      </c>
      <c r="O194" s="34">
        <v>3</v>
      </c>
      <c r="P194" s="35">
        <f t="shared" si="21"/>
        <v>983503.69827899989</v>
      </c>
      <c r="Q194" s="36">
        <v>5</v>
      </c>
      <c r="R194" s="37">
        <f t="shared" si="18"/>
        <v>4.6897110856962199</v>
      </c>
      <c r="S194" s="38">
        <v>5</v>
      </c>
      <c r="T194" s="39">
        <f t="shared" si="19"/>
        <v>4.6897110856962199</v>
      </c>
      <c r="U194" s="40">
        <f t="shared" si="20"/>
        <v>9.3794221713924397</v>
      </c>
      <c r="V194" s="41"/>
    </row>
    <row r="195" spans="1:22" ht="12.5">
      <c r="A195" s="46" t="s">
        <v>242</v>
      </c>
      <c r="B195" s="22" t="s">
        <v>53</v>
      </c>
      <c r="C195" s="23"/>
      <c r="D195" s="29" t="s">
        <v>177</v>
      </c>
      <c r="E195" s="25"/>
      <c r="F195" s="26"/>
      <c r="G195" s="30">
        <v>331537</v>
      </c>
      <c r="H195" s="28" t="s">
        <v>55</v>
      </c>
      <c r="I195" s="29" t="s">
        <v>56</v>
      </c>
      <c r="J195" s="30">
        <v>3</v>
      </c>
      <c r="K195" s="31">
        <f t="shared" si="17"/>
        <v>994611</v>
      </c>
      <c r="L195" s="28">
        <v>18</v>
      </c>
      <c r="M195" s="32">
        <v>1</v>
      </c>
      <c r="N195" s="33">
        <v>1.01</v>
      </c>
      <c r="O195" s="34">
        <v>3</v>
      </c>
      <c r="P195" s="35">
        <f t="shared" si="21"/>
        <v>19470225.450308997</v>
      </c>
      <c r="Q195" s="36">
        <v>15.1</v>
      </c>
      <c r="R195" s="37">
        <f t="shared" si="18"/>
        <v>280.38063459364497</v>
      </c>
      <c r="S195" s="38">
        <v>15.1</v>
      </c>
      <c r="T195" s="39">
        <f t="shared" si="19"/>
        <v>280.38063459364497</v>
      </c>
      <c r="U195" s="40">
        <f t="shared" si="20"/>
        <v>560.76126918728994</v>
      </c>
      <c r="V195" s="41"/>
    </row>
    <row r="196" spans="1:22" ht="12.5">
      <c r="A196" s="46" t="s">
        <v>243</v>
      </c>
      <c r="B196" s="22" t="s">
        <v>53</v>
      </c>
      <c r="C196" s="23"/>
      <c r="D196" s="29" t="s">
        <v>177</v>
      </c>
      <c r="E196" s="25"/>
      <c r="F196" s="26"/>
      <c r="G196" s="30">
        <v>13451551</v>
      </c>
      <c r="H196" s="28" t="s">
        <v>55</v>
      </c>
      <c r="I196" s="29" t="s">
        <v>56</v>
      </c>
      <c r="J196" s="30">
        <v>3</v>
      </c>
      <c r="K196" s="31">
        <f t="shared" si="17"/>
        <v>40354653</v>
      </c>
      <c r="L196" s="28">
        <v>18</v>
      </c>
      <c r="M196" s="32">
        <v>1</v>
      </c>
      <c r="N196" s="33">
        <v>1.01</v>
      </c>
      <c r="O196" s="34">
        <v>3</v>
      </c>
      <c r="P196" s="35">
        <f t="shared" si="21"/>
        <v>789971347.47050691</v>
      </c>
      <c r="Q196" s="36">
        <v>15.6</v>
      </c>
      <c r="R196" s="37">
        <f t="shared" si="18"/>
        <v>11752.656002559574</v>
      </c>
      <c r="S196" s="38">
        <v>15.6</v>
      </c>
      <c r="T196" s="39">
        <f t="shared" si="19"/>
        <v>11752.656002559574</v>
      </c>
      <c r="U196" s="40">
        <f t="shared" si="20"/>
        <v>23505.312005119147</v>
      </c>
      <c r="V196" s="41"/>
    </row>
    <row r="197" spans="1:22" ht="12.5">
      <c r="A197" s="46" t="s">
        <v>244</v>
      </c>
      <c r="B197" s="22" t="s">
        <v>53</v>
      </c>
      <c r="C197" s="23"/>
      <c r="D197" s="29" t="s">
        <v>177</v>
      </c>
      <c r="E197" s="25"/>
      <c r="F197" s="26"/>
      <c r="G197" s="30">
        <v>184501</v>
      </c>
      <c r="H197" s="28" t="s">
        <v>55</v>
      </c>
      <c r="I197" s="29" t="s">
        <v>56</v>
      </c>
      <c r="J197" s="30">
        <v>3</v>
      </c>
      <c r="K197" s="31">
        <f t="shared" si="17"/>
        <v>553503</v>
      </c>
      <c r="L197" s="28">
        <v>18</v>
      </c>
      <c r="M197" s="32">
        <v>1</v>
      </c>
      <c r="N197" s="33">
        <v>1.01</v>
      </c>
      <c r="O197" s="34">
        <v>3</v>
      </c>
      <c r="P197" s="35">
        <f t="shared" si="21"/>
        <v>10835219.193657</v>
      </c>
      <c r="Q197" s="36">
        <v>5</v>
      </c>
      <c r="R197" s="37">
        <f t="shared" si="18"/>
        <v>51.666351288113589</v>
      </c>
      <c r="S197" s="38">
        <v>5</v>
      </c>
      <c r="T197" s="39">
        <f t="shared" si="19"/>
        <v>51.666351288113589</v>
      </c>
      <c r="U197" s="40">
        <f t="shared" si="20"/>
        <v>103.33270257622718</v>
      </c>
      <c r="V197" s="41"/>
    </row>
    <row r="198" spans="1:22" ht="12.5">
      <c r="A198" s="46" t="s">
        <v>245</v>
      </c>
      <c r="B198" s="22" t="s">
        <v>53</v>
      </c>
      <c r="C198" s="23"/>
      <c r="D198" s="29" t="s">
        <v>177</v>
      </c>
      <c r="E198" s="25"/>
      <c r="F198" s="26"/>
      <c r="G198" s="44">
        <v>162447</v>
      </c>
      <c r="H198" s="28" t="s">
        <v>55</v>
      </c>
      <c r="I198" s="29" t="s">
        <v>56</v>
      </c>
      <c r="J198" s="30">
        <v>3</v>
      </c>
      <c r="K198" s="31">
        <f t="shared" si="17"/>
        <v>487341</v>
      </c>
      <c r="L198" s="28">
        <v>18</v>
      </c>
      <c r="M198" s="32">
        <v>1</v>
      </c>
      <c r="N198" s="33">
        <v>1.01</v>
      </c>
      <c r="O198" s="34">
        <v>3</v>
      </c>
      <c r="P198" s="35">
        <f t="shared" si="21"/>
        <v>9540050.4731789995</v>
      </c>
      <c r="Q198" s="36">
        <v>5</v>
      </c>
      <c r="R198" s="37">
        <f t="shared" si="18"/>
        <v>45.490505567450519</v>
      </c>
      <c r="S198" s="38">
        <v>5</v>
      </c>
      <c r="T198" s="39">
        <f t="shared" si="19"/>
        <v>45.490505567450519</v>
      </c>
      <c r="U198" s="40">
        <f t="shared" si="20"/>
        <v>90.981011134901038</v>
      </c>
      <c r="V198" s="41"/>
    </row>
    <row r="199" spans="1:22" ht="12.5">
      <c r="A199" s="46" t="s">
        <v>246</v>
      </c>
      <c r="B199" s="22" t="s">
        <v>53</v>
      </c>
      <c r="C199" s="23"/>
      <c r="D199" s="29" t="s">
        <v>177</v>
      </c>
      <c r="E199" s="25"/>
      <c r="F199" s="26"/>
      <c r="G199" s="44">
        <v>0</v>
      </c>
      <c r="H199" s="28" t="s">
        <v>55</v>
      </c>
      <c r="I199" s="29" t="s">
        <v>56</v>
      </c>
      <c r="J199" s="30">
        <v>3</v>
      </c>
      <c r="K199" s="31">
        <f t="shared" si="17"/>
        <v>0</v>
      </c>
      <c r="L199" s="28">
        <v>18</v>
      </c>
      <c r="M199" s="32">
        <v>1</v>
      </c>
      <c r="N199" s="33">
        <v>1.01</v>
      </c>
      <c r="O199" s="34">
        <v>3</v>
      </c>
      <c r="P199" s="35">
        <f t="shared" si="21"/>
        <v>0</v>
      </c>
      <c r="Q199" s="36">
        <v>5</v>
      </c>
      <c r="R199" s="37">
        <f t="shared" si="18"/>
        <v>0</v>
      </c>
      <c r="S199" s="38">
        <v>5</v>
      </c>
      <c r="T199" s="39">
        <f t="shared" si="19"/>
        <v>0</v>
      </c>
      <c r="U199" s="40">
        <f t="shared" si="20"/>
        <v>0</v>
      </c>
      <c r="V199" s="41"/>
    </row>
    <row r="200" spans="1:22" ht="12.5">
      <c r="A200" s="46" t="s">
        <v>247</v>
      </c>
      <c r="B200" s="22" t="s">
        <v>53</v>
      </c>
      <c r="C200" s="23"/>
      <c r="D200" s="29" t="s">
        <v>177</v>
      </c>
      <c r="E200" s="25"/>
      <c r="F200" s="26"/>
      <c r="G200" s="44">
        <v>4486</v>
      </c>
      <c r="H200" s="28" t="s">
        <v>55</v>
      </c>
      <c r="I200" s="29" t="s">
        <v>56</v>
      </c>
      <c r="J200" s="30">
        <v>3</v>
      </c>
      <c r="K200" s="31">
        <f t="shared" si="17"/>
        <v>13458</v>
      </c>
      <c r="L200" s="28">
        <v>18</v>
      </c>
      <c r="M200" s="32">
        <v>1</v>
      </c>
      <c r="N200" s="33">
        <v>1.01</v>
      </c>
      <c r="O200" s="34">
        <v>3</v>
      </c>
      <c r="P200" s="35">
        <f t="shared" si="21"/>
        <v>263450.02630199998</v>
      </c>
      <c r="Q200" s="36">
        <v>5</v>
      </c>
      <c r="R200" s="37">
        <f t="shared" si="18"/>
        <v>1.2562276187038421</v>
      </c>
      <c r="S200" s="38">
        <v>5</v>
      </c>
      <c r="T200" s="39">
        <f t="shared" si="19"/>
        <v>1.2562276187038421</v>
      </c>
      <c r="U200" s="40">
        <f t="shared" si="20"/>
        <v>2.5124552374076843</v>
      </c>
      <c r="V200" s="41"/>
    </row>
    <row r="201" spans="1:22" ht="12.5">
      <c r="A201" s="46" t="s">
        <v>248</v>
      </c>
      <c r="B201" s="22" t="s">
        <v>53</v>
      </c>
      <c r="C201" s="23"/>
      <c r="D201" s="29" t="s">
        <v>177</v>
      </c>
      <c r="E201" s="25"/>
      <c r="F201" s="26"/>
      <c r="G201" s="44">
        <v>433103</v>
      </c>
      <c r="H201" s="28" t="s">
        <v>55</v>
      </c>
      <c r="I201" s="29" t="s">
        <v>56</v>
      </c>
      <c r="J201" s="30">
        <v>3</v>
      </c>
      <c r="K201" s="31">
        <f t="shared" si="17"/>
        <v>1299309</v>
      </c>
      <c r="L201" s="28">
        <v>18</v>
      </c>
      <c r="M201" s="32">
        <v>1</v>
      </c>
      <c r="N201" s="33">
        <v>1.01</v>
      </c>
      <c r="O201" s="34">
        <v>3</v>
      </c>
      <c r="P201" s="35">
        <f t="shared" si="21"/>
        <v>25434907.878170997</v>
      </c>
      <c r="Q201" s="36">
        <v>5</v>
      </c>
      <c r="R201" s="37">
        <f t="shared" si="18"/>
        <v>121.28309191785334</v>
      </c>
      <c r="S201" s="38">
        <v>5</v>
      </c>
      <c r="T201" s="39">
        <f t="shared" si="19"/>
        <v>121.28309191785334</v>
      </c>
      <c r="U201" s="40">
        <f t="shared" si="20"/>
        <v>242.56618383570668</v>
      </c>
      <c r="V201" s="41"/>
    </row>
    <row r="202" spans="1:22" ht="12.5">
      <c r="A202" s="46" t="s">
        <v>249</v>
      </c>
      <c r="B202" s="22" t="s">
        <v>53</v>
      </c>
      <c r="C202" s="23"/>
      <c r="D202" s="29" t="s">
        <v>177</v>
      </c>
      <c r="E202" s="25"/>
      <c r="F202" s="26"/>
      <c r="G202" s="44">
        <v>1057</v>
      </c>
      <c r="H202" s="28" t="s">
        <v>55</v>
      </c>
      <c r="I202" s="29" t="s">
        <v>56</v>
      </c>
      <c r="J202" s="30">
        <v>3</v>
      </c>
      <c r="K202" s="31">
        <f t="shared" si="17"/>
        <v>3171</v>
      </c>
      <c r="L202" s="28">
        <v>18</v>
      </c>
      <c r="M202" s="32">
        <v>1</v>
      </c>
      <c r="N202" s="33">
        <v>1.01</v>
      </c>
      <c r="O202" s="34">
        <v>3</v>
      </c>
      <c r="P202" s="35">
        <f t="shared" si="21"/>
        <v>62074.604948999993</v>
      </c>
      <c r="Q202" s="36">
        <v>5</v>
      </c>
      <c r="R202" s="37">
        <f t="shared" si="18"/>
        <v>0.29599478220462794</v>
      </c>
      <c r="S202" s="38">
        <v>5</v>
      </c>
      <c r="T202" s="39">
        <f t="shared" si="19"/>
        <v>0.29599478220462794</v>
      </c>
      <c r="U202" s="40">
        <f t="shared" si="20"/>
        <v>0.59198956440925588</v>
      </c>
      <c r="V202" s="41"/>
    </row>
    <row r="203" spans="1:22" ht="12.5">
      <c r="A203" s="46" t="s">
        <v>250</v>
      </c>
      <c r="B203" s="22" t="s">
        <v>53</v>
      </c>
      <c r="C203" s="23"/>
      <c r="D203" s="29" t="s">
        <v>177</v>
      </c>
      <c r="E203" s="25"/>
      <c r="F203" s="26"/>
      <c r="G203" s="44">
        <v>28</v>
      </c>
      <c r="H203" s="28" t="s">
        <v>55</v>
      </c>
      <c r="I203" s="29" t="s">
        <v>56</v>
      </c>
      <c r="J203" s="30">
        <v>3</v>
      </c>
      <c r="K203" s="31">
        <f t="shared" si="17"/>
        <v>84</v>
      </c>
      <c r="L203" s="28">
        <v>18</v>
      </c>
      <c r="M203" s="32">
        <v>1</v>
      </c>
      <c r="N203" s="33">
        <v>1.01</v>
      </c>
      <c r="O203" s="34">
        <v>3</v>
      </c>
      <c r="P203" s="35">
        <f t="shared" si="21"/>
        <v>1644.3603959999998</v>
      </c>
      <c r="Q203" s="36">
        <v>5</v>
      </c>
      <c r="R203" s="37">
        <f t="shared" si="18"/>
        <v>7.8409213829040512E-3</v>
      </c>
      <c r="S203" s="38">
        <v>5</v>
      </c>
      <c r="T203" s="39">
        <f t="shared" si="19"/>
        <v>7.8409213829040512E-3</v>
      </c>
      <c r="U203" s="40">
        <f t="shared" si="20"/>
        <v>1.5681842765808102E-2</v>
      </c>
      <c r="V203" s="41"/>
    </row>
    <row r="204" spans="1:22" ht="12.5">
      <c r="A204" s="46" t="s">
        <v>251</v>
      </c>
      <c r="B204" s="22" t="s">
        <v>53</v>
      </c>
      <c r="C204" s="23"/>
      <c r="D204" s="29" t="s">
        <v>177</v>
      </c>
      <c r="E204" s="25"/>
      <c r="F204" s="26"/>
      <c r="G204" s="44">
        <v>495698</v>
      </c>
      <c r="H204" s="28" t="s">
        <v>55</v>
      </c>
      <c r="I204" s="29" t="s">
        <v>56</v>
      </c>
      <c r="J204" s="30">
        <v>3</v>
      </c>
      <c r="K204" s="31">
        <f t="shared" si="17"/>
        <v>1487094</v>
      </c>
      <c r="L204" s="28">
        <v>18</v>
      </c>
      <c r="M204" s="32">
        <v>1</v>
      </c>
      <c r="N204" s="33">
        <v>1.01</v>
      </c>
      <c r="O204" s="34">
        <v>3</v>
      </c>
      <c r="P204" s="35">
        <f t="shared" si="21"/>
        <v>29110934.270585999</v>
      </c>
      <c r="Q204" s="36">
        <v>5</v>
      </c>
      <c r="R204" s="37">
        <f t="shared" si="18"/>
        <v>138.81175170224191</v>
      </c>
      <c r="S204" s="38">
        <v>5</v>
      </c>
      <c r="T204" s="39">
        <f t="shared" si="19"/>
        <v>138.81175170224191</v>
      </c>
      <c r="U204" s="40">
        <f t="shared" si="20"/>
        <v>277.62350340448381</v>
      </c>
      <c r="V204" s="41"/>
    </row>
    <row r="205" spans="1:22" ht="12.5">
      <c r="A205" s="46" t="s">
        <v>252</v>
      </c>
      <c r="B205" s="22" t="s">
        <v>53</v>
      </c>
      <c r="C205" s="23"/>
      <c r="D205" s="29" t="s">
        <v>177</v>
      </c>
      <c r="E205" s="25"/>
      <c r="F205" s="26"/>
      <c r="G205" s="44">
        <v>21</v>
      </c>
      <c r="H205" s="28" t="s">
        <v>55</v>
      </c>
      <c r="I205" s="29" t="s">
        <v>56</v>
      </c>
      <c r="J205" s="30">
        <v>3</v>
      </c>
      <c r="K205" s="31">
        <f t="shared" si="17"/>
        <v>63</v>
      </c>
      <c r="L205" s="28">
        <v>18</v>
      </c>
      <c r="M205" s="32">
        <v>1</v>
      </c>
      <c r="N205" s="33">
        <v>1.01</v>
      </c>
      <c r="O205" s="34">
        <v>3</v>
      </c>
      <c r="P205" s="35">
        <f t="shared" si="21"/>
        <v>1233.2702969999998</v>
      </c>
      <c r="Q205" s="36">
        <v>1</v>
      </c>
      <c r="R205" s="37">
        <f t="shared" si="18"/>
        <v>1.1761382074356077E-3</v>
      </c>
      <c r="S205" s="38">
        <v>1</v>
      </c>
      <c r="T205" s="39">
        <f t="shared" si="19"/>
        <v>1.1761382074356077E-3</v>
      </c>
      <c r="U205" s="40">
        <f t="shared" si="20"/>
        <v>2.3522764148712154E-3</v>
      </c>
      <c r="V205" s="41"/>
    </row>
    <row r="206" spans="1:22" ht="12.5">
      <c r="A206" s="46" t="s">
        <v>253</v>
      </c>
      <c r="B206" s="22" t="s">
        <v>53</v>
      </c>
      <c r="C206" s="23"/>
      <c r="D206" s="29" t="s">
        <v>177</v>
      </c>
      <c r="E206" s="25"/>
      <c r="F206" s="26"/>
      <c r="G206" s="44">
        <v>1</v>
      </c>
      <c r="H206" s="28" t="s">
        <v>55</v>
      </c>
      <c r="I206" s="29" t="s">
        <v>56</v>
      </c>
      <c r="J206" s="30">
        <v>3</v>
      </c>
      <c r="K206" s="31">
        <f t="shared" si="17"/>
        <v>3</v>
      </c>
      <c r="L206" s="28">
        <v>18</v>
      </c>
      <c r="M206" s="32">
        <v>1</v>
      </c>
      <c r="N206" s="33">
        <v>1.01</v>
      </c>
      <c r="O206" s="34">
        <v>3</v>
      </c>
      <c r="P206" s="35">
        <f t="shared" si="21"/>
        <v>58.727156999999998</v>
      </c>
      <c r="Q206" s="36">
        <v>1</v>
      </c>
      <c r="R206" s="37">
        <f t="shared" si="18"/>
        <v>5.6006581306457518E-5</v>
      </c>
      <c r="S206" s="38">
        <v>1</v>
      </c>
      <c r="T206" s="39">
        <f t="shared" si="19"/>
        <v>5.6006581306457518E-5</v>
      </c>
      <c r="U206" s="40">
        <f t="shared" si="20"/>
        <v>1.1201316261291504E-4</v>
      </c>
      <c r="V206" s="41"/>
    </row>
    <row r="207" spans="1:22" ht="14.5">
      <c r="A207" s="21" t="s">
        <v>254</v>
      </c>
      <c r="B207" s="22" t="s">
        <v>53</v>
      </c>
      <c r="C207" s="23"/>
      <c r="D207" s="24" t="s">
        <v>177</v>
      </c>
      <c r="E207" s="25"/>
      <c r="F207" s="26"/>
      <c r="G207" s="27">
        <v>28</v>
      </c>
      <c r="H207" s="28" t="s">
        <v>55</v>
      </c>
      <c r="I207" s="29" t="s">
        <v>56</v>
      </c>
      <c r="J207" s="30">
        <v>3</v>
      </c>
      <c r="K207" s="31">
        <f t="shared" si="17"/>
        <v>84</v>
      </c>
      <c r="L207" s="28">
        <v>18</v>
      </c>
      <c r="M207" s="32">
        <v>1</v>
      </c>
      <c r="N207" s="33">
        <v>1.01</v>
      </c>
      <c r="O207" s="34">
        <v>3</v>
      </c>
      <c r="P207" s="35">
        <f t="shared" si="21"/>
        <v>1644.3603959999998</v>
      </c>
      <c r="Q207" s="36">
        <v>1</v>
      </c>
      <c r="R207" s="37">
        <f t="shared" si="18"/>
        <v>1.5681842765808104E-3</v>
      </c>
      <c r="S207" s="38">
        <v>1</v>
      </c>
      <c r="T207" s="39">
        <f t="shared" si="19"/>
        <v>1.5681842765808104E-3</v>
      </c>
      <c r="U207" s="40">
        <f t="shared" si="20"/>
        <v>3.1363685531616207E-3</v>
      </c>
      <c r="V207" s="41"/>
    </row>
    <row r="208" spans="1:22" ht="14.5">
      <c r="A208" s="21" t="s">
        <v>255</v>
      </c>
      <c r="B208" s="22" t="s">
        <v>53</v>
      </c>
      <c r="C208" s="23"/>
      <c r="D208" s="24" t="s">
        <v>177</v>
      </c>
      <c r="E208" s="25"/>
      <c r="F208" s="26"/>
      <c r="G208" s="27">
        <v>0</v>
      </c>
      <c r="H208" s="28" t="s">
        <v>55</v>
      </c>
      <c r="I208" s="29" t="s">
        <v>56</v>
      </c>
      <c r="J208" s="30">
        <v>3</v>
      </c>
      <c r="K208" s="31">
        <f t="shared" si="17"/>
        <v>0</v>
      </c>
      <c r="L208" s="28">
        <v>18</v>
      </c>
      <c r="M208" s="32">
        <v>1</v>
      </c>
      <c r="N208" s="33">
        <v>1.01</v>
      </c>
      <c r="O208" s="34">
        <v>3</v>
      </c>
      <c r="P208" s="35">
        <f t="shared" si="21"/>
        <v>0</v>
      </c>
      <c r="Q208" s="36">
        <v>1</v>
      </c>
      <c r="R208" s="37">
        <f t="shared" si="18"/>
        <v>0</v>
      </c>
      <c r="S208" s="38">
        <v>1</v>
      </c>
      <c r="T208" s="39">
        <f t="shared" si="19"/>
        <v>0</v>
      </c>
      <c r="U208" s="40">
        <f t="shared" si="20"/>
        <v>0</v>
      </c>
      <c r="V208" s="41"/>
    </row>
    <row r="209" spans="1:22" ht="14.5">
      <c r="A209" s="21" t="s">
        <v>256</v>
      </c>
      <c r="B209" s="22" t="s">
        <v>53</v>
      </c>
      <c r="C209" s="23"/>
      <c r="D209" s="24" t="s">
        <v>177</v>
      </c>
      <c r="E209" s="25"/>
      <c r="F209" s="26"/>
      <c r="G209" s="27">
        <v>0</v>
      </c>
      <c r="H209" s="28" t="s">
        <v>55</v>
      </c>
      <c r="I209" s="29" t="s">
        <v>56</v>
      </c>
      <c r="J209" s="30">
        <v>3</v>
      </c>
      <c r="K209" s="31">
        <f t="shared" si="17"/>
        <v>0</v>
      </c>
      <c r="L209" s="28">
        <v>18</v>
      </c>
      <c r="M209" s="32">
        <v>1</v>
      </c>
      <c r="N209" s="33">
        <v>1.01</v>
      </c>
      <c r="O209" s="34">
        <v>3</v>
      </c>
      <c r="P209" s="35">
        <f t="shared" si="21"/>
        <v>0</v>
      </c>
      <c r="Q209" s="36">
        <v>1</v>
      </c>
      <c r="R209" s="37">
        <f t="shared" si="18"/>
        <v>0</v>
      </c>
      <c r="S209" s="38">
        <v>1</v>
      </c>
      <c r="T209" s="39">
        <f t="shared" si="19"/>
        <v>0</v>
      </c>
      <c r="U209" s="40">
        <f t="shared" si="20"/>
        <v>0</v>
      </c>
      <c r="V209" s="41"/>
    </row>
    <row r="210" spans="1:22" ht="14.5">
      <c r="A210" s="21" t="s">
        <v>257</v>
      </c>
      <c r="B210" s="22" t="s">
        <v>53</v>
      </c>
      <c r="C210" s="23"/>
      <c r="D210" s="24" t="s">
        <v>177</v>
      </c>
      <c r="E210" s="25"/>
      <c r="F210" s="26"/>
      <c r="G210" s="27">
        <v>0</v>
      </c>
      <c r="H210" s="28" t="s">
        <v>55</v>
      </c>
      <c r="I210" s="29" t="s">
        <v>56</v>
      </c>
      <c r="J210" s="30">
        <v>3</v>
      </c>
      <c r="K210" s="31">
        <f t="shared" si="17"/>
        <v>0</v>
      </c>
      <c r="L210" s="28">
        <v>18</v>
      </c>
      <c r="M210" s="32">
        <v>1</v>
      </c>
      <c r="N210" s="33">
        <v>1.01</v>
      </c>
      <c r="O210" s="34">
        <v>3</v>
      </c>
      <c r="P210" s="35">
        <f t="shared" si="21"/>
        <v>0</v>
      </c>
      <c r="Q210" s="36">
        <v>1</v>
      </c>
      <c r="R210" s="37">
        <f t="shared" si="18"/>
        <v>0</v>
      </c>
      <c r="S210" s="38">
        <v>1</v>
      </c>
      <c r="T210" s="39">
        <f t="shared" si="19"/>
        <v>0</v>
      </c>
      <c r="U210" s="40">
        <f t="shared" si="20"/>
        <v>0</v>
      </c>
      <c r="V210" s="41"/>
    </row>
    <row r="211" spans="1:22" ht="14.5">
      <c r="A211" s="21" t="s">
        <v>258</v>
      </c>
      <c r="B211" s="22" t="s">
        <v>53</v>
      </c>
      <c r="C211" s="23"/>
      <c r="D211" s="24" t="s">
        <v>177</v>
      </c>
      <c r="E211" s="25"/>
      <c r="F211" s="26"/>
      <c r="G211" s="27">
        <v>0</v>
      </c>
      <c r="H211" s="28" t="s">
        <v>55</v>
      </c>
      <c r="I211" s="29" t="s">
        <v>56</v>
      </c>
      <c r="J211" s="30">
        <v>3</v>
      </c>
      <c r="K211" s="31">
        <f t="shared" si="17"/>
        <v>0</v>
      </c>
      <c r="L211" s="28">
        <v>18</v>
      </c>
      <c r="M211" s="32">
        <v>1</v>
      </c>
      <c r="N211" s="33">
        <v>1.01</v>
      </c>
      <c r="O211" s="34">
        <v>3</v>
      </c>
      <c r="P211" s="35">
        <f t="shared" si="21"/>
        <v>0</v>
      </c>
      <c r="Q211" s="36">
        <v>1</v>
      </c>
      <c r="R211" s="37">
        <f t="shared" si="18"/>
        <v>0</v>
      </c>
      <c r="S211" s="38">
        <v>1</v>
      </c>
      <c r="T211" s="39">
        <f t="shared" si="19"/>
        <v>0</v>
      </c>
      <c r="U211" s="40">
        <f t="shared" si="20"/>
        <v>0</v>
      </c>
      <c r="V211" s="41"/>
    </row>
    <row r="212" spans="1:22" ht="14.5">
      <c r="A212" s="21" t="s">
        <v>259</v>
      </c>
      <c r="B212" s="22" t="s">
        <v>53</v>
      </c>
      <c r="C212" s="23"/>
      <c r="D212" s="24" t="s">
        <v>177</v>
      </c>
      <c r="E212" s="25"/>
      <c r="F212" s="26"/>
      <c r="G212" s="27">
        <v>2194792</v>
      </c>
      <c r="H212" s="28" t="s">
        <v>55</v>
      </c>
      <c r="I212" s="29" t="s">
        <v>56</v>
      </c>
      <c r="J212" s="30">
        <v>3</v>
      </c>
      <c r="K212" s="31">
        <f t="shared" si="17"/>
        <v>6584376</v>
      </c>
      <c r="L212" s="28">
        <v>18</v>
      </c>
      <c r="M212" s="32">
        <v>1</v>
      </c>
      <c r="N212" s="33">
        <v>1.01</v>
      </c>
      <c r="O212" s="34">
        <v>3</v>
      </c>
      <c r="P212" s="35">
        <f t="shared" si="21"/>
        <v>128893894.36634399</v>
      </c>
      <c r="Q212" s="36">
        <v>1</v>
      </c>
      <c r="R212" s="37">
        <f t="shared" si="18"/>
        <v>122.9227965987625</v>
      </c>
      <c r="S212" s="38">
        <v>1</v>
      </c>
      <c r="T212" s="39">
        <f t="shared" si="19"/>
        <v>122.9227965987625</v>
      </c>
      <c r="U212" s="40">
        <f t="shared" si="20"/>
        <v>245.84559319752501</v>
      </c>
      <c r="V212" s="41"/>
    </row>
    <row r="213" spans="1:22" ht="14.5">
      <c r="A213" s="21" t="s">
        <v>260</v>
      </c>
      <c r="B213" s="22" t="s">
        <v>53</v>
      </c>
      <c r="C213" s="23"/>
      <c r="D213" s="24" t="s">
        <v>177</v>
      </c>
      <c r="E213" s="25"/>
      <c r="F213" s="26"/>
      <c r="G213" s="27">
        <v>2198687</v>
      </c>
      <c r="H213" s="28" t="s">
        <v>55</v>
      </c>
      <c r="I213" s="29" t="s">
        <v>56</v>
      </c>
      <c r="J213" s="30">
        <v>3</v>
      </c>
      <c r="K213" s="31">
        <f t="shared" si="17"/>
        <v>6596061</v>
      </c>
      <c r="L213" s="28">
        <v>18</v>
      </c>
      <c r="M213" s="32">
        <v>1</v>
      </c>
      <c r="N213" s="33">
        <v>1.01</v>
      </c>
      <c r="O213" s="34">
        <v>3</v>
      </c>
      <c r="P213" s="35">
        <f t="shared" si="21"/>
        <v>129122636.64285898</v>
      </c>
      <c r="Q213" s="36">
        <v>1</v>
      </c>
      <c r="R213" s="37">
        <f t="shared" si="18"/>
        <v>123.14094223295115</v>
      </c>
      <c r="S213" s="38">
        <v>1</v>
      </c>
      <c r="T213" s="39">
        <f t="shared" si="19"/>
        <v>123.14094223295115</v>
      </c>
      <c r="U213" s="40">
        <f t="shared" si="20"/>
        <v>246.28188446590229</v>
      </c>
      <c r="V213" s="41"/>
    </row>
    <row r="214" spans="1:22" ht="14.5">
      <c r="A214" s="21" t="s">
        <v>261</v>
      </c>
      <c r="B214" s="22" t="s">
        <v>75</v>
      </c>
      <c r="C214" s="23">
        <v>100</v>
      </c>
      <c r="D214" s="24" t="s">
        <v>262</v>
      </c>
      <c r="E214" s="25">
        <v>0</v>
      </c>
      <c r="F214" s="26">
        <v>3</v>
      </c>
      <c r="G214" s="27"/>
      <c r="H214" s="28"/>
      <c r="I214" s="24"/>
      <c r="J214" s="30"/>
      <c r="K214" s="31" t="str">
        <f t="shared" si="17"/>
        <v/>
      </c>
      <c r="L214" s="28"/>
      <c r="M214" s="32"/>
      <c r="N214" s="33"/>
      <c r="O214" s="34"/>
      <c r="P214" s="35">
        <f t="shared" si="21"/>
        <v>100</v>
      </c>
      <c r="Q214" s="36">
        <v>1</v>
      </c>
      <c r="R214" s="37">
        <f t="shared" si="18"/>
        <v>9.5367431640625E-5</v>
      </c>
      <c r="S214" s="38">
        <v>1</v>
      </c>
      <c r="T214" s="39">
        <f t="shared" ref="T214:T219" si="22">P214*S214/1024/1024</f>
        <v>9.5367431640625E-5</v>
      </c>
      <c r="U214" s="40">
        <f t="shared" ref="U214:U219" si="23">R214+T214</f>
        <v>1.9073486328125E-4</v>
      </c>
      <c r="V214" s="41"/>
    </row>
    <row r="215" spans="1:22" ht="14.5">
      <c r="A215" s="21" t="s">
        <v>263</v>
      </c>
      <c r="B215" s="22" t="s">
        <v>53</v>
      </c>
      <c r="C215" s="23"/>
      <c r="D215" s="24" t="s">
        <v>177</v>
      </c>
      <c r="E215" s="25"/>
      <c r="F215" s="26"/>
      <c r="G215" s="27">
        <v>8966</v>
      </c>
      <c r="H215" s="28" t="s">
        <v>55</v>
      </c>
      <c r="I215" s="29" t="s">
        <v>56</v>
      </c>
      <c r="J215" s="30">
        <v>3</v>
      </c>
      <c r="K215" s="31">
        <f t="shared" si="17"/>
        <v>26898</v>
      </c>
      <c r="L215" s="28">
        <v>18</v>
      </c>
      <c r="M215" s="32">
        <v>1</v>
      </c>
      <c r="N215" s="33">
        <v>1.01</v>
      </c>
      <c r="O215" s="34">
        <v>3</v>
      </c>
      <c r="P215" s="35">
        <f t="shared" si="21"/>
        <v>526547.68966199993</v>
      </c>
      <c r="Q215" s="36">
        <v>1</v>
      </c>
      <c r="R215" s="37">
        <f t="shared" si="18"/>
        <v>0.50215500799369805</v>
      </c>
      <c r="S215" s="38">
        <v>1</v>
      </c>
      <c r="T215" s="39">
        <f t="shared" si="22"/>
        <v>0.50215500799369805</v>
      </c>
      <c r="U215" s="40">
        <f t="shared" si="23"/>
        <v>1.0043100159873961</v>
      </c>
      <c r="V215" s="41"/>
    </row>
    <row r="216" spans="1:22" ht="14.5">
      <c r="A216" s="21" t="s">
        <v>264</v>
      </c>
      <c r="B216" s="22" t="s">
        <v>53</v>
      </c>
      <c r="C216" s="23"/>
      <c r="D216" s="24" t="s">
        <v>177</v>
      </c>
      <c r="E216" s="25"/>
      <c r="F216" s="26"/>
      <c r="G216" s="27">
        <v>1000</v>
      </c>
      <c r="H216" s="28" t="s">
        <v>55</v>
      </c>
      <c r="I216" s="29" t="s">
        <v>56</v>
      </c>
      <c r="J216" s="30">
        <v>3</v>
      </c>
      <c r="K216" s="31">
        <f t="shared" si="17"/>
        <v>3000</v>
      </c>
      <c r="L216" s="28">
        <v>18</v>
      </c>
      <c r="M216" s="32">
        <v>1</v>
      </c>
      <c r="N216" s="33">
        <v>1.01</v>
      </c>
      <c r="O216" s="34">
        <v>3</v>
      </c>
      <c r="P216" s="35">
        <f t="shared" si="21"/>
        <v>58727.156999999992</v>
      </c>
      <c r="Q216" s="36">
        <v>1</v>
      </c>
      <c r="R216" s="37">
        <f t="shared" si="18"/>
        <v>5.6006581306457512E-2</v>
      </c>
      <c r="S216" s="36">
        <v>1</v>
      </c>
      <c r="T216" s="39">
        <f t="shared" si="22"/>
        <v>5.6006581306457512E-2</v>
      </c>
      <c r="U216" s="40">
        <f t="shared" si="23"/>
        <v>0.11201316261291502</v>
      </c>
      <c r="V216" s="41"/>
    </row>
    <row r="217" spans="1:22" ht="14.5">
      <c r="A217" s="21" t="s">
        <v>265</v>
      </c>
      <c r="B217" s="22" t="s">
        <v>53</v>
      </c>
      <c r="C217" s="23"/>
      <c r="D217" s="24" t="s">
        <v>177</v>
      </c>
      <c r="E217" s="25"/>
      <c r="F217" s="26"/>
      <c r="G217" s="27">
        <v>10</v>
      </c>
      <c r="H217" s="28" t="s">
        <v>55</v>
      </c>
      <c r="I217" s="29" t="s">
        <v>56</v>
      </c>
      <c r="J217" s="30">
        <v>3</v>
      </c>
      <c r="K217" s="31">
        <f t="shared" si="17"/>
        <v>30</v>
      </c>
      <c r="L217" s="28">
        <v>18</v>
      </c>
      <c r="M217" s="32">
        <v>1</v>
      </c>
      <c r="N217" s="33">
        <v>1.01</v>
      </c>
      <c r="O217" s="34">
        <v>3</v>
      </c>
      <c r="P217" s="35">
        <f t="shared" si="21"/>
        <v>587.27157</v>
      </c>
      <c r="Q217" s="36">
        <v>1</v>
      </c>
      <c r="R217" s="37">
        <f t="shared" si="18"/>
        <v>5.6006581306457519E-4</v>
      </c>
      <c r="S217" s="36">
        <v>1</v>
      </c>
      <c r="T217" s="39">
        <f t="shared" si="22"/>
        <v>5.6006581306457519E-4</v>
      </c>
      <c r="U217" s="40">
        <f t="shared" si="23"/>
        <v>1.1201316261291504E-3</v>
      </c>
      <c r="V217" s="41"/>
    </row>
    <row r="218" spans="1:22" ht="14.5">
      <c r="A218" s="21" t="s">
        <v>266</v>
      </c>
      <c r="B218" s="22" t="s">
        <v>75</v>
      </c>
      <c r="C218" s="23">
        <v>1</v>
      </c>
      <c r="D218" s="24" t="s">
        <v>262</v>
      </c>
      <c r="E218" s="25">
        <v>0</v>
      </c>
      <c r="F218" s="26">
        <v>3</v>
      </c>
      <c r="G218" s="27"/>
      <c r="H218" s="42"/>
      <c r="I218" s="24"/>
      <c r="J218" s="30"/>
      <c r="K218" s="31" t="str">
        <f t="shared" si="17"/>
        <v/>
      </c>
      <c r="L218" s="28"/>
      <c r="M218" s="32"/>
      <c r="N218" s="33"/>
      <c r="O218" s="34"/>
      <c r="P218" s="35">
        <f t="shared" si="21"/>
        <v>1</v>
      </c>
      <c r="Q218" s="36">
        <v>1</v>
      </c>
      <c r="R218" s="37">
        <f t="shared" si="18"/>
        <v>9.5367431640625E-7</v>
      </c>
      <c r="S218" s="38">
        <v>1</v>
      </c>
      <c r="T218" s="39">
        <f t="shared" si="22"/>
        <v>9.5367431640625E-7</v>
      </c>
      <c r="U218" s="40">
        <f t="shared" si="23"/>
        <v>1.9073486328125E-6</v>
      </c>
      <c r="V218" s="41"/>
    </row>
    <row r="219" spans="1:22" ht="14.5">
      <c r="A219" s="21" t="s">
        <v>267</v>
      </c>
      <c r="B219" s="22" t="s">
        <v>53</v>
      </c>
      <c r="C219" s="23"/>
      <c r="D219" s="24" t="s">
        <v>177</v>
      </c>
      <c r="E219" s="25"/>
      <c r="F219" s="26"/>
      <c r="G219" s="27">
        <v>1000</v>
      </c>
      <c r="H219" s="28" t="s">
        <v>55</v>
      </c>
      <c r="I219" s="29" t="s">
        <v>56</v>
      </c>
      <c r="J219" s="30">
        <v>3</v>
      </c>
      <c r="K219" s="31">
        <f t="shared" si="17"/>
        <v>3000</v>
      </c>
      <c r="L219" s="28">
        <v>18</v>
      </c>
      <c r="M219" s="32">
        <v>1</v>
      </c>
      <c r="N219" s="33">
        <v>1.01</v>
      </c>
      <c r="O219" s="34">
        <v>3</v>
      </c>
      <c r="P219" s="35">
        <f t="shared" si="21"/>
        <v>58727.156999999992</v>
      </c>
      <c r="Q219" s="36">
        <v>1</v>
      </c>
      <c r="R219" s="37">
        <f t="shared" si="18"/>
        <v>5.6006581306457512E-2</v>
      </c>
      <c r="S219" s="38">
        <v>1</v>
      </c>
      <c r="T219" s="39">
        <f t="shared" si="22"/>
        <v>5.6006581306457512E-2</v>
      </c>
      <c r="U219" s="40">
        <f t="shared" si="23"/>
        <v>0.11201316261291502</v>
      </c>
      <c r="V219" s="41"/>
    </row>
    <row r="220" spans="1:22" ht="14.5">
      <c r="A220" s="21"/>
      <c r="B220" s="22"/>
      <c r="C220" s="23"/>
      <c r="D220" s="24"/>
      <c r="E220" s="25"/>
      <c r="F220" s="26"/>
      <c r="G220" s="27"/>
      <c r="H220" s="42"/>
      <c r="I220" s="24"/>
      <c r="J220" s="30"/>
      <c r="K220" s="31" t="str">
        <f t="shared" si="17"/>
        <v/>
      </c>
      <c r="L220" s="28"/>
      <c r="M220" s="32"/>
      <c r="N220" s="33"/>
      <c r="O220" s="34"/>
      <c r="P220" s="35">
        <f t="shared" si="21"/>
        <v>0</v>
      </c>
      <c r="Q220" s="36"/>
      <c r="R220" s="37"/>
      <c r="S220" s="38"/>
      <c r="T220" s="39"/>
      <c r="U220" s="40"/>
      <c r="V220" s="41"/>
    </row>
    <row r="221" spans="1:22" ht="14.5">
      <c r="A221" s="21"/>
      <c r="B221" s="22"/>
      <c r="C221" s="23"/>
      <c r="D221" s="24"/>
      <c r="E221" s="25"/>
      <c r="F221" s="26"/>
      <c r="G221" s="27"/>
      <c r="H221" s="42"/>
      <c r="I221" s="24"/>
      <c r="J221" s="30"/>
      <c r="K221" s="31" t="str">
        <f t="shared" si="17"/>
        <v/>
      </c>
      <c r="L221" s="28"/>
      <c r="M221" s="32"/>
      <c r="N221" s="33"/>
      <c r="O221" s="34"/>
      <c r="P221" s="35">
        <f t="shared" si="21"/>
        <v>0</v>
      </c>
      <c r="Q221" s="36"/>
      <c r="R221" s="37"/>
      <c r="S221" s="38"/>
      <c r="T221" s="39"/>
      <c r="U221" s="40"/>
      <c r="V221" s="41"/>
    </row>
    <row r="222" spans="1:22" ht="14.5">
      <c r="A222" s="21"/>
      <c r="B222" s="22"/>
      <c r="C222" s="23"/>
      <c r="D222" s="24"/>
      <c r="E222" s="25"/>
      <c r="F222" s="26"/>
      <c r="G222" s="27"/>
      <c r="H222" s="42"/>
      <c r="I222" s="24"/>
      <c r="J222" s="30"/>
      <c r="K222" s="31" t="str">
        <f t="shared" si="17"/>
        <v/>
      </c>
      <c r="L222" s="28"/>
      <c r="M222" s="32"/>
      <c r="N222" s="33"/>
      <c r="O222" s="34"/>
      <c r="P222" s="35">
        <f t="shared" si="21"/>
        <v>0</v>
      </c>
      <c r="Q222" s="36"/>
      <c r="R222" s="37"/>
      <c r="S222" s="38"/>
      <c r="T222" s="39"/>
      <c r="U222" s="40"/>
      <c r="V222" s="41"/>
    </row>
    <row r="223" spans="1:22" ht="14.5">
      <c r="A223" s="21"/>
      <c r="B223" s="22"/>
      <c r="C223" s="23"/>
      <c r="D223" s="24"/>
      <c r="E223" s="25"/>
      <c r="F223" s="26"/>
      <c r="G223" s="27"/>
      <c r="H223" s="42"/>
      <c r="I223" s="24"/>
      <c r="J223" s="30"/>
      <c r="K223" s="31" t="str">
        <f t="shared" si="17"/>
        <v/>
      </c>
      <c r="L223" s="28"/>
      <c r="M223" s="32"/>
      <c r="N223" s="33"/>
      <c r="O223" s="34"/>
      <c r="P223" s="35">
        <f t="shared" si="21"/>
        <v>0</v>
      </c>
      <c r="Q223" s="36"/>
      <c r="R223" s="37"/>
      <c r="S223" s="38"/>
      <c r="T223" s="39"/>
      <c r="U223" s="40"/>
      <c r="V223" s="41"/>
    </row>
    <row r="224" spans="1:22" ht="14.5">
      <c r="A224" s="21"/>
      <c r="B224" s="22"/>
      <c r="C224" s="23"/>
      <c r="D224" s="24"/>
      <c r="E224" s="25"/>
      <c r="F224" s="26"/>
      <c r="G224" s="27"/>
      <c r="H224" s="42"/>
      <c r="I224" s="24"/>
      <c r="J224" s="30"/>
      <c r="K224" s="31" t="str">
        <f t="shared" si="17"/>
        <v/>
      </c>
      <c r="L224" s="28"/>
      <c r="M224" s="32"/>
      <c r="N224" s="33"/>
      <c r="O224" s="34"/>
      <c r="P224" s="35">
        <f t="shared" si="21"/>
        <v>0</v>
      </c>
      <c r="Q224" s="36"/>
      <c r="R224" s="37"/>
      <c r="S224" s="38"/>
      <c r="T224" s="39"/>
      <c r="U224" s="40"/>
      <c r="V224" s="41"/>
    </row>
    <row r="225" spans="1:22" ht="14.5">
      <c r="A225" s="21"/>
      <c r="B225" s="22"/>
      <c r="C225" s="23"/>
      <c r="D225" s="24"/>
      <c r="E225" s="25"/>
      <c r="F225" s="26"/>
      <c r="G225" s="27"/>
      <c r="H225" s="42"/>
      <c r="I225" s="24"/>
      <c r="J225" s="30"/>
      <c r="K225" s="31" t="str">
        <f t="shared" si="17"/>
        <v/>
      </c>
      <c r="L225" s="28"/>
      <c r="M225" s="32"/>
      <c r="N225" s="33"/>
      <c r="O225" s="34"/>
      <c r="P225" s="35">
        <f t="shared" si="21"/>
        <v>0</v>
      </c>
      <c r="Q225" s="36"/>
      <c r="R225" s="37"/>
      <c r="S225" s="38"/>
      <c r="T225" s="39"/>
      <c r="U225" s="40"/>
      <c r="V225" s="41"/>
    </row>
    <row r="226" spans="1:22" ht="14.5">
      <c r="A226" s="21"/>
      <c r="B226" s="22"/>
      <c r="C226" s="23"/>
      <c r="D226" s="24"/>
      <c r="E226" s="25"/>
      <c r="F226" s="26"/>
      <c r="G226" s="27"/>
      <c r="H226" s="42"/>
      <c r="I226" s="24"/>
      <c r="J226" s="30"/>
      <c r="K226" s="31" t="str">
        <f t="shared" si="17"/>
        <v/>
      </c>
      <c r="L226" s="28"/>
      <c r="M226" s="32"/>
      <c r="N226" s="33"/>
      <c r="O226" s="34"/>
      <c r="P226" s="35">
        <f t="shared" si="21"/>
        <v>0</v>
      </c>
      <c r="Q226" s="36"/>
      <c r="R226" s="37"/>
      <c r="S226" s="38"/>
      <c r="T226" s="39"/>
      <c r="U226" s="40"/>
      <c r="V226" s="41"/>
    </row>
    <row r="227" spans="1:22" ht="14.5">
      <c r="A227" s="21"/>
      <c r="B227" s="22"/>
      <c r="C227" s="23"/>
      <c r="D227" s="24"/>
      <c r="E227" s="25"/>
      <c r="F227" s="26"/>
      <c r="G227" s="27"/>
      <c r="H227" s="42"/>
      <c r="I227" s="24"/>
      <c r="J227" s="30"/>
      <c r="K227" s="31" t="str">
        <f t="shared" si="17"/>
        <v/>
      </c>
      <c r="L227" s="28"/>
      <c r="M227" s="32"/>
      <c r="N227" s="33"/>
      <c r="O227" s="34"/>
      <c r="P227" s="35">
        <f t="shared" si="21"/>
        <v>0</v>
      </c>
      <c r="Q227" s="36"/>
      <c r="R227" s="37"/>
      <c r="S227" s="38"/>
      <c r="T227" s="39"/>
      <c r="U227" s="40"/>
      <c r="V227" s="41"/>
    </row>
    <row r="228" spans="1:22" ht="14.5">
      <c r="A228" s="21"/>
      <c r="B228" s="22"/>
      <c r="C228" s="23"/>
      <c r="D228" s="24"/>
      <c r="E228" s="25"/>
      <c r="F228" s="26"/>
      <c r="G228" s="27"/>
      <c r="H228" s="42"/>
      <c r="I228" s="24"/>
      <c r="J228" s="30"/>
      <c r="K228" s="31" t="str">
        <f t="shared" si="17"/>
        <v/>
      </c>
      <c r="L228" s="28"/>
      <c r="M228" s="32"/>
      <c r="N228" s="33"/>
      <c r="O228" s="34"/>
      <c r="P228" s="35">
        <f t="shared" si="21"/>
        <v>0</v>
      </c>
      <c r="Q228" s="36"/>
      <c r="R228" s="37"/>
      <c r="S228" s="38"/>
      <c r="T228" s="39"/>
      <c r="U228" s="40"/>
      <c r="V228" s="41"/>
    </row>
    <row r="229" spans="1:22" ht="14.5">
      <c r="A229" s="21"/>
      <c r="B229" s="22"/>
      <c r="C229" s="23"/>
      <c r="D229" s="24"/>
      <c r="E229" s="25"/>
      <c r="F229" s="26"/>
      <c r="G229" s="27"/>
      <c r="H229" s="42"/>
      <c r="I229" s="24"/>
      <c r="J229" s="30"/>
      <c r="K229" s="31" t="str">
        <f t="shared" si="17"/>
        <v/>
      </c>
      <c r="L229" s="28"/>
      <c r="M229" s="32"/>
      <c r="N229" s="33"/>
      <c r="O229" s="34"/>
      <c r="P229" s="35">
        <f t="shared" si="21"/>
        <v>0</v>
      </c>
      <c r="Q229" s="36"/>
      <c r="R229" s="37"/>
      <c r="S229" s="38"/>
      <c r="T229" s="39"/>
      <c r="U229" s="40"/>
      <c r="V229" s="41"/>
    </row>
    <row r="230" spans="1:22" ht="14.5">
      <c r="A230" s="21"/>
      <c r="B230" s="22"/>
      <c r="C230" s="23"/>
      <c r="D230" s="24"/>
      <c r="E230" s="25"/>
      <c r="F230" s="26"/>
      <c r="G230" s="27"/>
      <c r="H230" s="42"/>
      <c r="I230" s="24"/>
      <c r="J230" s="30"/>
      <c r="K230" s="31" t="str">
        <f t="shared" si="17"/>
        <v/>
      </c>
      <c r="L230" s="28"/>
      <c r="M230" s="32"/>
      <c r="N230" s="33"/>
      <c r="O230" s="34"/>
      <c r="P230" s="35">
        <f t="shared" si="21"/>
        <v>0</v>
      </c>
      <c r="Q230" s="36"/>
      <c r="R230" s="37"/>
      <c r="S230" s="38"/>
      <c r="T230" s="39"/>
      <c r="U230" s="40"/>
      <c r="V230" s="41"/>
    </row>
    <row r="231" spans="1:22" ht="14.5">
      <c r="A231" s="21"/>
      <c r="B231" s="22"/>
      <c r="C231" s="23"/>
      <c r="D231" s="24"/>
      <c r="E231" s="25"/>
      <c r="F231" s="26"/>
      <c r="G231" s="27"/>
      <c r="H231" s="42"/>
      <c r="I231" s="24"/>
      <c r="J231" s="30"/>
      <c r="K231" s="31" t="str">
        <f t="shared" si="17"/>
        <v/>
      </c>
      <c r="L231" s="28"/>
      <c r="M231" s="32"/>
      <c r="N231" s="33"/>
      <c r="O231" s="34"/>
      <c r="P231" s="35">
        <f t="shared" si="21"/>
        <v>0</v>
      </c>
      <c r="Q231" s="36"/>
      <c r="R231" s="37"/>
      <c r="S231" s="38"/>
      <c r="T231" s="39"/>
      <c r="U231" s="40"/>
      <c r="V231" s="41"/>
    </row>
    <row r="232" spans="1:22" ht="12.25" customHeight="1">
      <c r="A232" s="21"/>
      <c r="B232" s="22"/>
      <c r="C232" s="23"/>
      <c r="D232" s="24"/>
      <c r="E232" s="25"/>
      <c r="F232" s="26"/>
      <c r="G232" s="27"/>
      <c r="H232" s="42"/>
      <c r="I232" s="24"/>
      <c r="J232" s="30"/>
      <c r="K232" s="31" t="str">
        <f t="shared" si="17"/>
        <v/>
      </c>
      <c r="L232" s="28"/>
      <c r="M232" s="32"/>
      <c r="N232" s="33"/>
      <c r="O232" s="34"/>
      <c r="P232" s="35">
        <f t="shared" si="21"/>
        <v>0</v>
      </c>
      <c r="Q232" s="36"/>
      <c r="R232" s="37"/>
      <c r="S232" s="38"/>
      <c r="T232" s="39"/>
      <c r="U232" s="40"/>
      <c r="V232" s="41"/>
    </row>
    <row r="233" spans="1:22" ht="12.25" customHeight="1">
      <c r="A233" s="21"/>
      <c r="B233" s="22"/>
      <c r="C233" s="23"/>
      <c r="D233" s="24"/>
      <c r="E233" s="25"/>
      <c r="F233" s="26"/>
      <c r="G233" s="27"/>
      <c r="H233" s="42"/>
      <c r="I233" s="24"/>
      <c r="J233" s="30"/>
      <c r="K233" s="31" t="str">
        <f t="shared" si="17"/>
        <v/>
      </c>
      <c r="L233" s="28"/>
      <c r="M233" s="32"/>
      <c r="N233" s="33"/>
      <c r="O233" s="34"/>
      <c r="P233" s="35">
        <f t="shared" si="21"/>
        <v>0</v>
      </c>
      <c r="Q233" s="36"/>
      <c r="R233" s="37"/>
      <c r="S233" s="38"/>
      <c r="T233" s="39"/>
      <c r="U233" s="40"/>
      <c r="V233" s="41"/>
    </row>
    <row r="234" spans="1:22" ht="14.5">
      <c r="A234" s="21"/>
      <c r="B234" s="22"/>
      <c r="C234" s="23"/>
      <c r="D234" s="24"/>
      <c r="E234" s="25"/>
      <c r="F234" s="26"/>
      <c r="G234" s="27"/>
      <c r="H234" s="42"/>
      <c r="I234" s="24"/>
      <c r="J234" s="30"/>
      <c r="K234" s="31" t="str">
        <f t="shared" si="17"/>
        <v/>
      </c>
      <c r="L234" s="28"/>
      <c r="M234" s="32"/>
      <c r="N234" s="33"/>
      <c r="O234" s="34"/>
      <c r="P234" s="35">
        <f t="shared" si="21"/>
        <v>0</v>
      </c>
      <c r="Q234" s="36"/>
      <c r="R234" s="37"/>
      <c r="S234" s="38"/>
      <c r="T234" s="39"/>
      <c r="U234" s="40"/>
      <c r="V234" s="41"/>
    </row>
    <row r="235" spans="1:22" ht="14.5">
      <c r="A235" s="21"/>
      <c r="B235" s="22"/>
      <c r="C235" s="23"/>
      <c r="D235" s="24"/>
      <c r="E235" s="25"/>
      <c r="F235" s="26"/>
      <c r="G235" s="27"/>
      <c r="H235" s="42"/>
      <c r="I235" s="24"/>
      <c r="J235" s="30"/>
      <c r="K235" s="31" t="str">
        <f t="shared" si="17"/>
        <v/>
      </c>
      <c r="L235" s="28"/>
      <c r="M235" s="32"/>
      <c r="N235" s="33"/>
      <c r="O235" s="34"/>
      <c r="P235" s="35">
        <f t="shared" si="21"/>
        <v>0</v>
      </c>
      <c r="Q235" s="36"/>
      <c r="R235" s="37"/>
      <c r="S235" s="38"/>
      <c r="T235" s="39"/>
      <c r="U235" s="40"/>
      <c r="V235" s="41"/>
    </row>
    <row r="236" spans="1:22" ht="14.5">
      <c r="A236" s="21"/>
      <c r="B236" s="22"/>
      <c r="C236" s="23"/>
      <c r="D236" s="24"/>
      <c r="E236" s="25"/>
      <c r="F236" s="26"/>
      <c r="G236" s="27"/>
      <c r="H236" s="42"/>
      <c r="I236" s="24"/>
      <c r="J236" s="30"/>
      <c r="K236" s="31" t="str">
        <f t="shared" si="17"/>
        <v/>
      </c>
      <c r="L236" s="28"/>
      <c r="M236" s="32"/>
      <c r="N236" s="33"/>
      <c r="O236" s="34"/>
      <c r="P236" s="35">
        <f t="shared" si="21"/>
        <v>0</v>
      </c>
      <c r="Q236" s="36"/>
      <c r="R236" s="37"/>
      <c r="S236" s="38"/>
      <c r="T236" s="39"/>
      <c r="U236" s="40"/>
      <c r="V236" s="41"/>
    </row>
    <row r="237" spans="1:22" ht="14.5">
      <c r="A237" s="21"/>
      <c r="B237" s="22"/>
      <c r="C237" s="23"/>
      <c r="D237" s="24"/>
      <c r="E237" s="25"/>
      <c r="F237" s="26"/>
      <c r="G237" s="27"/>
      <c r="H237" s="42"/>
      <c r="I237" s="24"/>
      <c r="J237" s="30"/>
      <c r="K237" s="31" t="str">
        <f t="shared" si="17"/>
        <v/>
      </c>
      <c r="L237" s="28"/>
      <c r="M237" s="32"/>
      <c r="N237" s="33"/>
      <c r="O237" s="34"/>
      <c r="P237" s="35">
        <f t="shared" si="21"/>
        <v>0</v>
      </c>
      <c r="Q237" s="36"/>
      <c r="R237" s="37"/>
      <c r="S237" s="38"/>
      <c r="T237" s="39"/>
      <c r="U237" s="40"/>
      <c r="V237" s="41"/>
    </row>
    <row r="238" spans="1:22" ht="14.5">
      <c r="A238" s="21"/>
      <c r="B238" s="22"/>
      <c r="C238" s="23"/>
      <c r="D238" s="24"/>
      <c r="E238" s="25"/>
      <c r="F238" s="26"/>
      <c r="G238" s="27"/>
      <c r="H238" s="42"/>
      <c r="I238" s="24"/>
      <c r="J238" s="30"/>
      <c r="K238" s="31" t="str">
        <f t="shared" si="17"/>
        <v/>
      </c>
      <c r="L238" s="28"/>
      <c r="M238" s="32"/>
      <c r="N238" s="33"/>
      <c r="O238" s="34"/>
      <c r="P238" s="35">
        <f t="shared" si="21"/>
        <v>0</v>
      </c>
      <c r="Q238" s="36"/>
      <c r="R238" s="37"/>
      <c r="S238" s="38"/>
      <c r="T238" s="39"/>
      <c r="U238" s="40"/>
      <c r="V238" s="41"/>
    </row>
    <row r="239" spans="1:22" ht="14.5">
      <c r="A239" s="21"/>
      <c r="B239" s="22"/>
      <c r="C239" s="23"/>
      <c r="D239" s="24"/>
      <c r="E239" s="25"/>
      <c r="F239" s="26"/>
      <c r="G239" s="27"/>
      <c r="H239" s="42"/>
      <c r="I239" s="24"/>
      <c r="J239" s="30"/>
      <c r="K239" s="31" t="str">
        <f t="shared" si="17"/>
        <v/>
      </c>
      <c r="L239" s="28"/>
      <c r="M239" s="32"/>
      <c r="N239" s="33"/>
      <c r="O239" s="34"/>
      <c r="P239" s="35">
        <f t="shared" si="21"/>
        <v>0</v>
      </c>
      <c r="Q239" s="36"/>
      <c r="R239" s="37"/>
      <c r="S239" s="38"/>
      <c r="T239" s="39"/>
      <c r="U239" s="40"/>
      <c r="V239" s="41"/>
    </row>
    <row r="240" spans="1:22" ht="14.5">
      <c r="A240" s="21"/>
      <c r="B240" s="22"/>
      <c r="C240" s="23"/>
      <c r="D240" s="24"/>
      <c r="E240" s="25"/>
      <c r="F240" s="26"/>
      <c r="G240" s="27"/>
      <c r="H240" s="42"/>
      <c r="I240" s="24"/>
      <c r="J240" s="30"/>
      <c r="K240" s="31" t="str">
        <f t="shared" si="17"/>
        <v/>
      </c>
      <c r="L240" s="28"/>
      <c r="M240" s="32"/>
      <c r="N240" s="33"/>
      <c r="O240" s="34"/>
      <c r="P240" s="35">
        <f t="shared" si="21"/>
        <v>0</v>
      </c>
      <c r="Q240" s="36"/>
      <c r="R240" s="37"/>
      <c r="S240" s="38"/>
      <c r="T240" s="39"/>
      <c r="U240" s="40"/>
      <c r="V240" s="41"/>
    </row>
    <row r="241" spans="1:22" ht="14.5">
      <c r="A241" s="21"/>
      <c r="B241" s="22"/>
      <c r="C241" s="23"/>
      <c r="D241" s="24"/>
      <c r="E241" s="25"/>
      <c r="F241" s="26"/>
      <c r="G241" s="27"/>
      <c r="H241" s="42"/>
      <c r="I241" s="24"/>
      <c r="J241" s="30"/>
      <c r="K241" s="31" t="str">
        <f t="shared" si="17"/>
        <v/>
      </c>
      <c r="L241" s="28"/>
      <c r="M241" s="32"/>
      <c r="N241" s="33"/>
      <c r="O241" s="34"/>
      <c r="P241" s="35">
        <f t="shared" si="21"/>
        <v>0</v>
      </c>
      <c r="Q241" s="36"/>
      <c r="R241" s="37"/>
      <c r="S241" s="38"/>
      <c r="T241" s="39"/>
      <c r="U241" s="40"/>
      <c r="V241" s="41"/>
    </row>
    <row r="242" spans="1:22" ht="14.5">
      <c r="A242" s="21"/>
      <c r="B242" s="22"/>
      <c r="C242" s="23"/>
      <c r="D242" s="24"/>
      <c r="E242" s="25"/>
      <c r="F242" s="26"/>
      <c r="G242" s="27"/>
      <c r="H242" s="42"/>
      <c r="I242" s="24"/>
      <c r="J242" s="30"/>
      <c r="K242" s="31" t="str">
        <f t="shared" si="17"/>
        <v/>
      </c>
      <c r="L242" s="28"/>
      <c r="M242" s="32"/>
      <c r="N242" s="33"/>
      <c r="O242" s="34"/>
      <c r="P242" s="35">
        <f t="shared" si="21"/>
        <v>0</v>
      </c>
      <c r="Q242" s="36"/>
      <c r="R242" s="37"/>
      <c r="S242" s="38"/>
      <c r="T242" s="39"/>
      <c r="U242" s="40"/>
      <c r="V242" s="41"/>
    </row>
    <row r="243" spans="1:22" ht="14.5">
      <c r="A243" s="21"/>
      <c r="B243" s="22"/>
      <c r="C243" s="23"/>
      <c r="D243" s="24"/>
      <c r="E243" s="25"/>
      <c r="F243" s="26"/>
      <c r="G243" s="27"/>
      <c r="H243" s="42"/>
      <c r="I243" s="24"/>
      <c r="J243" s="30"/>
      <c r="K243" s="31" t="str">
        <f t="shared" si="17"/>
        <v/>
      </c>
      <c r="L243" s="28"/>
      <c r="M243" s="32"/>
      <c r="N243" s="33"/>
      <c r="O243" s="34"/>
      <c r="P243" s="35">
        <f t="shared" si="21"/>
        <v>0</v>
      </c>
      <c r="Q243" s="36"/>
      <c r="R243" s="37"/>
      <c r="S243" s="38"/>
      <c r="T243" s="39"/>
      <c r="U243" s="40"/>
      <c r="V243" s="41"/>
    </row>
    <row r="244" spans="1:22" ht="14.5">
      <c r="A244" s="21"/>
      <c r="B244" s="22"/>
      <c r="C244" s="23"/>
      <c r="D244" s="24"/>
      <c r="E244" s="25"/>
      <c r="F244" s="26"/>
      <c r="G244" s="27"/>
      <c r="H244" s="42"/>
      <c r="I244" s="24"/>
      <c r="J244" s="30"/>
      <c r="K244" s="31" t="str">
        <f t="shared" si="17"/>
        <v/>
      </c>
      <c r="L244" s="28"/>
      <c r="M244" s="32"/>
      <c r="N244" s="33"/>
      <c r="O244" s="34"/>
      <c r="P244" s="35">
        <f t="shared" si="21"/>
        <v>0</v>
      </c>
      <c r="Q244" s="36"/>
      <c r="R244" s="37"/>
      <c r="S244" s="38"/>
      <c r="T244" s="39"/>
      <c r="U244" s="40"/>
      <c r="V244" s="41"/>
    </row>
    <row r="245" spans="1:22" ht="12.25" customHeight="1">
      <c r="A245" s="21"/>
      <c r="B245" s="22"/>
      <c r="C245" s="23"/>
      <c r="D245" s="24"/>
      <c r="E245" s="25"/>
      <c r="F245" s="26"/>
      <c r="G245" s="27"/>
      <c r="H245" s="42"/>
      <c r="I245" s="24"/>
      <c r="J245" s="30"/>
      <c r="K245" s="31" t="str">
        <f t="shared" si="17"/>
        <v/>
      </c>
      <c r="L245" s="28"/>
      <c r="M245" s="32"/>
      <c r="N245" s="33"/>
      <c r="O245" s="34"/>
      <c r="P245" s="35">
        <f t="shared" si="21"/>
        <v>0</v>
      </c>
      <c r="Q245" s="36"/>
      <c r="R245" s="37"/>
      <c r="S245" s="38"/>
      <c r="T245" s="39"/>
      <c r="U245" s="40"/>
      <c r="V245" s="41"/>
    </row>
    <row r="246" spans="1:22" ht="14.5">
      <c r="A246" s="21"/>
      <c r="B246" s="22"/>
      <c r="C246" s="23"/>
      <c r="D246" s="24"/>
      <c r="E246" s="25"/>
      <c r="F246" s="26"/>
      <c r="G246" s="27"/>
      <c r="H246" s="42"/>
      <c r="I246" s="24"/>
      <c r="J246" s="30"/>
      <c r="K246" s="31" t="str">
        <f t="shared" si="17"/>
        <v/>
      </c>
      <c r="L246" s="28"/>
      <c r="M246" s="32"/>
      <c r="N246" s="33"/>
      <c r="O246" s="34"/>
      <c r="P246" s="35">
        <f t="shared" si="21"/>
        <v>0</v>
      </c>
      <c r="Q246" s="36"/>
      <c r="R246" s="37"/>
      <c r="S246" s="38"/>
      <c r="T246" s="39"/>
      <c r="U246" s="40"/>
      <c r="V246" s="41"/>
    </row>
    <row r="247" spans="1:22" ht="14.5">
      <c r="A247" s="21"/>
      <c r="B247" s="22"/>
      <c r="C247" s="23"/>
      <c r="D247" s="24"/>
      <c r="E247" s="25"/>
      <c r="F247" s="26"/>
      <c r="G247" s="27"/>
      <c r="H247" s="42"/>
      <c r="I247" s="24"/>
      <c r="J247" s="30"/>
      <c r="K247" s="31" t="str">
        <f t="shared" si="17"/>
        <v/>
      </c>
      <c r="L247" s="28"/>
      <c r="M247" s="32"/>
      <c r="N247" s="33"/>
      <c r="O247" s="34"/>
      <c r="P247" s="35">
        <f t="shared" si="21"/>
        <v>0</v>
      </c>
      <c r="Q247" s="36"/>
      <c r="R247" s="37"/>
      <c r="S247" s="38"/>
      <c r="T247" s="39"/>
      <c r="U247" s="40"/>
      <c r="V247" s="41"/>
    </row>
    <row r="248" spans="1:22" ht="14.5">
      <c r="A248" s="21"/>
      <c r="B248" s="22"/>
      <c r="C248" s="23"/>
      <c r="D248" s="24"/>
      <c r="E248" s="25"/>
      <c r="F248" s="26"/>
      <c r="G248" s="27"/>
      <c r="H248" s="42"/>
      <c r="I248" s="24"/>
      <c r="J248" s="30"/>
      <c r="K248" s="31" t="str">
        <f t="shared" si="17"/>
        <v/>
      </c>
      <c r="L248" s="28"/>
      <c r="M248" s="32"/>
      <c r="N248" s="33"/>
      <c r="O248" s="34"/>
      <c r="P248" s="35">
        <f t="shared" si="21"/>
        <v>0</v>
      </c>
      <c r="Q248" s="36"/>
      <c r="R248" s="37"/>
      <c r="S248" s="38"/>
      <c r="T248" s="39"/>
      <c r="U248" s="40"/>
      <c r="V248" s="41"/>
    </row>
    <row r="249" spans="1:22" ht="14.5">
      <c r="A249" s="21"/>
      <c r="B249" s="22"/>
      <c r="C249" s="23"/>
      <c r="D249" s="24"/>
      <c r="E249" s="25"/>
      <c r="F249" s="26"/>
      <c r="G249" s="27"/>
      <c r="H249" s="42"/>
      <c r="I249" s="24"/>
      <c r="J249" s="30"/>
      <c r="K249" s="31" t="str">
        <f t="shared" si="17"/>
        <v/>
      </c>
      <c r="L249" s="28"/>
      <c r="M249" s="32"/>
      <c r="N249" s="33"/>
      <c r="O249" s="34"/>
      <c r="P249" s="35">
        <f t="shared" si="21"/>
        <v>0</v>
      </c>
      <c r="Q249" s="36"/>
      <c r="R249" s="37"/>
      <c r="S249" s="38"/>
      <c r="T249" s="39"/>
      <c r="U249" s="40"/>
      <c r="V249" s="41"/>
    </row>
    <row r="250" spans="1:22" ht="14.5">
      <c r="A250" s="21"/>
      <c r="B250" s="22"/>
      <c r="C250" s="23"/>
      <c r="D250" s="24"/>
      <c r="E250" s="25"/>
      <c r="F250" s="26"/>
      <c r="G250" s="27"/>
      <c r="H250" s="42"/>
      <c r="I250" s="24"/>
      <c r="J250" s="30"/>
      <c r="K250" s="31" t="str">
        <f t="shared" si="17"/>
        <v/>
      </c>
      <c r="L250" s="28"/>
      <c r="M250" s="32"/>
      <c r="N250" s="33"/>
      <c r="O250" s="34"/>
      <c r="P250" s="35">
        <f t="shared" si="21"/>
        <v>0</v>
      </c>
      <c r="Q250" s="36"/>
      <c r="R250" s="37"/>
      <c r="S250" s="38"/>
      <c r="T250" s="39"/>
      <c r="U250" s="40"/>
      <c r="V250" s="41"/>
    </row>
    <row r="251" spans="1:22" ht="14.5">
      <c r="A251" s="21"/>
      <c r="B251" s="22"/>
      <c r="C251" s="23"/>
      <c r="D251" s="24"/>
      <c r="E251" s="25"/>
      <c r="F251" s="26"/>
      <c r="G251" s="27"/>
      <c r="H251" s="42"/>
      <c r="I251" s="24"/>
      <c r="J251" s="30"/>
      <c r="K251" s="31" t="str">
        <f t="shared" si="17"/>
        <v/>
      </c>
      <c r="L251" s="28"/>
      <c r="M251" s="32"/>
      <c r="N251" s="33"/>
      <c r="O251" s="34"/>
      <c r="P251" s="35">
        <f t="shared" si="21"/>
        <v>0</v>
      </c>
      <c r="Q251" s="36"/>
      <c r="R251" s="37"/>
      <c r="S251" s="38"/>
      <c r="T251" s="39"/>
      <c r="U251" s="40"/>
      <c r="V251" s="41"/>
    </row>
    <row r="252" spans="1:22" ht="14.5">
      <c r="A252" s="21"/>
      <c r="B252" s="22"/>
      <c r="C252" s="23"/>
      <c r="D252" s="24"/>
      <c r="E252" s="43"/>
      <c r="F252" s="26"/>
      <c r="G252" s="27"/>
      <c r="H252" s="42"/>
      <c r="I252" s="24"/>
      <c r="J252" s="30"/>
      <c r="K252" s="31" t="str">
        <f t="shared" si="17"/>
        <v/>
      </c>
      <c r="L252" s="28"/>
      <c r="M252" s="32"/>
      <c r="N252" s="33"/>
      <c r="O252" s="34"/>
      <c r="P252" s="35">
        <f t="shared" si="21"/>
        <v>0</v>
      </c>
      <c r="Q252" s="36"/>
      <c r="R252" s="37"/>
      <c r="S252" s="38"/>
      <c r="T252" s="39"/>
      <c r="U252" s="40"/>
      <c r="V252" s="41"/>
    </row>
    <row r="253" spans="1:22" ht="14.5">
      <c r="A253" s="21"/>
      <c r="B253" s="22"/>
      <c r="C253" s="23"/>
      <c r="D253" s="24"/>
      <c r="E253" s="25"/>
      <c r="F253" s="26"/>
      <c r="G253" s="27"/>
      <c r="H253" s="42"/>
      <c r="I253" s="24"/>
      <c r="J253" s="30"/>
      <c r="K253" s="31" t="str">
        <f t="shared" ref="K253:K316" si="24">IF(H253="", "", IF(H253="Add",G253*J253, 0))</f>
        <v/>
      </c>
      <c r="L253" s="28"/>
      <c r="M253" s="32"/>
      <c r="N253" s="33"/>
      <c r="O253" s="34"/>
      <c r="P253" s="35">
        <f t="shared" si="21"/>
        <v>0</v>
      </c>
      <c r="Q253" s="36"/>
      <c r="R253" s="37"/>
      <c r="S253" s="38"/>
      <c r="T253" s="39"/>
      <c r="U253" s="40"/>
      <c r="V253" s="41"/>
    </row>
    <row r="254" spans="1:22" ht="14.5">
      <c r="A254" s="21"/>
      <c r="B254" s="22"/>
      <c r="C254" s="23"/>
      <c r="D254" s="24"/>
      <c r="E254" s="25"/>
      <c r="F254" s="26"/>
      <c r="G254" s="44"/>
      <c r="H254" s="42"/>
      <c r="I254" s="24"/>
      <c r="J254" s="30"/>
      <c r="K254" s="31" t="str">
        <f t="shared" si="24"/>
        <v/>
      </c>
      <c r="L254" s="28"/>
      <c r="M254" s="32"/>
      <c r="N254" s="33"/>
      <c r="O254" s="34"/>
      <c r="P254" s="35">
        <f t="shared" si="21"/>
        <v>0</v>
      </c>
      <c r="Q254" s="36"/>
      <c r="R254" s="37"/>
      <c r="S254" s="38"/>
      <c r="T254" s="39"/>
      <c r="U254" s="40"/>
      <c r="V254" s="41"/>
    </row>
    <row r="255" spans="1:22" ht="14.5">
      <c r="A255" s="21"/>
      <c r="B255" s="22"/>
      <c r="C255" s="23"/>
      <c r="D255" s="24"/>
      <c r="E255" s="25"/>
      <c r="F255" s="26"/>
      <c r="G255" s="44"/>
      <c r="H255" s="42"/>
      <c r="I255" s="24"/>
      <c r="J255" s="30"/>
      <c r="K255" s="31" t="str">
        <f t="shared" si="24"/>
        <v/>
      </c>
      <c r="L255" s="28"/>
      <c r="M255" s="32"/>
      <c r="N255" s="33"/>
      <c r="O255" s="34"/>
      <c r="P255" s="35">
        <f t="shared" ref="P255:P318" si="25">IF(B255="M", IF(AND(E255 &lt;&gt; 0, F255 &lt;&gt; 0), C255+ (E255*F255), C255), IF(B255="T", IF(AND(N255&lt;&gt;0, O255&lt;&gt;0), K255*(L255+M255) * POWER(N255, O255), K255*(L255+M255)), ))</f>
        <v>0</v>
      </c>
      <c r="Q255" s="36"/>
      <c r="R255" s="37"/>
      <c r="S255" s="38"/>
      <c r="T255" s="39"/>
      <c r="U255" s="40"/>
      <c r="V255" s="41"/>
    </row>
    <row r="256" spans="1:22" ht="14.5">
      <c r="A256" s="21"/>
      <c r="B256" s="22"/>
      <c r="C256" s="23"/>
      <c r="D256" s="24"/>
      <c r="E256" s="25"/>
      <c r="F256" s="26"/>
      <c r="G256" s="44"/>
      <c r="H256" s="42"/>
      <c r="I256" s="24"/>
      <c r="J256" s="30"/>
      <c r="K256" s="31" t="str">
        <f t="shared" si="24"/>
        <v/>
      </c>
      <c r="L256" s="28"/>
      <c r="M256" s="32"/>
      <c r="N256" s="33"/>
      <c r="O256" s="34"/>
      <c r="P256" s="35">
        <f t="shared" si="25"/>
        <v>0</v>
      </c>
      <c r="Q256" s="36"/>
      <c r="R256" s="37"/>
      <c r="S256" s="38"/>
      <c r="T256" s="39"/>
      <c r="U256" s="40"/>
      <c r="V256" s="41"/>
    </row>
    <row r="257" spans="1:22" ht="14.5">
      <c r="A257" s="24"/>
      <c r="B257" s="22"/>
      <c r="C257" s="23"/>
      <c r="D257" s="24"/>
      <c r="E257" s="25"/>
      <c r="F257" s="26"/>
      <c r="G257" s="44"/>
      <c r="H257" s="42"/>
      <c r="I257" s="24"/>
      <c r="J257" s="30"/>
      <c r="K257" s="31" t="str">
        <f t="shared" si="24"/>
        <v/>
      </c>
      <c r="L257" s="28"/>
      <c r="M257" s="32"/>
      <c r="N257" s="33"/>
      <c r="O257" s="34"/>
      <c r="P257" s="35">
        <f t="shared" si="25"/>
        <v>0</v>
      </c>
      <c r="Q257" s="36"/>
      <c r="R257" s="37"/>
      <c r="S257" s="38"/>
      <c r="T257" s="39"/>
      <c r="U257" s="40"/>
      <c r="V257" s="41"/>
    </row>
    <row r="258" spans="1:22" ht="14.5">
      <c r="A258" s="24"/>
      <c r="B258" s="22"/>
      <c r="C258" s="23"/>
      <c r="D258" s="24"/>
      <c r="E258" s="25"/>
      <c r="F258" s="26"/>
      <c r="G258" s="44"/>
      <c r="H258" s="42"/>
      <c r="I258" s="24"/>
      <c r="J258" s="30"/>
      <c r="K258" s="31" t="str">
        <f t="shared" si="24"/>
        <v/>
      </c>
      <c r="L258" s="28"/>
      <c r="M258" s="32"/>
      <c r="N258" s="33"/>
      <c r="O258" s="34"/>
      <c r="P258" s="35">
        <f t="shared" si="25"/>
        <v>0</v>
      </c>
      <c r="Q258" s="36"/>
      <c r="R258" s="37"/>
      <c r="S258" s="38"/>
      <c r="T258" s="39"/>
      <c r="U258" s="40"/>
      <c r="V258" s="41"/>
    </row>
    <row r="259" spans="1:22" ht="14.5">
      <c r="A259" s="21"/>
      <c r="B259" s="22"/>
      <c r="C259" s="23"/>
      <c r="D259" s="24"/>
      <c r="E259" s="25"/>
      <c r="F259" s="26"/>
      <c r="G259" s="44"/>
      <c r="H259" s="42"/>
      <c r="I259" s="24"/>
      <c r="J259" s="30"/>
      <c r="K259" s="31" t="str">
        <f t="shared" si="24"/>
        <v/>
      </c>
      <c r="L259" s="28"/>
      <c r="M259" s="32"/>
      <c r="N259" s="33"/>
      <c r="O259" s="34"/>
      <c r="P259" s="35">
        <f t="shared" si="25"/>
        <v>0</v>
      </c>
      <c r="Q259" s="36"/>
      <c r="R259" s="37"/>
      <c r="S259" s="38"/>
      <c r="T259" s="39"/>
      <c r="U259" s="40"/>
      <c r="V259" s="41"/>
    </row>
    <row r="260" spans="1:22" ht="14.5">
      <c r="A260" s="21"/>
      <c r="B260" s="22"/>
      <c r="C260" s="23"/>
      <c r="D260" s="24"/>
      <c r="E260" s="25"/>
      <c r="F260" s="26"/>
      <c r="G260" s="44"/>
      <c r="H260" s="42"/>
      <c r="I260" s="24"/>
      <c r="J260" s="30"/>
      <c r="K260" s="31" t="str">
        <f t="shared" si="24"/>
        <v/>
      </c>
      <c r="L260" s="28"/>
      <c r="M260" s="32"/>
      <c r="N260" s="33"/>
      <c r="O260" s="34"/>
      <c r="P260" s="35">
        <f t="shared" si="25"/>
        <v>0</v>
      </c>
      <c r="Q260" s="36"/>
      <c r="R260" s="37"/>
      <c r="S260" s="38"/>
      <c r="T260" s="39"/>
      <c r="U260" s="40"/>
      <c r="V260" s="41"/>
    </row>
    <row r="261" spans="1:22" ht="14.5">
      <c r="A261" s="21"/>
      <c r="B261" s="22"/>
      <c r="C261" s="23"/>
      <c r="D261" s="24"/>
      <c r="E261" s="25"/>
      <c r="F261" s="26"/>
      <c r="G261" s="44"/>
      <c r="H261" s="42"/>
      <c r="I261" s="24"/>
      <c r="J261" s="30"/>
      <c r="K261" s="31" t="str">
        <f t="shared" si="24"/>
        <v/>
      </c>
      <c r="L261" s="28"/>
      <c r="M261" s="32"/>
      <c r="N261" s="33"/>
      <c r="O261" s="34"/>
      <c r="P261" s="35">
        <f t="shared" si="25"/>
        <v>0</v>
      </c>
      <c r="Q261" s="36"/>
      <c r="R261" s="37"/>
      <c r="S261" s="38"/>
      <c r="T261" s="39"/>
      <c r="U261" s="40"/>
      <c r="V261" s="41"/>
    </row>
    <row r="262" spans="1:22" ht="14.5">
      <c r="A262" s="21"/>
      <c r="B262" s="22"/>
      <c r="C262" s="23"/>
      <c r="D262" s="24"/>
      <c r="E262" s="25"/>
      <c r="F262" s="26"/>
      <c r="G262" s="44"/>
      <c r="H262" s="42"/>
      <c r="I262" s="24"/>
      <c r="J262" s="30"/>
      <c r="K262" s="31" t="str">
        <f t="shared" si="24"/>
        <v/>
      </c>
      <c r="L262" s="28"/>
      <c r="M262" s="32"/>
      <c r="N262" s="33"/>
      <c r="O262" s="34"/>
      <c r="P262" s="35">
        <f t="shared" si="25"/>
        <v>0</v>
      </c>
      <c r="Q262" s="36"/>
      <c r="R262" s="37"/>
      <c r="S262" s="38"/>
      <c r="T262" s="39"/>
      <c r="U262" s="40"/>
      <c r="V262" s="41"/>
    </row>
    <row r="263" spans="1:22" ht="14.5">
      <c r="A263" s="21"/>
      <c r="B263" s="22"/>
      <c r="C263" s="23"/>
      <c r="D263" s="24"/>
      <c r="E263" s="25"/>
      <c r="F263" s="26"/>
      <c r="G263" s="44"/>
      <c r="H263" s="42"/>
      <c r="I263" s="24"/>
      <c r="J263" s="30"/>
      <c r="K263" s="31" t="str">
        <f t="shared" si="24"/>
        <v/>
      </c>
      <c r="L263" s="28"/>
      <c r="M263" s="32"/>
      <c r="N263" s="33"/>
      <c r="O263" s="34"/>
      <c r="P263" s="35">
        <f t="shared" si="25"/>
        <v>0</v>
      </c>
      <c r="Q263" s="36"/>
      <c r="R263" s="37"/>
      <c r="S263" s="38"/>
      <c r="T263" s="39"/>
      <c r="U263" s="40"/>
      <c r="V263" s="41"/>
    </row>
    <row r="264" spans="1:22" ht="14.5">
      <c r="A264" s="21"/>
      <c r="B264" s="22"/>
      <c r="C264" s="23"/>
      <c r="D264" s="24"/>
      <c r="E264" s="25"/>
      <c r="F264" s="26"/>
      <c r="G264" s="44"/>
      <c r="H264" s="42"/>
      <c r="I264" s="24"/>
      <c r="J264" s="30"/>
      <c r="K264" s="31" t="str">
        <f t="shared" si="24"/>
        <v/>
      </c>
      <c r="L264" s="28"/>
      <c r="M264" s="32"/>
      <c r="N264" s="33"/>
      <c r="O264" s="34"/>
      <c r="P264" s="35">
        <f t="shared" si="25"/>
        <v>0</v>
      </c>
      <c r="Q264" s="36"/>
      <c r="R264" s="37"/>
      <c r="S264" s="38"/>
      <c r="T264" s="39"/>
      <c r="U264" s="40"/>
      <c r="V264" s="41"/>
    </row>
    <row r="265" spans="1:22" ht="14.5">
      <c r="A265" s="21"/>
      <c r="B265" s="22"/>
      <c r="C265" s="23"/>
      <c r="D265" s="24"/>
      <c r="E265" s="25"/>
      <c r="F265" s="26"/>
      <c r="G265" s="44"/>
      <c r="H265" s="42"/>
      <c r="I265" s="24"/>
      <c r="J265" s="30"/>
      <c r="K265" s="31" t="str">
        <f t="shared" si="24"/>
        <v/>
      </c>
      <c r="L265" s="28"/>
      <c r="M265" s="32"/>
      <c r="N265" s="33"/>
      <c r="O265" s="34"/>
      <c r="P265" s="35">
        <f t="shared" si="25"/>
        <v>0</v>
      </c>
      <c r="Q265" s="36"/>
      <c r="R265" s="37"/>
      <c r="S265" s="38"/>
      <c r="T265" s="39"/>
      <c r="U265" s="40"/>
      <c r="V265" s="41"/>
    </row>
    <row r="266" spans="1:22" ht="14.5">
      <c r="A266" s="21"/>
      <c r="B266" s="22"/>
      <c r="C266" s="23"/>
      <c r="D266" s="24"/>
      <c r="E266" s="25"/>
      <c r="F266" s="26"/>
      <c r="G266" s="44"/>
      <c r="H266" s="42"/>
      <c r="I266" s="24"/>
      <c r="J266" s="30"/>
      <c r="K266" s="31" t="str">
        <f t="shared" si="24"/>
        <v/>
      </c>
      <c r="L266" s="28"/>
      <c r="M266" s="32"/>
      <c r="N266" s="33"/>
      <c r="O266" s="34"/>
      <c r="P266" s="35">
        <f t="shared" si="25"/>
        <v>0</v>
      </c>
      <c r="Q266" s="36"/>
      <c r="R266" s="37"/>
      <c r="S266" s="38"/>
      <c r="T266" s="39"/>
      <c r="U266" s="40"/>
      <c r="V266" s="41"/>
    </row>
    <row r="267" spans="1:22" ht="14.5">
      <c r="A267" s="21"/>
      <c r="B267" s="22"/>
      <c r="C267" s="23"/>
      <c r="D267" s="24"/>
      <c r="E267" s="25"/>
      <c r="F267" s="26"/>
      <c r="G267" s="44"/>
      <c r="H267" s="42"/>
      <c r="I267" s="24"/>
      <c r="J267" s="30"/>
      <c r="K267" s="31" t="str">
        <f t="shared" si="24"/>
        <v/>
      </c>
      <c r="L267" s="28"/>
      <c r="M267" s="32"/>
      <c r="N267" s="33"/>
      <c r="O267" s="34"/>
      <c r="P267" s="35">
        <f t="shared" si="25"/>
        <v>0</v>
      </c>
      <c r="Q267" s="36"/>
      <c r="R267" s="37"/>
      <c r="S267" s="38"/>
      <c r="T267" s="39"/>
      <c r="U267" s="40"/>
      <c r="V267" s="41"/>
    </row>
    <row r="268" spans="1:22" ht="14.5">
      <c r="A268" s="21"/>
      <c r="B268" s="22"/>
      <c r="C268" s="23"/>
      <c r="D268" s="24"/>
      <c r="E268" s="25"/>
      <c r="F268" s="26"/>
      <c r="G268" s="44"/>
      <c r="H268" s="42"/>
      <c r="I268" s="24"/>
      <c r="J268" s="30"/>
      <c r="K268" s="31" t="str">
        <f t="shared" si="24"/>
        <v/>
      </c>
      <c r="L268" s="28"/>
      <c r="M268" s="32"/>
      <c r="N268" s="33"/>
      <c r="O268" s="34"/>
      <c r="P268" s="35">
        <f t="shared" si="25"/>
        <v>0</v>
      </c>
      <c r="Q268" s="36"/>
      <c r="R268" s="37"/>
      <c r="S268" s="38"/>
      <c r="T268" s="39"/>
      <c r="U268" s="40"/>
      <c r="V268" s="41"/>
    </row>
    <row r="269" spans="1:22" ht="14.5">
      <c r="A269" s="21"/>
      <c r="B269" s="22"/>
      <c r="C269" s="23"/>
      <c r="D269" s="24"/>
      <c r="E269" s="25"/>
      <c r="F269" s="26"/>
      <c r="G269" s="44"/>
      <c r="H269" s="42"/>
      <c r="I269" s="24"/>
      <c r="J269" s="30"/>
      <c r="K269" s="31" t="str">
        <f t="shared" si="24"/>
        <v/>
      </c>
      <c r="L269" s="28"/>
      <c r="M269" s="32"/>
      <c r="N269" s="33"/>
      <c r="O269" s="34"/>
      <c r="P269" s="35">
        <f t="shared" si="25"/>
        <v>0</v>
      </c>
      <c r="Q269" s="36"/>
      <c r="R269" s="37"/>
      <c r="S269" s="38"/>
      <c r="T269" s="39"/>
      <c r="U269" s="40"/>
      <c r="V269" s="41"/>
    </row>
    <row r="270" spans="1:22" ht="14.5">
      <c r="A270" s="21"/>
      <c r="B270" s="22"/>
      <c r="C270" s="23"/>
      <c r="D270" s="24"/>
      <c r="E270" s="25"/>
      <c r="F270" s="26"/>
      <c r="G270" s="44"/>
      <c r="H270" s="42"/>
      <c r="I270" s="24"/>
      <c r="J270" s="30"/>
      <c r="K270" s="31" t="str">
        <f t="shared" si="24"/>
        <v/>
      </c>
      <c r="L270" s="28"/>
      <c r="M270" s="32"/>
      <c r="N270" s="33"/>
      <c r="O270" s="34"/>
      <c r="P270" s="35">
        <f t="shared" si="25"/>
        <v>0</v>
      </c>
      <c r="Q270" s="36"/>
      <c r="R270" s="37"/>
      <c r="S270" s="38"/>
      <c r="T270" s="39"/>
      <c r="U270" s="40"/>
      <c r="V270" s="41"/>
    </row>
    <row r="271" spans="1:22" ht="14.5">
      <c r="A271" s="21"/>
      <c r="B271" s="22"/>
      <c r="C271" s="23"/>
      <c r="D271" s="24"/>
      <c r="E271" s="25"/>
      <c r="F271" s="26"/>
      <c r="G271" s="44"/>
      <c r="H271" s="42"/>
      <c r="I271" s="24"/>
      <c r="J271" s="30"/>
      <c r="K271" s="31" t="str">
        <f t="shared" si="24"/>
        <v/>
      </c>
      <c r="L271" s="28"/>
      <c r="M271" s="32"/>
      <c r="N271" s="33"/>
      <c r="O271" s="34"/>
      <c r="P271" s="35">
        <f t="shared" si="25"/>
        <v>0</v>
      </c>
      <c r="Q271" s="36"/>
      <c r="R271" s="37"/>
      <c r="S271" s="38"/>
      <c r="T271" s="39"/>
      <c r="U271" s="40"/>
      <c r="V271" s="41"/>
    </row>
    <row r="272" spans="1:22" ht="14.5">
      <c r="A272" s="21"/>
      <c r="B272" s="22"/>
      <c r="C272" s="23"/>
      <c r="D272" s="24"/>
      <c r="E272" s="25"/>
      <c r="F272" s="26"/>
      <c r="G272" s="44"/>
      <c r="H272" s="42"/>
      <c r="I272" s="24"/>
      <c r="J272" s="30"/>
      <c r="K272" s="31" t="str">
        <f t="shared" si="24"/>
        <v/>
      </c>
      <c r="L272" s="28"/>
      <c r="M272" s="32"/>
      <c r="N272" s="33"/>
      <c r="O272" s="34"/>
      <c r="P272" s="35">
        <f t="shared" si="25"/>
        <v>0</v>
      </c>
      <c r="Q272" s="36"/>
      <c r="R272" s="37"/>
      <c r="S272" s="38"/>
      <c r="T272" s="39"/>
      <c r="U272" s="40"/>
      <c r="V272" s="41"/>
    </row>
    <row r="273" spans="1:22" ht="14.5">
      <c r="A273" s="21"/>
      <c r="B273" s="22"/>
      <c r="C273" s="23"/>
      <c r="D273" s="24"/>
      <c r="E273" s="25"/>
      <c r="F273" s="26"/>
      <c r="G273" s="30"/>
      <c r="H273" s="42"/>
      <c r="I273" s="24"/>
      <c r="J273" s="45"/>
      <c r="K273" s="31" t="str">
        <f t="shared" si="24"/>
        <v/>
      </c>
      <c r="L273" s="28"/>
      <c r="M273" s="32"/>
      <c r="N273" s="33"/>
      <c r="O273" s="34"/>
      <c r="P273" s="35">
        <f t="shared" si="25"/>
        <v>0</v>
      </c>
      <c r="Q273" s="36"/>
      <c r="R273" s="37"/>
      <c r="S273" s="38"/>
      <c r="T273" s="39"/>
      <c r="U273" s="40"/>
      <c r="V273" s="41"/>
    </row>
    <row r="274" spans="1:22" ht="14.5">
      <c r="A274" s="21"/>
      <c r="B274" s="22"/>
      <c r="C274" s="23"/>
      <c r="D274" s="24"/>
      <c r="E274" s="25"/>
      <c r="F274" s="26"/>
      <c r="G274" s="30"/>
      <c r="H274" s="42"/>
      <c r="I274" s="24"/>
      <c r="J274" s="45"/>
      <c r="K274" s="31" t="str">
        <f t="shared" si="24"/>
        <v/>
      </c>
      <c r="L274" s="28"/>
      <c r="M274" s="32"/>
      <c r="N274" s="33"/>
      <c r="O274" s="34"/>
      <c r="P274" s="35">
        <f t="shared" si="25"/>
        <v>0</v>
      </c>
      <c r="Q274" s="36"/>
      <c r="R274" s="37"/>
      <c r="S274" s="38"/>
      <c r="T274" s="39"/>
      <c r="U274" s="40"/>
      <c r="V274" s="41"/>
    </row>
    <row r="275" spans="1:22" ht="14.5">
      <c r="A275" s="21"/>
      <c r="B275" s="22"/>
      <c r="C275" s="23"/>
      <c r="D275" s="24"/>
      <c r="E275" s="25"/>
      <c r="F275" s="26"/>
      <c r="G275" s="44"/>
      <c r="H275" s="42"/>
      <c r="I275" s="24"/>
      <c r="J275" s="30"/>
      <c r="K275" s="31" t="str">
        <f t="shared" si="24"/>
        <v/>
      </c>
      <c r="L275" s="28"/>
      <c r="M275" s="32"/>
      <c r="N275" s="33"/>
      <c r="O275" s="34"/>
      <c r="P275" s="35">
        <f t="shared" si="25"/>
        <v>0</v>
      </c>
      <c r="Q275" s="36"/>
      <c r="R275" s="37"/>
      <c r="S275" s="38"/>
      <c r="T275" s="39"/>
      <c r="U275" s="40"/>
      <c r="V275" s="41"/>
    </row>
    <row r="276" spans="1:22" ht="14.5">
      <c r="A276" s="21"/>
      <c r="B276" s="22"/>
      <c r="C276" s="23"/>
      <c r="D276" s="24"/>
      <c r="E276" s="25"/>
      <c r="F276" s="26"/>
      <c r="G276" s="44"/>
      <c r="H276" s="42"/>
      <c r="I276" s="24"/>
      <c r="J276" s="30"/>
      <c r="K276" s="31" t="str">
        <f t="shared" si="24"/>
        <v/>
      </c>
      <c r="L276" s="28"/>
      <c r="M276" s="32"/>
      <c r="N276" s="33"/>
      <c r="O276" s="34"/>
      <c r="P276" s="35">
        <f t="shared" si="25"/>
        <v>0</v>
      </c>
      <c r="Q276" s="36"/>
      <c r="R276" s="37"/>
      <c r="S276" s="38"/>
      <c r="T276" s="39"/>
      <c r="U276" s="40"/>
      <c r="V276" s="41"/>
    </row>
    <row r="277" spans="1:22" ht="14.5">
      <c r="A277" s="21"/>
      <c r="B277" s="22"/>
      <c r="C277" s="23"/>
      <c r="D277" s="24"/>
      <c r="E277" s="25"/>
      <c r="F277" s="26"/>
      <c r="G277" s="44"/>
      <c r="H277" s="42"/>
      <c r="I277" s="24"/>
      <c r="J277" s="30"/>
      <c r="K277" s="31" t="str">
        <f t="shared" si="24"/>
        <v/>
      </c>
      <c r="L277" s="28"/>
      <c r="M277" s="32"/>
      <c r="N277" s="33"/>
      <c r="O277" s="34"/>
      <c r="P277" s="35">
        <f t="shared" si="25"/>
        <v>0</v>
      </c>
      <c r="Q277" s="36"/>
      <c r="R277" s="37"/>
      <c r="S277" s="38"/>
      <c r="T277" s="39"/>
      <c r="U277" s="40"/>
      <c r="V277" s="41"/>
    </row>
    <row r="278" spans="1:22" ht="14.5">
      <c r="A278" s="21"/>
      <c r="B278" s="22"/>
      <c r="C278" s="23"/>
      <c r="D278" s="24"/>
      <c r="E278" s="25"/>
      <c r="F278" s="26"/>
      <c r="G278" s="44"/>
      <c r="H278" s="42"/>
      <c r="I278" s="24"/>
      <c r="J278" s="30"/>
      <c r="K278" s="31" t="str">
        <f t="shared" si="24"/>
        <v/>
      </c>
      <c r="L278" s="28"/>
      <c r="M278" s="32"/>
      <c r="N278" s="33"/>
      <c r="O278" s="34"/>
      <c r="P278" s="35">
        <f t="shared" si="25"/>
        <v>0</v>
      </c>
      <c r="Q278" s="36"/>
      <c r="R278" s="37"/>
      <c r="S278" s="38"/>
      <c r="T278" s="39"/>
      <c r="U278" s="40"/>
      <c r="V278" s="41"/>
    </row>
    <row r="279" spans="1:22" ht="14.5">
      <c r="A279" s="21"/>
      <c r="B279" s="22"/>
      <c r="C279" s="23"/>
      <c r="D279" s="24"/>
      <c r="E279" s="25"/>
      <c r="F279" s="26"/>
      <c r="G279" s="44"/>
      <c r="H279" s="42"/>
      <c r="I279" s="24"/>
      <c r="J279" s="30"/>
      <c r="K279" s="31" t="str">
        <f t="shared" si="24"/>
        <v/>
      </c>
      <c r="L279" s="28"/>
      <c r="M279" s="32"/>
      <c r="N279" s="33"/>
      <c r="O279" s="34"/>
      <c r="P279" s="35">
        <f t="shared" si="25"/>
        <v>0</v>
      </c>
      <c r="Q279" s="36"/>
      <c r="R279" s="37"/>
      <c r="S279" s="38"/>
      <c r="T279" s="39"/>
      <c r="U279" s="40"/>
      <c r="V279" s="41"/>
    </row>
    <row r="280" spans="1:22" ht="14.5">
      <c r="A280" s="21"/>
      <c r="B280" s="22"/>
      <c r="C280" s="23"/>
      <c r="D280" s="24"/>
      <c r="E280" s="25"/>
      <c r="F280" s="26"/>
      <c r="G280" s="30"/>
      <c r="H280" s="42"/>
      <c r="I280" s="24"/>
      <c r="J280" s="45"/>
      <c r="K280" s="31" t="str">
        <f t="shared" si="24"/>
        <v/>
      </c>
      <c r="L280" s="28"/>
      <c r="M280" s="32"/>
      <c r="N280" s="33"/>
      <c r="O280" s="34"/>
      <c r="P280" s="35">
        <f t="shared" si="25"/>
        <v>0</v>
      </c>
      <c r="Q280" s="36"/>
      <c r="R280" s="37"/>
      <c r="S280" s="38"/>
      <c r="T280" s="39"/>
      <c r="U280" s="40"/>
      <c r="V280" s="41"/>
    </row>
    <row r="281" spans="1:22" ht="14.5">
      <c r="A281" s="21"/>
      <c r="B281" s="22"/>
      <c r="C281" s="23"/>
      <c r="D281" s="29"/>
      <c r="E281" s="25"/>
      <c r="F281" s="26"/>
      <c r="G281" s="45"/>
      <c r="H281" s="42"/>
      <c r="I281" s="24"/>
      <c r="J281" s="45"/>
      <c r="K281" s="31" t="str">
        <f t="shared" si="24"/>
        <v/>
      </c>
      <c r="L281" s="28"/>
      <c r="M281" s="32"/>
      <c r="N281" s="33"/>
      <c r="O281" s="34"/>
      <c r="P281" s="35">
        <f t="shared" si="25"/>
        <v>0</v>
      </c>
      <c r="Q281" s="36"/>
      <c r="R281" s="37"/>
      <c r="S281" s="38"/>
      <c r="T281" s="39"/>
      <c r="U281" s="40"/>
      <c r="V281" s="41"/>
    </row>
    <row r="282" spans="1:22" ht="14.5">
      <c r="A282" s="21"/>
      <c r="B282" s="22"/>
      <c r="C282" s="23"/>
      <c r="D282" s="29"/>
      <c r="E282" s="25"/>
      <c r="F282" s="26"/>
      <c r="G282" s="45"/>
      <c r="H282" s="42"/>
      <c r="I282" s="24"/>
      <c r="J282" s="45"/>
      <c r="K282" s="31" t="str">
        <f t="shared" si="24"/>
        <v/>
      </c>
      <c r="L282" s="28"/>
      <c r="M282" s="32"/>
      <c r="N282" s="33"/>
      <c r="O282" s="34"/>
      <c r="P282" s="35">
        <f t="shared" si="25"/>
        <v>0</v>
      </c>
      <c r="Q282" s="36"/>
      <c r="R282" s="37"/>
      <c r="S282" s="38"/>
      <c r="T282" s="39"/>
      <c r="U282" s="40"/>
      <c r="V282" s="41"/>
    </row>
    <row r="283" spans="1:22" ht="14.5">
      <c r="A283" s="21"/>
      <c r="B283" s="22"/>
      <c r="C283" s="23"/>
      <c r="D283" s="24"/>
      <c r="E283" s="25"/>
      <c r="F283" s="26"/>
      <c r="G283" s="44"/>
      <c r="H283" s="42"/>
      <c r="I283" s="24"/>
      <c r="J283" s="30"/>
      <c r="K283" s="31" t="str">
        <f t="shared" si="24"/>
        <v/>
      </c>
      <c r="L283" s="28"/>
      <c r="M283" s="32"/>
      <c r="N283" s="33"/>
      <c r="O283" s="34"/>
      <c r="P283" s="35">
        <f t="shared" si="25"/>
        <v>0</v>
      </c>
      <c r="Q283" s="36"/>
      <c r="R283" s="37"/>
      <c r="S283" s="38"/>
      <c r="T283" s="39"/>
      <c r="U283" s="40"/>
      <c r="V283" s="41"/>
    </row>
    <row r="284" spans="1:22" ht="12.5">
      <c r="A284" s="46"/>
      <c r="B284" s="22"/>
      <c r="C284" s="23"/>
      <c r="D284" s="29"/>
      <c r="E284" s="25"/>
      <c r="F284" s="26"/>
      <c r="G284" s="44"/>
      <c r="H284" s="28"/>
      <c r="I284" s="29"/>
      <c r="J284" s="30"/>
      <c r="K284" s="31" t="str">
        <f t="shared" si="24"/>
        <v/>
      </c>
      <c r="L284" s="28"/>
      <c r="M284" s="32"/>
      <c r="N284" s="33"/>
      <c r="O284" s="34"/>
      <c r="P284" s="35">
        <f t="shared" si="25"/>
        <v>0</v>
      </c>
      <c r="Q284" s="36"/>
      <c r="R284" s="37"/>
      <c r="S284" s="38"/>
      <c r="T284" s="39"/>
      <c r="U284" s="40"/>
      <c r="V284" s="41"/>
    </row>
    <row r="285" spans="1:22" ht="12.5">
      <c r="A285" s="46"/>
      <c r="B285" s="22"/>
      <c r="C285" s="23"/>
      <c r="D285" s="29"/>
      <c r="E285" s="25"/>
      <c r="F285" s="26"/>
      <c r="G285" s="44"/>
      <c r="H285" s="28"/>
      <c r="I285" s="29"/>
      <c r="J285" s="30"/>
      <c r="K285" s="31" t="str">
        <f t="shared" si="24"/>
        <v/>
      </c>
      <c r="L285" s="28"/>
      <c r="M285" s="32"/>
      <c r="N285" s="33"/>
      <c r="O285" s="34"/>
      <c r="P285" s="35">
        <f t="shared" si="25"/>
        <v>0</v>
      </c>
      <c r="Q285" s="36"/>
      <c r="R285" s="47"/>
      <c r="S285" s="38"/>
      <c r="T285" s="39"/>
      <c r="U285" s="40"/>
      <c r="V285" s="41"/>
    </row>
    <row r="286" spans="1:22" ht="12.5">
      <c r="A286" s="46"/>
      <c r="B286" s="22"/>
      <c r="C286" s="23"/>
      <c r="D286" s="29"/>
      <c r="E286" s="25"/>
      <c r="F286" s="26"/>
      <c r="G286" s="45"/>
      <c r="H286" s="28"/>
      <c r="I286" s="29"/>
      <c r="J286" s="45"/>
      <c r="K286" s="31" t="str">
        <f t="shared" si="24"/>
        <v/>
      </c>
      <c r="L286" s="28"/>
      <c r="M286" s="32"/>
      <c r="N286" s="33"/>
      <c r="O286" s="34"/>
      <c r="P286" s="35">
        <f t="shared" si="25"/>
        <v>0</v>
      </c>
      <c r="Q286" s="36"/>
      <c r="R286" s="37"/>
      <c r="S286" s="38"/>
      <c r="T286" s="39"/>
      <c r="U286" s="40"/>
      <c r="V286" s="41"/>
    </row>
    <row r="287" spans="1:22" ht="12.5">
      <c r="A287" s="46"/>
      <c r="B287" s="22"/>
      <c r="C287" s="23"/>
      <c r="D287" s="29"/>
      <c r="E287" s="25"/>
      <c r="F287" s="26"/>
      <c r="G287" s="45"/>
      <c r="H287" s="28"/>
      <c r="I287" s="29"/>
      <c r="J287" s="45"/>
      <c r="K287" s="31" t="str">
        <f t="shared" si="24"/>
        <v/>
      </c>
      <c r="L287" s="28"/>
      <c r="M287" s="32"/>
      <c r="N287" s="33"/>
      <c r="O287" s="34"/>
      <c r="P287" s="35">
        <f t="shared" si="25"/>
        <v>0</v>
      </c>
      <c r="Q287" s="36"/>
      <c r="R287" s="37"/>
      <c r="S287" s="38"/>
      <c r="T287" s="39"/>
      <c r="U287" s="40"/>
      <c r="V287" s="41"/>
    </row>
    <row r="288" spans="1:22" ht="12.5">
      <c r="A288" s="46"/>
      <c r="B288" s="22"/>
      <c r="C288" s="23"/>
      <c r="D288" s="29"/>
      <c r="E288" s="25"/>
      <c r="F288" s="26"/>
      <c r="G288" s="45"/>
      <c r="H288" s="28"/>
      <c r="I288" s="29"/>
      <c r="J288" s="45"/>
      <c r="K288" s="31" t="str">
        <f t="shared" si="24"/>
        <v/>
      </c>
      <c r="L288" s="28"/>
      <c r="M288" s="32"/>
      <c r="N288" s="33"/>
      <c r="O288" s="34"/>
      <c r="P288" s="35">
        <f t="shared" si="25"/>
        <v>0</v>
      </c>
      <c r="Q288" s="36"/>
      <c r="R288" s="37"/>
      <c r="S288" s="38"/>
      <c r="T288" s="39"/>
      <c r="U288" s="40"/>
      <c r="V288" s="41"/>
    </row>
    <row r="289" spans="1:22" ht="12.5">
      <c r="A289" s="46"/>
      <c r="B289" s="22"/>
      <c r="C289" s="23"/>
      <c r="D289" s="29"/>
      <c r="E289" s="25"/>
      <c r="F289" s="26"/>
      <c r="G289" s="45"/>
      <c r="H289" s="28"/>
      <c r="I289" s="29"/>
      <c r="J289" s="45"/>
      <c r="K289" s="31" t="str">
        <f t="shared" si="24"/>
        <v/>
      </c>
      <c r="L289" s="28"/>
      <c r="M289" s="32"/>
      <c r="N289" s="33"/>
      <c r="O289" s="34"/>
      <c r="P289" s="35">
        <f t="shared" si="25"/>
        <v>0</v>
      </c>
      <c r="Q289" s="36"/>
      <c r="R289" s="37"/>
      <c r="S289" s="38"/>
      <c r="T289" s="39"/>
      <c r="U289" s="40"/>
      <c r="V289" s="41"/>
    </row>
    <row r="290" spans="1:22" ht="12.5">
      <c r="A290" s="46"/>
      <c r="B290" s="22"/>
      <c r="C290" s="23"/>
      <c r="D290" s="29"/>
      <c r="E290" s="25"/>
      <c r="F290" s="26"/>
      <c r="G290" s="45"/>
      <c r="H290" s="28"/>
      <c r="I290" s="29"/>
      <c r="J290" s="45"/>
      <c r="K290" s="31" t="str">
        <f t="shared" si="24"/>
        <v/>
      </c>
      <c r="L290" s="28"/>
      <c r="M290" s="32"/>
      <c r="N290" s="33"/>
      <c r="O290" s="34"/>
      <c r="P290" s="35">
        <f t="shared" si="25"/>
        <v>0</v>
      </c>
      <c r="Q290" s="36"/>
      <c r="R290" s="37"/>
      <c r="S290" s="38"/>
      <c r="T290" s="39"/>
      <c r="U290" s="40"/>
      <c r="V290" s="41"/>
    </row>
    <row r="291" spans="1:22" ht="12.5">
      <c r="A291" s="46"/>
      <c r="B291" s="22"/>
      <c r="C291" s="23"/>
      <c r="D291" s="29"/>
      <c r="E291" s="25"/>
      <c r="F291" s="26"/>
      <c r="G291" s="45"/>
      <c r="H291" s="28"/>
      <c r="I291" s="29"/>
      <c r="J291" s="45"/>
      <c r="K291" s="31" t="str">
        <f t="shared" si="24"/>
        <v/>
      </c>
      <c r="L291" s="28"/>
      <c r="M291" s="32"/>
      <c r="N291" s="33"/>
      <c r="O291" s="34"/>
      <c r="P291" s="35">
        <f t="shared" si="25"/>
        <v>0</v>
      </c>
      <c r="Q291" s="36"/>
      <c r="R291" s="37"/>
      <c r="S291" s="38"/>
      <c r="T291" s="39"/>
      <c r="U291" s="40"/>
      <c r="V291" s="41"/>
    </row>
    <row r="292" spans="1:22" ht="12.5">
      <c r="A292" s="48"/>
      <c r="B292" s="22"/>
      <c r="C292" s="49"/>
      <c r="D292" s="29"/>
      <c r="E292" s="25"/>
      <c r="F292" s="26"/>
      <c r="G292" s="44"/>
      <c r="H292" s="28"/>
      <c r="I292" s="29"/>
      <c r="J292" s="30"/>
      <c r="K292" s="50" t="str">
        <f t="shared" si="24"/>
        <v/>
      </c>
      <c r="L292" s="51"/>
      <c r="M292" s="51"/>
      <c r="N292" s="33"/>
      <c r="O292" s="34"/>
      <c r="P292" s="35">
        <f t="shared" si="25"/>
        <v>0</v>
      </c>
      <c r="Q292" s="36"/>
      <c r="R292" s="37"/>
      <c r="S292" s="38"/>
      <c r="T292" s="39"/>
      <c r="U292" s="40"/>
      <c r="V292" s="41"/>
    </row>
    <row r="293" spans="1:22" ht="12.5">
      <c r="A293" s="48"/>
      <c r="B293" s="22"/>
      <c r="C293" s="49"/>
      <c r="D293" s="29"/>
      <c r="E293" s="25"/>
      <c r="F293" s="26"/>
      <c r="G293" s="44"/>
      <c r="H293" s="28"/>
      <c r="I293" s="29"/>
      <c r="J293" s="30"/>
      <c r="K293" s="50" t="str">
        <f t="shared" si="24"/>
        <v/>
      </c>
      <c r="L293" s="51"/>
      <c r="M293" s="51"/>
      <c r="N293" s="33"/>
      <c r="O293" s="34"/>
      <c r="P293" s="35">
        <f t="shared" si="25"/>
        <v>0</v>
      </c>
      <c r="Q293" s="36"/>
      <c r="R293" s="37"/>
      <c r="S293" s="38"/>
      <c r="T293" s="39"/>
      <c r="U293" s="40"/>
      <c r="V293" s="41"/>
    </row>
    <row r="294" spans="1:22" ht="12.5">
      <c r="A294" s="48"/>
      <c r="B294" s="22"/>
      <c r="C294" s="49"/>
      <c r="D294" s="29"/>
      <c r="E294" s="25"/>
      <c r="F294" s="26"/>
      <c r="G294" s="44"/>
      <c r="H294" s="28"/>
      <c r="I294" s="29"/>
      <c r="J294" s="30"/>
      <c r="K294" s="50" t="str">
        <f t="shared" si="24"/>
        <v/>
      </c>
      <c r="L294" s="51"/>
      <c r="M294" s="51"/>
      <c r="N294" s="33"/>
      <c r="O294" s="34"/>
      <c r="P294" s="35">
        <f t="shared" si="25"/>
        <v>0</v>
      </c>
      <c r="Q294" s="36"/>
      <c r="R294" s="37"/>
      <c r="S294" s="38"/>
      <c r="T294" s="39"/>
      <c r="U294" s="40"/>
      <c r="V294" s="41"/>
    </row>
    <row r="295" spans="1:22" ht="12.5">
      <c r="A295" s="48"/>
      <c r="B295" s="22"/>
      <c r="C295" s="49"/>
      <c r="D295" s="29"/>
      <c r="E295" s="25"/>
      <c r="F295" s="26"/>
      <c r="G295" s="44"/>
      <c r="H295" s="28"/>
      <c r="I295" s="29"/>
      <c r="J295" s="30"/>
      <c r="K295" s="50" t="str">
        <f t="shared" si="24"/>
        <v/>
      </c>
      <c r="L295" s="51"/>
      <c r="M295" s="51"/>
      <c r="N295" s="33"/>
      <c r="O295" s="34"/>
      <c r="P295" s="35">
        <f t="shared" si="25"/>
        <v>0</v>
      </c>
      <c r="Q295" s="36"/>
      <c r="R295" s="37"/>
      <c r="S295" s="38"/>
      <c r="T295" s="39"/>
      <c r="U295" s="40"/>
      <c r="V295" s="41"/>
    </row>
    <row r="296" spans="1:22" ht="12.5">
      <c r="A296" s="48"/>
      <c r="B296" s="22"/>
      <c r="C296" s="52"/>
      <c r="D296" s="29"/>
      <c r="E296" s="25"/>
      <c r="F296" s="26"/>
      <c r="G296" s="44"/>
      <c r="H296" s="28"/>
      <c r="I296" s="29"/>
      <c r="J296" s="30"/>
      <c r="K296" s="50" t="str">
        <f t="shared" si="24"/>
        <v/>
      </c>
      <c r="L296" s="51"/>
      <c r="M296" s="51"/>
      <c r="N296" s="33"/>
      <c r="O296" s="34"/>
      <c r="P296" s="35">
        <f t="shared" si="25"/>
        <v>0</v>
      </c>
      <c r="Q296" s="36"/>
      <c r="R296" s="37"/>
      <c r="S296" s="38"/>
      <c r="T296" s="39"/>
      <c r="U296" s="40"/>
      <c r="V296" s="41"/>
    </row>
    <row r="297" spans="1:22" ht="12.5">
      <c r="A297" s="48"/>
      <c r="B297" s="22"/>
      <c r="C297" s="52"/>
      <c r="D297" s="29"/>
      <c r="E297" s="25"/>
      <c r="F297" s="26"/>
      <c r="G297" s="44"/>
      <c r="H297" s="28"/>
      <c r="I297" s="29"/>
      <c r="J297" s="30"/>
      <c r="K297" s="50" t="str">
        <f t="shared" si="24"/>
        <v/>
      </c>
      <c r="L297" s="51"/>
      <c r="M297" s="51"/>
      <c r="N297" s="33"/>
      <c r="O297" s="34"/>
      <c r="P297" s="35">
        <f t="shared" si="25"/>
        <v>0</v>
      </c>
      <c r="Q297" s="36"/>
      <c r="R297" s="37"/>
      <c r="S297" s="38"/>
      <c r="T297" s="39"/>
      <c r="U297" s="40"/>
      <c r="V297" s="41"/>
    </row>
    <row r="298" spans="1:22" ht="12.5">
      <c r="A298" s="48"/>
      <c r="B298" s="22"/>
      <c r="C298" s="52"/>
      <c r="D298" s="29"/>
      <c r="E298" s="25"/>
      <c r="F298" s="26"/>
      <c r="G298" s="44"/>
      <c r="H298" s="28"/>
      <c r="I298" s="29"/>
      <c r="J298" s="30"/>
      <c r="K298" s="50" t="str">
        <f t="shared" si="24"/>
        <v/>
      </c>
      <c r="L298" s="51"/>
      <c r="M298" s="51"/>
      <c r="N298" s="33"/>
      <c r="O298" s="34"/>
      <c r="P298" s="35">
        <f t="shared" si="25"/>
        <v>0</v>
      </c>
      <c r="Q298" s="36"/>
      <c r="R298" s="37"/>
      <c r="S298" s="38"/>
      <c r="T298" s="39"/>
      <c r="U298" s="40"/>
      <c r="V298" s="41"/>
    </row>
    <row r="299" spans="1:22" ht="12.5">
      <c r="A299" s="46"/>
      <c r="B299" s="22"/>
      <c r="C299" s="23"/>
      <c r="D299" s="29"/>
      <c r="E299" s="25"/>
      <c r="F299" s="26"/>
      <c r="G299" s="30"/>
      <c r="H299" s="28"/>
      <c r="I299" s="29"/>
      <c r="J299" s="30"/>
      <c r="K299" s="31" t="str">
        <f t="shared" si="24"/>
        <v/>
      </c>
      <c r="L299" s="28"/>
      <c r="M299" s="32"/>
      <c r="N299" s="33"/>
      <c r="O299" s="34"/>
      <c r="P299" s="35">
        <f t="shared" si="25"/>
        <v>0</v>
      </c>
      <c r="Q299" s="36"/>
      <c r="R299" s="37"/>
      <c r="S299" s="38"/>
      <c r="T299" s="39"/>
      <c r="U299" s="40"/>
      <c r="V299" s="41"/>
    </row>
    <row r="300" spans="1:22" ht="12.5">
      <c r="A300" s="46"/>
      <c r="B300" s="22"/>
      <c r="C300" s="23"/>
      <c r="D300" s="29"/>
      <c r="E300" s="25"/>
      <c r="F300" s="26"/>
      <c r="G300" s="30"/>
      <c r="H300" s="28"/>
      <c r="I300" s="29"/>
      <c r="J300" s="30"/>
      <c r="K300" s="31" t="str">
        <f t="shared" si="24"/>
        <v/>
      </c>
      <c r="L300" s="28"/>
      <c r="M300" s="32"/>
      <c r="N300" s="33"/>
      <c r="O300" s="34"/>
      <c r="P300" s="35">
        <f t="shared" si="25"/>
        <v>0</v>
      </c>
      <c r="Q300" s="36"/>
      <c r="R300" s="37"/>
      <c r="S300" s="38"/>
      <c r="T300" s="39"/>
      <c r="U300" s="40"/>
      <c r="V300" s="41"/>
    </row>
    <row r="301" spans="1:22" ht="12.5">
      <c r="A301" s="46"/>
      <c r="B301" s="22"/>
      <c r="C301" s="23"/>
      <c r="D301" s="29"/>
      <c r="E301" s="25"/>
      <c r="F301" s="26"/>
      <c r="G301" s="30"/>
      <c r="H301" s="28"/>
      <c r="I301" s="29"/>
      <c r="J301" s="30"/>
      <c r="K301" s="31" t="str">
        <f t="shared" si="24"/>
        <v/>
      </c>
      <c r="L301" s="28"/>
      <c r="M301" s="32"/>
      <c r="N301" s="33"/>
      <c r="O301" s="34"/>
      <c r="P301" s="35">
        <f t="shared" si="25"/>
        <v>0</v>
      </c>
      <c r="Q301" s="36"/>
      <c r="R301" s="37"/>
      <c r="S301" s="38"/>
      <c r="T301" s="39"/>
      <c r="U301" s="40"/>
      <c r="V301" s="41"/>
    </row>
    <row r="302" spans="1:22" ht="12.5">
      <c r="A302" s="46"/>
      <c r="B302" s="22"/>
      <c r="C302" s="23"/>
      <c r="D302" s="29"/>
      <c r="E302" s="25"/>
      <c r="F302" s="26"/>
      <c r="G302" s="44"/>
      <c r="H302" s="28"/>
      <c r="I302" s="29"/>
      <c r="J302" s="30"/>
      <c r="K302" s="31" t="str">
        <f t="shared" si="24"/>
        <v/>
      </c>
      <c r="L302" s="28"/>
      <c r="M302" s="32"/>
      <c r="N302" s="33"/>
      <c r="O302" s="34"/>
      <c r="P302" s="35">
        <f t="shared" si="25"/>
        <v>0</v>
      </c>
      <c r="Q302" s="36"/>
      <c r="R302" s="37"/>
      <c r="S302" s="38"/>
      <c r="T302" s="39"/>
      <c r="U302" s="40"/>
      <c r="V302" s="41"/>
    </row>
    <row r="303" spans="1:22" ht="12.5">
      <c r="A303" s="46"/>
      <c r="B303" s="22"/>
      <c r="C303" s="23"/>
      <c r="D303" s="29"/>
      <c r="E303" s="25"/>
      <c r="F303" s="26"/>
      <c r="G303" s="44"/>
      <c r="H303" s="28"/>
      <c r="I303" s="29"/>
      <c r="J303" s="30"/>
      <c r="K303" s="31" t="str">
        <f t="shared" si="24"/>
        <v/>
      </c>
      <c r="L303" s="28"/>
      <c r="M303" s="32"/>
      <c r="N303" s="33"/>
      <c r="O303" s="34"/>
      <c r="P303" s="35">
        <f t="shared" si="25"/>
        <v>0</v>
      </c>
      <c r="Q303" s="36"/>
      <c r="R303" s="37"/>
      <c r="S303" s="38"/>
      <c r="T303" s="39"/>
      <c r="U303" s="40"/>
      <c r="V303" s="41"/>
    </row>
    <row r="304" spans="1:22" ht="12.5">
      <c r="A304" s="46"/>
      <c r="B304" s="22"/>
      <c r="C304" s="23"/>
      <c r="D304" s="29"/>
      <c r="E304" s="25"/>
      <c r="F304" s="26"/>
      <c r="G304" s="44"/>
      <c r="H304" s="28"/>
      <c r="I304" s="29"/>
      <c r="J304" s="30"/>
      <c r="K304" s="31" t="str">
        <f t="shared" si="24"/>
        <v/>
      </c>
      <c r="L304" s="28"/>
      <c r="M304" s="32"/>
      <c r="N304" s="33"/>
      <c r="O304" s="34"/>
      <c r="P304" s="35">
        <f t="shared" si="25"/>
        <v>0</v>
      </c>
      <c r="Q304" s="36"/>
      <c r="R304" s="37"/>
      <c r="S304" s="38"/>
      <c r="T304" s="39"/>
      <c r="U304" s="40"/>
      <c r="V304" s="41"/>
    </row>
    <row r="305" spans="1:22" ht="12.5">
      <c r="A305" s="46"/>
      <c r="B305" s="22"/>
      <c r="C305" s="23"/>
      <c r="D305" s="29"/>
      <c r="E305" s="25"/>
      <c r="F305" s="26"/>
      <c r="G305" s="44"/>
      <c r="H305" s="28"/>
      <c r="I305" s="29"/>
      <c r="J305" s="30"/>
      <c r="K305" s="31" t="str">
        <f t="shared" si="24"/>
        <v/>
      </c>
      <c r="L305" s="28"/>
      <c r="M305" s="32"/>
      <c r="N305" s="33"/>
      <c r="O305" s="34"/>
      <c r="P305" s="35">
        <f t="shared" si="25"/>
        <v>0</v>
      </c>
      <c r="Q305" s="36"/>
      <c r="R305" s="37"/>
      <c r="S305" s="38"/>
      <c r="T305" s="39"/>
      <c r="U305" s="40"/>
      <c r="V305" s="41"/>
    </row>
    <row r="306" spans="1:22" ht="12.5">
      <c r="A306" s="46"/>
      <c r="B306" s="22"/>
      <c r="C306" s="23"/>
      <c r="D306" s="29"/>
      <c r="E306" s="25"/>
      <c r="F306" s="26"/>
      <c r="G306" s="44"/>
      <c r="H306" s="28"/>
      <c r="I306" s="29"/>
      <c r="J306" s="30"/>
      <c r="K306" s="31" t="str">
        <f t="shared" si="24"/>
        <v/>
      </c>
      <c r="L306" s="28"/>
      <c r="M306" s="32"/>
      <c r="N306" s="33"/>
      <c r="O306" s="34"/>
      <c r="P306" s="35">
        <f t="shared" si="25"/>
        <v>0</v>
      </c>
      <c r="Q306" s="36"/>
      <c r="R306" s="37"/>
      <c r="S306" s="38"/>
      <c r="T306" s="39"/>
      <c r="U306" s="40"/>
      <c r="V306" s="41"/>
    </row>
    <row r="307" spans="1:22" ht="12.5">
      <c r="A307" s="46"/>
      <c r="B307" s="22"/>
      <c r="C307" s="23"/>
      <c r="D307" s="29"/>
      <c r="E307" s="25"/>
      <c r="F307" s="26"/>
      <c r="G307" s="44"/>
      <c r="H307" s="28"/>
      <c r="I307" s="29"/>
      <c r="J307" s="30"/>
      <c r="K307" s="31" t="str">
        <f t="shared" si="24"/>
        <v/>
      </c>
      <c r="L307" s="28"/>
      <c r="M307" s="32"/>
      <c r="N307" s="33"/>
      <c r="O307" s="34"/>
      <c r="P307" s="35">
        <f t="shared" si="25"/>
        <v>0</v>
      </c>
      <c r="Q307" s="36"/>
      <c r="R307" s="37"/>
      <c r="S307" s="38"/>
      <c r="T307" s="39"/>
      <c r="U307" s="40"/>
      <c r="V307" s="41"/>
    </row>
    <row r="308" spans="1:22" ht="12.5">
      <c r="A308" s="46"/>
      <c r="B308" s="22"/>
      <c r="C308" s="23"/>
      <c r="D308" s="29"/>
      <c r="E308" s="25"/>
      <c r="F308" s="26"/>
      <c r="G308" s="44"/>
      <c r="H308" s="28"/>
      <c r="I308" s="29"/>
      <c r="J308" s="30"/>
      <c r="K308" s="31" t="str">
        <f t="shared" si="24"/>
        <v/>
      </c>
      <c r="L308" s="28"/>
      <c r="M308" s="32"/>
      <c r="N308" s="33"/>
      <c r="O308" s="34"/>
      <c r="P308" s="35">
        <f t="shared" si="25"/>
        <v>0</v>
      </c>
      <c r="Q308" s="36"/>
      <c r="R308" s="37"/>
      <c r="S308" s="38"/>
      <c r="T308" s="39"/>
      <c r="U308" s="40"/>
      <c r="V308" s="41"/>
    </row>
    <row r="309" spans="1:22" ht="12.5">
      <c r="A309" s="46"/>
      <c r="B309" s="22"/>
      <c r="C309" s="23"/>
      <c r="D309" s="29"/>
      <c r="E309" s="25"/>
      <c r="F309" s="26"/>
      <c r="G309" s="44"/>
      <c r="H309" s="28"/>
      <c r="I309" s="29"/>
      <c r="J309" s="30"/>
      <c r="K309" s="31" t="str">
        <f t="shared" si="24"/>
        <v/>
      </c>
      <c r="L309" s="28"/>
      <c r="M309" s="32"/>
      <c r="N309" s="33"/>
      <c r="O309" s="34"/>
      <c r="P309" s="35">
        <f t="shared" si="25"/>
        <v>0</v>
      </c>
      <c r="Q309" s="36"/>
      <c r="R309" s="37"/>
      <c r="S309" s="38"/>
      <c r="T309" s="39"/>
      <c r="U309" s="40"/>
      <c r="V309" s="41"/>
    </row>
    <row r="310" spans="1:22" ht="12.5">
      <c r="A310" s="46"/>
      <c r="B310" s="22"/>
      <c r="C310" s="23"/>
      <c r="D310" s="29"/>
      <c r="E310" s="25"/>
      <c r="F310" s="26"/>
      <c r="G310" s="44"/>
      <c r="H310" s="28"/>
      <c r="I310" s="29"/>
      <c r="J310" s="30"/>
      <c r="K310" s="31" t="str">
        <f t="shared" si="24"/>
        <v/>
      </c>
      <c r="L310" s="28"/>
      <c r="M310" s="32"/>
      <c r="N310" s="33"/>
      <c r="O310" s="34"/>
      <c r="P310" s="35">
        <f t="shared" si="25"/>
        <v>0</v>
      </c>
      <c r="Q310" s="36"/>
      <c r="R310" s="37"/>
      <c r="S310" s="38"/>
      <c r="T310" s="39"/>
      <c r="U310" s="40"/>
      <c r="V310" s="41"/>
    </row>
    <row r="311" spans="1:22" ht="12.5">
      <c r="A311" s="46"/>
      <c r="B311" s="22"/>
      <c r="C311" s="23"/>
      <c r="D311" s="29"/>
      <c r="E311" s="25"/>
      <c r="F311" s="26"/>
      <c r="G311" s="30"/>
      <c r="H311" s="28"/>
      <c r="I311" s="29"/>
      <c r="J311" s="30"/>
      <c r="K311" s="31" t="str">
        <f t="shared" si="24"/>
        <v/>
      </c>
      <c r="L311" s="28"/>
      <c r="M311" s="32"/>
      <c r="N311" s="33"/>
      <c r="O311" s="34"/>
      <c r="P311" s="35">
        <f t="shared" si="25"/>
        <v>0</v>
      </c>
      <c r="Q311" s="36"/>
      <c r="R311" s="37"/>
      <c r="S311" s="38"/>
      <c r="T311" s="39"/>
      <c r="U311" s="40"/>
      <c r="V311" s="41"/>
    </row>
    <row r="312" spans="1:22" ht="12.5">
      <c r="A312" s="46"/>
      <c r="B312" s="22"/>
      <c r="C312" s="23"/>
      <c r="D312" s="29"/>
      <c r="E312" s="25"/>
      <c r="F312" s="26"/>
      <c r="G312" s="30"/>
      <c r="H312" s="28"/>
      <c r="I312" s="29"/>
      <c r="J312" s="30"/>
      <c r="K312" s="31" t="str">
        <f t="shared" si="24"/>
        <v/>
      </c>
      <c r="L312" s="28"/>
      <c r="M312" s="32"/>
      <c r="N312" s="33"/>
      <c r="O312" s="34"/>
      <c r="P312" s="35">
        <f t="shared" si="25"/>
        <v>0</v>
      </c>
      <c r="Q312" s="36"/>
      <c r="R312" s="37"/>
      <c r="S312" s="38"/>
      <c r="T312" s="39"/>
      <c r="U312" s="40"/>
      <c r="V312" s="41"/>
    </row>
    <row r="313" spans="1:22" ht="12.5">
      <c r="A313" s="46"/>
      <c r="B313" s="22"/>
      <c r="C313" s="23"/>
      <c r="D313" s="29"/>
      <c r="E313" s="25"/>
      <c r="F313" s="26"/>
      <c r="G313" s="30"/>
      <c r="H313" s="28"/>
      <c r="I313" s="29"/>
      <c r="J313" s="30"/>
      <c r="K313" s="31" t="str">
        <f t="shared" si="24"/>
        <v/>
      </c>
      <c r="L313" s="28"/>
      <c r="M313" s="32"/>
      <c r="N313" s="33"/>
      <c r="O313" s="34"/>
      <c r="P313" s="35">
        <f t="shared" si="25"/>
        <v>0</v>
      </c>
      <c r="Q313" s="36"/>
      <c r="R313" s="37"/>
      <c r="S313" s="38"/>
      <c r="T313" s="39"/>
      <c r="U313" s="40"/>
      <c r="V313" s="41"/>
    </row>
    <row r="314" spans="1:22" ht="12.5">
      <c r="A314" s="46"/>
      <c r="B314" s="22"/>
      <c r="C314" s="23"/>
      <c r="D314" s="29"/>
      <c r="E314" s="25"/>
      <c r="F314" s="26"/>
      <c r="G314" s="44"/>
      <c r="H314" s="28"/>
      <c r="I314" s="29"/>
      <c r="J314" s="30"/>
      <c r="K314" s="31" t="str">
        <f t="shared" si="24"/>
        <v/>
      </c>
      <c r="L314" s="28"/>
      <c r="M314" s="32"/>
      <c r="N314" s="33"/>
      <c r="O314" s="34"/>
      <c r="P314" s="35">
        <f t="shared" si="25"/>
        <v>0</v>
      </c>
      <c r="Q314" s="36"/>
      <c r="R314" s="37"/>
      <c r="S314" s="38"/>
      <c r="T314" s="39"/>
      <c r="U314" s="40"/>
      <c r="V314" s="41"/>
    </row>
    <row r="315" spans="1:22" ht="12.5">
      <c r="A315" s="46"/>
      <c r="B315" s="22"/>
      <c r="C315" s="23"/>
      <c r="D315" s="29"/>
      <c r="E315" s="25"/>
      <c r="F315" s="26"/>
      <c r="G315" s="44"/>
      <c r="H315" s="28"/>
      <c r="I315" s="29"/>
      <c r="J315" s="30"/>
      <c r="K315" s="31" t="str">
        <f t="shared" si="24"/>
        <v/>
      </c>
      <c r="L315" s="28"/>
      <c r="M315" s="32"/>
      <c r="N315" s="33"/>
      <c r="O315" s="34"/>
      <c r="P315" s="35">
        <f t="shared" si="25"/>
        <v>0</v>
      </c>
      <c r="Q315" s="36"/>
      <c r="R315" s="37"/>
      <c r="S315" s="38"/>
      <c r="T315" s="39"/>
      <c r="U315" s="40"/>
      <c r="V315" s="41"/>
    </row>
    <row r="316" spans="1:22" ht="12.5">
      <c r="A316" s="46"/>
      <c r="B316" s="22"/>
      <c r="C316" s="23"/>
      <c r="D316" s="29"/>
      <c r="E316" s="25"/>
      <c r="F316" s="26"/>
      <c r="G316" s="44"/>
      <c r="H316" s="28"/>
      <c r="I316" s="29"/>
      <c r="J316" s="30"/>
      <c r="K316" s="31" t="str">
        <f t="shared" si="24"/>
        <v/>
      </c>
      <c r="L316" s="28"/>
      <c r="M316" s="32"/>
      <c r="N316" s="33"/>
      <c r="O316" s="34"/>
      <c r="P316" s="35">
        <f t="shared" si="25"/>
        <v>0</v>
      </c>
      <c r="Q316" s="36"/>
      <c r="R316" s="37"/>
      <c r="S316" s="38"/>
      <c r="T316" s="39"/>
      <c r="U316" s="40"/>
      <c r="V316" s="41"/>
    </row>
    <row r="317" spans="1:22" ht="12.5">
      <c r="A317" s="46"/>
      <c r="B317" s="22"/>
      <c r="C317" s="23"/>
      <c r="D317" s="29"/>
      <c r="E317" s="25"/>
      <c r="F317" s="26"/>
      <c r="G317" s="44"/>
      <c r="H317" s="28"/>
      <c r="I317" s="29"/>
      <c r="J317" s="30"/>
      <c r="K317" s="31" t="str">
        <f t="shared" ref="K317:K341" si="26">IF(H317="", "", IF(H317="Add",G317*J317, 0))</f>
        <v/>
      </c>
      <c r="L317" s="28"/>
      <c r="M317" s="32"/>
      <c r="N317" s="33"/>
      <c r="O317" s="34"/>
      <c r="P317" s="35">
        <f t="shared" si="25"/>
        <v>0</v>
      </c>
      <c r="Q317" s="36"/>
      <c r="R317" s="37"/>
      <c r="S317" s="38"/>
      <c r="T317" s="39"/>
      <c r="U317" s="40"/>
      <c r="V317" s="41"/>
    </row>
    <row r="318" spans="1:22" ht="12.5">
      <c r="A318" s="46"/>
      <c r="B318" s="22"/>
      <c r="C318" s="23"/>
      <c r="D318" s="29"/>
      <c r="E318" s="25"/>
      <c r="F318" s="26"/>
      <c r="G318" s="44"/>
      <c r="H318" s="28"/>
      <c r="I318" s="29"/>
      <c r="J318" s="30"/>
      <c r="K318" s="31" t="str">
        <f t="shared" si="26"/>
        <v/>
      </c>
      <c r="L318" s="28"/>
      <c r="M318" s="32"/>
      <c r="N318" s="33"/>
      <c r="O318" s="34"/>
      <c r="P318" s="35">
        <f t="shared" si="25"/>
        <v>0</v>
      </c>
      <c r="Q318" s="36"/>
      <c r="R318" s="37"/>
      <c r="S318" s="38"/>
      <c r="T318" s="39"/>
      <c r="U318" s="40"/>
      <c r="V318" s="41"/>
    </row>
    <row r="319" spans="1:22" ht="12.5">
      <c r="A319" s="46"/>
      <c r="B319" s="22"/>
      <c r="C319" s="23"/>
      <c r="D319" s="29"/>
      <c r="E319" s="25"/>
      <c r="F319" s="26"/>
      <c r="G319" s="44"/>
      <c r="H319" s="28"/>
      <c r="I319" s="29"/>
      <c r="J319" s="30"/>
      <c r="K319" s="31" t="str">
        <f t="shared" si="26"/>
        <v/>
      </c>
      <c r="L319" s="28"/>
      <c r="M319" s="32"/>
      <c r="N319" s="33"/>
      <c r="O319" s="34"/>
      <c r="P319" s="35">
        <f t="shared" ref="P319:P341" si="27">IF(B319="M", IF(AND(E319 &lt;&gt; 0, F319 &lt;&gt; 0), C319+ (E319*F319), C319), IF(B319="T", IF(AND(N319&lt;&gt;0, O319&lt;&gt;0), K319*(L319+M319) * POWER(N319, O319), K319*(L319+M319)), ))</f>
        <v>0</v>
      </c>
      <c r="Q319" s="36"/>
      <c r="R319" s="37"/>
      <c r="S319" s="38"/>
      <c r="T319" s="39"/>
      <c r="U319" s="40"/>
      <c r="V319" s="41"/>
    </row>
    <row r="320" spans="1:22" ht="12.5">
      <c r="A320" s="46"/>
      <c r="B320" s="22"/>
      <c r="C320" s="23"/>
      <c r="D320" s="29"/>
      <c r="E320" s="25"/>
      <c r="F320" s="26"/>
      <c r="G320" s="44"/>
      <c r="H320" s="28"/>
      <c r="I320" s="29"/>
      <c r="J320" s="30"/>
      <c r="K320" s="31" t="str">
        <f t="shared" si="26"/>
        <v/>
      </c>
      <c r="L320" s="28"/>
      <c r="M320" s="32"/>
      <c r="N320" s="33"/>
      <c r="O320" s="34"/>
      <c r="P320" s="35">
        <f t="shared" si="27"/>
        <v>0</v>
      </c>
      <c r="Q320" s="36"/>
      <c r="R320" s="37"/>
      <c r="S320" s="38"/>
      <c r="T320" s="39"/>
      <c r="U320" s="40"/>
      <c r="V320" s="41"/>
    </row>
    <row r="321" spans="1:22" ht="12.5">
      <c r="A321" s="46"/>
      <c r="B321" s="22"/>
      <c r="C321" s="23"/>
      <c r="D321" s="29"/>
      <c r="E321" s="25"/>
      <c r="F321" s="26"/>
      <c r="G321" s="44"/>
      <c r="H321" s="28"/>
      <c r="I321" s="29"/>
      <c r="J321" s="30"/>
      <c r="K321" s="31" t="str">
        <f t="shared" si="26"/>
        <v/>
      </c>
      <c r="L321" s="28"/>
      <c r="M321" s="32"/>
      <c r="N321" s="33"/>
      <c r="O321" s="34"/>
      <c r="P321" s="35">
        <f t="shared" si="27"/>
        <v>0</v>
      </c>
      <c r="Q321" s="36"/>
      <c r="R321" s="37"/>
      <c r="S321" s="38"/>
      <c r="T321" s="39"/>
      <c r="U321" s="40"/>
      <c r="V321" s="41"/>
    </row>
    <row r="322" spans="1:22" ht="12.5">
      <c r="A322" s="46"/>
      <c r="B322" s="22"/>
      <c r="C322" s="23"/>
      <c r="D322" s="29"/>
      <c r="E322" s="25"/>
      <c r="F322" s="26"/>
      <c r="G322" s="44"/>
      <c r="H322" s="28"/>
      <c r="I322" s="29"/>
      <c r="J322" s="30"/>
      <c r="K322" s="31" t="str">
        <f t="shared" si="26"/>
        <v/>
      </c>
      <c r="L322" s="28"/>
      <c r="M322" s="32"/>
      <c r="N322" s="33"/>
      <c r="O322" s="34"/>
      <c r="P322" s="35">
        <f t="shared" si="27"/>
        <v>0</v>
      </c>
      <c r="Q322" s="36"/>
      <c r="R322" s="37"/>
      <c r="S322" s="38"/>
      <c r="T322" s="39"/>
      <c r="U322" s="40"/>
      <c r="V322" s="41"/>
    </row>
    <row r="323" spans="1:22" ht="12.5">
      <c r="A323" s="46"/>
      <c r="B323" s="22"/>
      <c r="C323" s="23"/>
      <c r="D323" s="29"/>
      <c r="E323" s="25"/>
      <c r="F323" s="26"/>
      <c r="G323" s="30"/>
      <c r="H323" s="28"/>
      <c r="I323" s="29"/>
      <c r="J323" s="30"/>
      <c r="K323" s="31" t="str">
        <f t="shared" si="26"/>
        <v/>
      </c>
      <c r="L323" s="28"/>
      <c r="M323" s="32"/>
      <c r="N323" s="33"/>
      <c r="O323" s="34"/>
      <c r="P323" s="35">
        <f t="shared" si="27"/>
        <v>0</v>
      </c>
      <c r="Q323" s="36"/>
      <c r="R323" s="37"/>
      <c r="S323" s="38"/>
      <c r="T323" s="39"/>
      <c r="U323" s="40"/>
      <c r="V323" s="41"/>
    </row>
    <row r="324" spans="1:22" ht="12.5">
      <c r="A324" s="46"/>
      <c r="B324" s="22"/>
      <c r="C324" s="23"/>
      <c r="D324" s="29"/>
      <c r="E324" s="25"/>
      <c r="F324" s="26"/>
      <c r="G324" s="30"/>
      <c r="H324" s="28"/>
      <c r="I324" s="29"/>
      <c r="J324" s="30"/>
      <c r="K324" s="31" t="str">
        <f t="shared" si="26"/>
        <v/>
      </c>
      <c r="L324" s="28"/>
      <c r="M324" s="32"/>
      <c r="N324" s="33"/>
      <c r="O324" s="34"/>
      <c r="P324" s="35">
        <f t="shared" si="27"/>
        <v>0</v>
      </c>
      <c r="Q324" s="36"/>
      <c r="R324" s="37"/>
      <c r="S324" s="38"/>
      <c r="T324" s="39"/>
      <c r="U324" s="40"/>
      <c r="V324" s="41"/>
    </row>
    <row r="325" spans="1:22" ht="12.5">
      <c r="A325" s="46"/>
      <c r="B325" s="22"/>
      <c r="C325" s="23"/>
      <c r="D325" s="29"/>
      <c r="E325" s="25"/>
      <c r="F325" s="26"/>
      <c r="G325" s="30"/>
      <c r="H325" s="28"/>
      <c r="I325" s="29"/>
      <c r="J325" s="30"/>
      <c r="K325" s="31" t="str">
        <f t="shared" si="26"/>
        <v/>
      </c>
      <c r="L325" s="28"/>
      <c r="M325" s="32"/>
      <c r="N325" s="33"/>
      <c r="O325" s="34"/>
      <c r="P325" s="35">
        <f t="shared" si="27"/>
        <v>0</v>
      </c>
      <c r="Q325" s="36"/>
      <c r="R325" s="37"/>
      <c r="S325" s="38"/>
      <c r="T325" s="39"/>
      <c r="U325" s="40"/>
      <c r="V325" s="41"/>
    </row>
    <row r="326" spans="1:22" ht="12.5">
      <c r="A326" s="46"/>
      <c r="B326" s="22"/>
      <c r="C326" s="23"/>
      <c r="D326" s="29"/>
      <c r="E326" s="25"/>
      <c r="F326" s="26"/>
      <c r="G326" s="44"/>
      <c r="H326" s="28"/>
      <c r="I326" s="29"/>
      <c r="J326" s="30"/>
      <c r="K326" s="31" t="str">
        <f t="shared" si="26"/>
        <v/>
      </c>
      <c r="L326" s="28"/>
      <c r="M326" s="32"/>
      <c r="N326" s="33"/>
      <c r="O326" s="34"/>
      <c r="P326" s="35">
        <f t="shared" si="27"/>
        <v>0</v>
      </c>
      <c r="Q326" s="36"/>
      <c r="R326" s="37"/>
      <c r="S326" s="38"/>
      <c r="T326" s="39"/>
      <c r="U326" s="40"/>
      <c r="V326" s="41"/>
    </row>
    <row r="327" spans="1:22" ht="12.5">
      <c r="A327" s="46"/>
      <c r="B327" s="22"/>
      <c r="C327" s="23"/>
      <c r="D327" s="29"/>
      <c r="E327" s="25"/>
      <c r="F327" s="26"/>
      <c r="G327" s="44"/>
      <c r="H327" s="28"/>
      <c r="I327" s="29"/>
      <c r="J327" s="30"/>
      <c r="K327" s="31" t="str">
        <f t="shared" si="26"/>
        <v/>
      </c>
      <c r="L327" s="28"/>
      <c r="M327" s="32"/>
      <c r="N327" s="33"/>
      <c r="O327" s="34"/>
      <c r="P327" s="35">
        <f t="shared" si="27"/>
        <v>0</v>
      </c>
      <c r="Q327" s="36"/>
      <c r="R327" s="37"/>
      <c r="S327" s="38"/>
      <c r="T327" s="39"/>
      <c r="U327" s="40"/>
      <c r="V327" s="41"/>
    </row>
    <row r="328" spans="1:22" ht="12.5">
      <c r="A328" s="46"/>
      <c r="B328" s="22"/>
      <c r="C328" s="23"/>
      <c r="D328" s="29"/>
      <c r="E328" s="25"/>
      <c r="F328" s="26"/>
      <c r="G328" s="44"/>
      <c r="H328" s="28"/>
      <c r="I328" s="29"/>
      <c r="J328" s="30"/>
      <c r="K328" s="31" t="str">
        <f t="shared" si="26"/>
        <v/>
      </c>
      <c r="L328" s="28"/>
      <c r="M328" s="32"/>
      <c r="N328" s="33"/>
      <c r="O328" s="34"/>
      <c r="P328" s="35">
        <f t="shared" si="27"/>
        <v>0</v>
      </c>
      <c r="Q328" s="36"/>
      <c r="R328" s="37"/>
      <c r="S328" s="38"/>
      <c r="T328" s="39"/>
      <c r="U328" s="40"/>
      <c r="V328" s="41"/>
    </row>
    <row r="329" spans="1:22" ht="12.5">
      <c r="A329" s="46"/>
      <c r="B329" s="22"/>
      <c r="C329" s="23"/>
      <c r="D329" s="29"/>
      <c r="E329" s="25"/>
      <c r="F329" s="26"/>
      <c r="G329" s="44"/>
      <c r="H329" s="28"/>
      <c r="I329" s="29"/>
      <c r="J329" s="30"/>
      <c r="K329" s="31" t="str">
        <f t="shared" si="26"/>
        <v/>
      </c>
      <c r="L329" s="28"/>
      <c r="M329" s="32"/>
      <c r="N329" s="33"/>
      <c r="O329" s="34"/>
      <c r="P329" s="35">
        <f t="shared" si="27"/>
        <v>0</v>
      </c>
      <c r="Q329" s="36"/>
      <c r="R329" s="37"/>
      <c r="S329" s="38"/>
      <c r="T329" s="39"/>
      <c r="U329" s="40"/>
      <c r="V329" s="41"/>
    </row>
    <row r="330" spans="1:22" ht="12.5">
      <c r="A330" s="46"/>
      <c r="B330" s="22"/>
      <c r="C330" s="23"/>
      <c r="D330" s="29"/>
      <c r="E330" s="25"/>
      <c r="F330" s="26"/>
      <c r="G330" s="44"/>
      <c r="H330" s="28"/>
      <c r="I330" s="29"/>
      <c r="J330" s="30"/>
      <c r="K330" s="31" t="str">
        <f t="shared" si="26"/>
        <v/>
      </c>
      <c r="L330" s="28"/>
      <c r="M330" s="32"/>
      <c r="N330" s="33"/>
      <c r="O330" s="34"/>
      <c r="P330" s="35">
        <f t="shared" si="27"/>
        <v>0</v>
      </c>
      <c r="Q330" s="36"/>
      <c r="R330" s="37"/>
      <c r="S330" s="38"/>
      <c r="T330" s="39"/>
      <c r="U330" s="40"/>
      <c r="V330" s="41"/>
    </row>
    <row r="331" spans="1:22" ht="12.5">
      <c r="A331" s="46"/>
      <c r="B331" s="22"/>
      <c r="C331" s="23"/>
      <c r="D331" s="29"/>
      <c r="E331" s="25"/>
      <c r="F331" s="26"/>
      <c r="G331" s="44"/>
      <c r="H331" s="28"/>
      <c r="I331" s="29"/>
      <c r="J331" s="30"/>
      <c r="K331" s="31" t="str">
        <f t="shared" si="26"/>
        <v/>
      </c>
      <c r="L331" s="28"/>
      <c r="M331" s="32"/>
      <c r="N331" s="33"/>
      <c r="O331" s="34"/>
      <c r="P331" s="35">
        <f t="shared" si="27"/>
        <v>0</v>
      </c>
      <c r="Q331" s="36"/>
      <c r="R331" s="37"/>
      <c r="S331" s="38"/>
      <c r="T331" s="39"/>
      <c r="U331" s="40"/>
      <c r="V331" s="41"/>
    </row>
    <row r="332" spans="1:22" ht="12.5">
      <c r="A332" s="46"/>
      <c r="B332" s="22"/>
      <c r="C332" s="23"/>
      <c r="D332" s="29"/>
      <c r="E332" s="25"/>
      <c r="F332" s="26"/>
      <c r="G332" s="44"/>
      <c r="H332" s="28"/>
      <c r="I332" s="29"/>
      <c r="J332" s="30"/>
      <c r="K332" s="31" t="str">
        <f t="shared" si="26"/>
        <v/>
      </c>
      <c r="L332" s="28"/>
      <c r="M332" s="32"/>
      <c r="N332" s="33"/>
      <c r="O332" s="34"/>
      <c r="P332" s="35">
        <f t="shared" si="27"/>
        <v>0</v>
      </c>
      <c r="Q332" s="36"/>
      <c r="R332" s="37"/>
      <c r="S332" s="38"/>
      <c r="T332" s="39"/>
      <c r="U332" s="40"/>
      <c r="V332" s="41"/>
    </row>
    <row r="333" spans="1:22" ht="12.5">
      <c r="A333" s="46"/>
      <c r="B333" s="22"/>
      <c r="C333" s="23"/>
      <c r="D333" s="29"/>
      <c r="E333" s="25"/>
      <c r="F333" s="26"/>
      <c r="G333" s="44"/>
      <c r="H333" s="28"/>
      <c r="I333" s="29"/>
      <c r="J333" s="30"/>
      <c r="K333" s="31" t="str">
        <f t="shared" si="26"/>
        <v/>
      </c>
      <c r="L333" s="28"/>
      <c r="M333" s="32"/>
      <c r="N333" s="33"/>
      <c r="O333" s="34"/>
      <c r="P333" s="35">
        <f t="shared" si="27"/>
        <v>0</v>
      </c>
      <c r="Q333" s="36"/>
      <c r="R333" s="37"/>
      <c r="S333" s="38"/>
      <c r="T333" s="39"/>
      <c r="U333" s="40"/>
      <c r="V333" s="41"/>
    </row>
    <row r="334" spans="1:22" ht="12.5">
      <c r="A334" s="46"/>
      <c r="B334" s="22"/>
      <c r="C334" s="23"/>
      <c r="D334" s="29"/>
      <c r="E334" s="25"/>
      <c r="F334" s="26"/>
      <c r="G334" s="44"/>
      <c r="H334" s="28"/>
      <c r="I334" s="29"/>
      <c r="J334" s="30"/>
      <c r="K334" s="31" t="str">
        <f t="shared" si="26"/>
        <v/>
      </c>
      <c r="L334" s="28"/>
      <c r="M334" s="32"/>
      <c r="N334" s="33"/>
      <c r="O334" s="34"/>
      <c r="P334" s="35">
        <f t="shared" si="27"/>
        <v>0</v>
      </c>
      <c r="Q334" s="36"/>
      <c r="R334" s="37"/>
      <c r="S334" s="38"/>
      <c r="T334" s="39"/>
      <c r="U334" s="40"/>
      <c r="V334" s="41"/>
    </row>
    <row r="335" spans="1:22" ht="12.5">
      <c r="A335" s="46"/>
      <c r="B335" s="22"/>
      <c r="C335" s="23"/>
      <c r="D335" s="29"/>
      <c r="E335" s="25"/>
      <c r="F335" s="26"/>
      <c r="G335" s="30"/>
      <c r="H335" s="28"/>
      <c r="I335" s="29"/>
      <c r="J335" s="30"/>
      <c r="K335" s="31" t="str">
        <f t="shared" si="26"/>
        <v/>
      </c>
      <c r="L335" s="28"/>
      <c r="M335" s="32"/>
      <c r="N335" s="33"/>
      <c r="O335" s="34"/>
      <c r="P335" s="35">
        <f t="shared" si="27"/>
        <v>0</v>
      </c>
      <c r="Q335" s="36"/>
      <c r="R335" s="37"/>
      <c r="S335" s="38"/>
      <c r="T335" s="39"/>
      <c r="U335" s="40"/>
      <c r="V335" s="41"/>
    </row>
    <row r="336" spans="1:22" ht="12.5">
      <c r="A336" s="46"/>
      <c r="B336" s="22"/>
      <c r="C336" s="23"/>
      <c r="D336" s="29"/>
      <c r="E336" s="25"/>
      <c r="F336" s="26"/>
      <c r="G336" s="30"/>
      <c r="H336" s="28"/>
      <c r="I336" s="29"/>
      <c r="J336" s="30"/>
      <c r="K336" s="31" t="str">
        <f t="shared" si="26"/>
        <v/>
      </c>
      <c r="L336" s="28"/>
      <c r="M336" s="32"/>
      <c r="N336" s="33"/>
      <c r="O336" s="34"/>
      <c r="P336" s="35">
        <f t="shared" si="27"/>
        <v>0</v>
      </c>
      <c r="Q336" s="36"/>
      <c r="R336" s="37"/>
      <c r="S336" s="38"/>
      <c r="T336" s="39"/>
      <c r="U336" s="40"/>
      <c r="V336" s="41"/>
    </row>
    <row r="337" spans="1:22" ht="12.5">
      <c r="A337" s="46"/>
      <c r="B337" s="22"/>
      <c r="C337" s="23"/>
      <c r="D337" s="29"/>
      <c r="E337" s="25"/>
      <c r="F337" s="26"/>
      <c r="G337" s="30"/>
      <c r="H337" s="28"/>
      <c r="I337" s="29"/>
      <c r="J337" s="30"/>
      <c r="K337" s="31" t="str">
        <f t="shared" si="26"/>
        <v/>
      </c>
      <c r="L337" s="28"/>
      <c r="M337" s="32"/>
      <c r="N337" s="33"/>
      <c r="O337" s="34"/>
      <c r="P337" s="35">
        <f t="shared" si="27"/>
        <v>0</v>
      </c>
      <c r="Q337" s="36"/>
      <c r="R337" s="37"/>
      <c r="S337" s="38"/>
      <c r="T337" s="39"/>
      <c r="U337" s="40"/>
      <c r="V337" s="41"/>
    </row>
    <row r="338" spans="1:22" ht="12.5">
      <c r="A338" s="46"/>
      <c r="B338" s="22"/>
      <c r="C338" s="23"/>
      <c r="D338" s="29"/>
      <c r="E338" s="25"/>
      <c r="F338" s="26"/>
      <c r="G338" s="44"/>
      <c r="H338" s="28"/>
      <c r="I338" s="29"/>
      <c r="J338" s="30"/>
      <c r="K338" s="31" t="str">
        <f t="shared" si="26"/>
        <v/>
      </c>
      <c r="L338" s="28"/>
      <c r="M338" s="32"/>
      <c r="N338" s="33"/>
      <c r="O338" s="34"/>
      <c r="P338" s="35">
        <f t="shared" si="27"/>
        <v>0</v>
      </c>
      <c r="Q338" s="36"/>
      <c r="R338" s="37"/>
      <c r="S338" s="38"/>
      <c r="T338" s="39"/>
      <c r="U338" s="40"/>
      <c r="V338" s="41"/>
    </row>
    <row r="339" spans="1:22" ht="12.5">
      <c r="A339" s="46"/>
      <c r="B339" s="22"/>
      <c r="C339" s="23"/>
      <c r="D339" s="29"/>
      <c r="E339" s="25"/>
      <c r="F339" s="26"/>
      <c r="G339" s="44"/>
      <c r="H339" s="28"/>
      <c r="I339" s="29"/>
      <c r="J339" s="30"/>
      <c r="K339" s="31" t="str">
        <f t="shared" si="26"/>
        <v/>
      </c>
      <c r="L339" s="28"/>
      <c r="M339" s="32"/>
      <c r="N339" s="33"/>
      <c r="O339" s="34"/>
      <c r="P339" s="35">
        <f t="shared" si="27"/>
        <v>0</v>
      </c>
      <c r="Q339" s="36"/>
      <c r="R339" s="37"/>
      <c r="S339" s="38"/>
      <c r="T339" s="39"/>
      <c r="U339" s="40"/>
      <c r="V339" s="41"/>
    </row>
    <row r="340" spans="1:22" ht="12.5">
      <c r="A340" s="46"/>
      <c r="B340" s="22"/>
      <c r="C340" s="23"/>
      <c r="D340" s="29"/>
      <c r="E340" s="25"/>
      <c r="F340" s="26"/>
      <c r="G340" s="44"/>
      <c r="H340" s="28"/>
      <c r="I340" s="29"/>
      <c r="J340" s="30"/>
      <c r="K340" s="31" t="str">
        <f t="shared" si="26"/>
        <v/>
      </c>
      <c r="L340" s="28"/>
      <c r="M340" s="32"/>
      <c r="N340" s="33"/>
      <c r="O340" s="34"/>
      <c r="P340" s="35">
        <f t="shared" si="27"/>
        <v>0</v>
      </c>
      <c r="Q340" s="36"/>
      <c r="R340" s="37"/>
      <c r="S340" s="38"/>
      <c r="T340" s="39"/>
      <c r="U340" s="40"/>
      <c r="V340" s="41"/>
    </row>
    <row r="341" spans="1:22" ht="12.5">
      <c r="A341" s="46"/>
      <c r="B341" s="22"/>
      <c r="C341" s="23"/>
      <c r="D341" s="29"/>
      <c r="E341" s="25"/>
      <c r="F341" s="26"/>
      <c r="G341" s="44"/>
      <c r="H341" s="28"/>
      <c r="I341" s="29"/>
      <c r="J341" s="30"/>
      <c r="K341" s="31" t="str">
        <f t="shared" si="26"/>
        <v/>
      </c>
      <c r="L341" s="28"/>
      <c r="M341" s="32"/>
      <c r="N341" s="33"/>
      <c r="O341" s="34"/>
      <c r="P341" s="35">
        <f t="shared" si="27"/>
        <v>0</v>
      </c>
      <c r="Q341" s="36"/>
      <c r="R341" s="37"/>
      <c r="S341" s="38"/>
      <c r="T341" s="39"/>
      <c r="U341" s="40"/>
      <c r="V341" s="41"/>
    </row>
    <row r="342" spans="1:22" ht="12.5">
      <c r="A342" s="46"/>
      <c r="B342" s="22"/>
      <c r="C342" s="23"/>
      <c r="D342" s="29"/>
      <c r="E342" s="25"/>
      <c r="F342" s="26"/>
      <c r="G342" s="44"/>
      <c r="H342" s="28"/>
      <c r="I342" s="29"/>
      <c r="J342" s="30"/>
      <c r="K342" s="31"/>
      <c r="L342" s="28"/>
      <c r="M342" s="32"/>
      <c r="N342" s="33"/>
      <c r="O342" s="34"/>
      <c r="P342" s="35">
        <f t="shared" ref="P342:P346" si="28">IF(B342="M", IF(AND(E342 &lt;&gt; 0, F342 &lt;&gt; 0), C342+ (E342*F342), C342), IF(B342="T", IF(AND(N342&lt;&gt;0, O342&lt;&gt;0), K342*(L342+M342) * POWER(N342, O342), K342*(L342+M342)), ))</f>
        <v>0</v>
      </c>
      <c r="Q342" s="36"/>
      <c r="R342" s="37"/>
      <c r="S342" s="38"/>
      <c r="T342" s="39"/>
      <c r="U342" s="40"/>
      <c r="V342" s="41"/>
    </row>
    <row r="343" spans="1:22" ht="12.5">
      <c r="A343" s="46"/>
      <c r="B343" s="22"/>
      <c r="C343" s="23"/>
      <c r="D343" s="29"/>
      <c r="E343" s="25"/>
      <c r="F343" s="26"/>
      <c r="G343" s="44"/>
      <c r="H343" s="28"/>
      <c r="I343" s="29"/>
      <c r="J343" s="30"/>
      <c r="K343" s="31"/>
      <c r="L343" s="28"/>
      <c r="M343" s="32"/>
      <c r="N343" s="33"/>
      <c r="O343" s="34"/>
      <c r="P343" s="35">
        <f t="shared" si="28"/>
        <v>0</v>
      </c>
      <c r="Q343" s="36"/>
      <c r="R343" s="37"/>
      <c r="S343" s="38"/>
      <c r="T343" s="39"/>
      <c r="U343" s="40"/>
      <c r="V343" s="41"/>
    </row>
    <row r="344" spans="1:22" ht="12.5">
      <c r="A344" s="46"/>
      <c r="B344" s="22"/>
      <c r="C344" s="23"/>
      <c r="D344" s="29"/>
      <c r="E344" s="25"/>
      <c r="F344" s="26"/>
      <c r="G344" s="44"/>
      <c r="H344" s="28"/>
      <c r="I344" s="29"/>
      <c r="J344" s="30"/>
      <c r="K344" s="31"/>
      <c r="L344" s="28"/>
      <c r="M344" s="32"/>
      <c r="N344" s="33"/>
      <c r="O344" s="34"/>
      <c r="P344" s="35">
        <f t="shared" si="28"/>
        <v>0</v>
      </c>
      <c r="Q344" s="36"/>
      <c r="R344" s="37"/>
      <c r="S344" s="38"/>
      <c r="T344" s="39"/>
      <c r="U344" s="40"/>
      <c r="V344" s="41"/>
    </row>
    <row r="345" spans="1:22" ht="12.5">
      <c r="A345" s="46"/>
      <c r="B345" s="22"/>
      <c r="C345" s="23"/>
      <c r="D345" s="29"/>
      <c r="E345" s="25"/>
      <c r="F345" s="26"/>
      <c r="G345" s="44"/>
      <c r="H345" s="28"/>
      <c r="I345" s="29"/>
      <c r="J345" s="30"/>
      <c r="K345" s="31"/>
      <c r="L345" s="28"/>
      <c r="M345" s="32"/>
      <c r="N345" s="33"/>
      <c r="O345" s="34"/>
      <c r="P345" s="35">
        <f t="shared" si="28"/>
        <v>0</v>
      </c>
      <c r="Q345" s="36"/>
      <c r="R345" s="37"/>
      <c r="S345" s="38"/>
      <c r="T345" s="39"/>
      <c r="U345" s="40"/>
      <c r="V345" s="41"/>
    </row>
    <row r="346" spans="1:22" ht="12.5">
      <c r="A346" s="46"/>
      <c r="B346" s="22"/>
      <c r="C346" s="23"/>
      <c r="D346" s="29"/>
      <c r="E346" s="25"/>
      <c r="F346" s="26"/>
      <c r="G346" s="44"/>
      <c r="H346" s="28"/>
      <c r="I346" s="29"/>
      <c r="J346" s="30"/>
      <c r="K346" s="31"/>
      <c r="L346" s="28"/>
      <c r="M346" s="32"/>
      <c r="N346" s="33"/>
      <c r="O346" s="34"/>
      <c r="P346" s="35">
        <f t="shared" si="28"/>
        <v>0</v>
      </c>
      <c r="Q346" s="36"/>
      <c r="R346" s="37"/>
      <c r="S346" s="38"/>
      <c r="T346" s="39"/>
      <c r="U346" s="40"/>
      <c r="V346" s="41"/>
    </row>
    <row r="347" spans="1:22" ht="13" thickBot="1">
      <c r="A347" s="53"/>
      <c r="B347" s="54"/>
      <c r="C347" s="55"/>
      <c r="D347" s="56"/>
      <c r="E347" s="57"/>
      <c r="F347" s="58"/>
      <c r="G347" s="59"/>
      <c r="H347" s="55"/>
      <c r="I347" s="56"/>
      <c r="J347" s="60"/>
      <c r="K347" s="61"/>
      <c r="L347" s="55"/>
      <c r="M347" s="62"/>
      <c r="N347" s="63"/>
      <c r="O347" s="64"/>
      <c r="P347" s="65"/>
      <c r="Q347" s="66"/>
      <c r="R347" s="67"/>
      <c r="S347" s="68"/>
      <c r="T347" s="69"/>
      <c r="U347" s="70"/>
      <c r="V347" s="71"/>
    </row>
    <row r="348" spans="1:22" ht="13" thickBot="1">
      <c r="A348" s="8"/>
      <c r="B348" s="72"/>
      <c r="C348" s="8"/>
      <c r="D348" s="8"/>
      <c r="E348" s="8"/>
      <c r="F348" s="8"/>
      <c r="G348" s="8"/>
      <c r="H348" s="8"/>
      <c r="I348" s="8"/>
      <c r="J348" s="8"/>
      <c r="K348" s="73"/>
      <c r="L348" s="8"/>
      <c r="M348" s="8"/>
      <c r="N348" s="8"/>
      <c r="O348" s="8"/>
      <c r="P348" s="8"/>
      <c r="Q348" s="74" t="s">
        <v>268</v>
      </c>
      <c r="R348" s="75">
        <f>SUM(R11:R347)</f>
        <v>330520.74413218733</v>
      </c>
      <c r="S348" s="8" t="s">
        <v>269</v>
      </c>
      <c r="T348" s="75">
        <f>SUM(T11:T347)</f>
        <v>330520.74413218733</v>
      </c>
      <c r="U348" s="75">
        <f>SUM(U11:U347)</f>
        <v>661041.48826437467</v>
      </c>
      <c r="V348" s="8" t="s">
        <v>269</v>
      </c>
    </row>
    <row r="349" spans="1:22" ht="13" thickBot="1">
      <c r="A349" s="8"/>
      <c r="B349" s="72"/>
      <c r="C349" s="8"/>
      <c r="D349" s="8"/>
      <c r="E349" s="8"/>
      <c r="F349" s="8"/>
      <c r="G349" s="8"/>
      <c r="H349" s="8"/>
      <c r="I349" s="8"/>
      <c r="J349" s="8"/>
      <c r="K349" s="73"/>
      <c r="L349" s="8"/>
      <c r="M349" s="8"/>
      <c r="N349" s="8"/>
      <c r="O349" s="8"/>
      <c r="P349" s="8"/>
      <c r="Q349" s="74" t="s">
        <v>270</v>
      </c>
      <c r="R349" s="76">
        <f>R348/1024</f>
        <v>322.77416419158919</v>
      </c>
      <c r="S349" s="8" t="s">
        <v>271</v>
      </c>
      <c r="T349" s="76">
        <f>T348/1024</f>
        <v>322.77416419158919</v>
      </c>
      <c r="U349" s="76">
        <f>U348/1024</f>
        <v>645.54832838317839</v>
      </c>
      <c r="V349" s="8" t="s">
        <v>271</v>
      </c>
    </row>
    <row r="350" spans="1:22" ht="12.5">
      <c r="A350" s="8"/>
      <c r="B350" s="7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4" spans="4:24" ht="36.5" thickBot="1">
      <c r="D354" s="77" t="s">
        <v>272</v>
      </c>
      <c r="E354" s="78" t="s">
        <v>273</v>
      </c>
      <c r="F354" s="77" t="s">
        <v>274</v>
      </c>
    </row>
    <row r="355" spans="4:24" ht="12.5" thickTop="1">
      <c r="D355" s="79" t="s">
        <v>275</v>
      </c>
      <c r="E355" s="79" t="s">
        <v>56</v>
      </c>
      <c r="F355" s="79" t="s">
        <v>276</v>
      </c>
    </row>
    <row r="356" spans="4:24">
      <c r="D356" s="80" t="s">
        <v>277</v>
      </c>
      <c r="E356" s="80" t="s">
        <v>278</v>
      </c>
      <c r="F356" s="80" t="s">
        <v>279</v>
      </c>
      <c r="T356" s="81"/>
    </row>
    <row r="357" spans="4:24">
      <c r="D357" s="80"/>
      <c r="E357" s="80" t="s">
        <v>280</v>
      </c>
      <c r="F357" s="80"/>
    </row>
    <row r="358" spans="4:24">
      <c r="D358" s="80"/>
      <c r="E358" s="80" t="s">
        <v>281</v>
      </c>
      <c r="F358" s="80"/>
    </row>
    <row r="359" spans="4:24">
      <c r="D359" s="80"/>
      <c r="E359" s="80" t="s">
        <v>282</v>
      </c>
      <c r="F359" s="80"/>
    </row>
    <row r="364" spans="4:24">
      <c r="W364" s="82"/>
      <c r="X364" s="82"/>
    </row>
    <row r="365" spans="4:24">
      <c r="W365" s="82"/>
      <c r="X365" s="82"/>
    </row>
    <row r="366" spans="4:24">
      <c r="W366" s="83"/>
      <c r="X366" s="82"/>
    </row>
  </sheetData>
  <mergeCells count="13">
    <mergeCell ref="G9:O9"/>
    <mergeCell ref="A9:A10"/>
    <mergeCell ref="B9:B10"/>
    <mergeCell ref="C9:C10"/>
    <mergeCell ref="D9:D10"/>
    <mergeCell ref="E9:F9"/>
    <mergeCell ref="V9:V10"/>
    <mergeCell ref="P9:P10"/>
    <mergeCell ref="Q9:Q10"/>
    <mergeCell ref="R9:R10"/>
    <mergeCell ref="S9:S10"/>
    <mergeCell ref="T9:T10"/>
    <mergeCell ref="U9:U10"/>
  </mergeCells>
  <dataValidations count="7">
    <dataValidation type="list" allowBlank="1" showInputMessage="1" showErrorMessage="1" sqref="B347 B311:B317 B299:B305 B182:B187 B195:B201 B323:B329 B335:B341 B286:B291 B11:B76 B103:B180 B78:B83 B91:B97 B207:B284" xr:uid="{1E856A58-3CE3-4A94-8265-46F508238642}">
      <formula1>$F$355:$F$356</formula1>
    </dataValidation>
    <dataValidation type="list" allowBlank="1" showInputMessage="1" showErrorMessage="1" sqref="B285 B342:B346 H292:H295 B84:B90 B181 B202:B206 H188:H191 B188:B194 B77 B98:B102 H84:H87 B292:B298 B330:B334 B306:B310 B318:B322" xr:uid="{E13C5871-8D2A-49E1-8207-6DAD7BDF173F}">
      <formula1>#REF!</formula1>
    </dataValidation>
    <dataValidation type="list" allowBlank="1" showInputMessage="1" showErrorMessage="1" sqref="I91:I187 I299:I347 I11:I83 I195:I291" xr:uid="{1EFD06AC-2187-4B12-B6CB-D18D3E6778BB}">
      <formula1>$E$355:$E$359</formula1>
    </dataValidation>
    <dataValidation type="list" allowBlank="1" showInputMessage="1" showErrorMessage="1" sqref="H91:H187 H299:H347 H11:H83 H195:H291" xr:uid="{F7C5641E-E1F9-417F-BBA6-1CEEFF93904A}">
      <formula1>$D$355:$D$356</formula1>
    </dataValidation>
    <dataValidation type="list" allowBlank="1" showInputMessage="1" showErrorMessage="1" sqref="I88:I90 I296:I298 I192:I194" xr:uid="{E66C4F30-3B8A-4070-B5FE-D72D5A8303E9}">
      <formula1>$E$272:$E$280</formula1>
    </dataValidation>
    <dataValidation type="list" allowBlank="1" showInputMessage="1" showErrorMessage="1" sqref="H88:H90 H296:H298 H192:H194" xr:uid="{C12B05A4-46AE-4B60-B9BE-8A0238BD352B}">
      <formula1>$D$272:$D$272</formula1>
    </dataValidation>
    <dataValidation type="list" allowBlank="1" showInputMessage="1" showErrorMessage="1" sqref="I292:I295 I188:I191 I84:I87" xr:uid="{E9DD1F55-55C0-4D5B-A845-990D0A18D669}">
      <formula1>$E$456:$E$460</formula1>
    </dataValidation>
  </dataValidations>
  <pageMargins left="0.19685039370078741" right="0.19685039370078741" top="0.39370078740157483" bottom="0.19685039370078741" header="0.38" footer="0.51181102362204722"/>
  <pageSetup paperSize="9" scale="11" orientation="landscape" r:id="rId1"/>
  <headerFooter alignWithMargins="0">
    <oddHeader>&amp;R&amp;P/&amp;N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DEC4-EF22-4E4E-B198-CE860C77C464}">
  <sheetPr>
    <pageSetUpPr fitToPage="1"/>
  </sheetPr>
  <dimension ref="A1:BI231"/>
  <sheetViews>
    <sheetView showGridLines="0" zoomScaleNormal="100" zoomScaleSheetLayoutView="8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R213" sqref="R213"/>
    </sheetView>
  </sheetViews>
  <sheetFormatPr defaultRowHeight="12" outlineLevelRow="1"/>
  <cols>
    <col min="1" max="1" width="39.7265625" style="1" customWidth="1"/>
    <col min="2" max="2" width="3.7265625" style="2" customWidth="1"/>
    <col min="3" max="3" width="11.81640625" style="1" customWidth="1"/>
    <col min="4" max="4" width="41" style="3" customWidth="1"/>
    <col min="5" max="5" width="11.453125" style="1" customWidth="1"/>
    <col min="6" max="6" width="7.26953125" style="1" customWidth="1"/>
    <col min="7" max="7" width="11.1796875" style="1" bestFit="1" customWidth="1"/>
    <col min="8" max="8" width="10.54296875" style="2" customWidth="1"/>
    <col min="9" max="9" width="7.7265625" style="3" customWidth="1"/>
    <col min="10" max="10" width="12.54296875" style="1" customWidth="1"/>
    <col min="11" max="11" width="16.453125" style="1" bestFit="1" customWidth="1"/>
    <col min="12" max="13" width="7.7265625" style="1" customWidth="1"/>
    <col min="14" max="14" width="5.54296875" style="1" customWidth="1"/>
    <col min="15" max="15" width="7.26953125" style="1" customWidth="1"/>
    <col min="16" max="16" width="17.453125" style="1" bestFit="1" customWidth="1"/>
    <col min="17" max="17" width="19.7265625" style="104" customWidth="1"/>
    <col min="18" max="18" width="31.54296875" style="104" bestFit="1" customWidth="1"/>
    <col min="19" max="19" width="11.453125" style="104" customWidth="1"/>
    <col min="20" max="20" width="14" style="1" customWidth="1"/>
    <col min="21" max="21" width="13.7265625" style="1" customWidth="1"/>
    <col min="22" max="22" width="31.453125" style="1" bestFit="1" customWidth="1"/>
    <col min="23" max="23" width="17.54296875" style="105" hidden="1" customWidth="1"/>
    <col min="24" max="25" width="17.54296875" style="1" hidden="1" customWidth="1"/>
    <col min="26" max="26" width="12.54296875" style="1" hidden="1" customWidth="1"/>
    <col min="27" max="27" width="13.81640625" style="1" bestFit="1" customWidth="1"/>
    <col min="28" max="28" width="16.453125" style="1" bestFit="1" customWidth="1"/>
    <col min="29" max="254" width="9.1796875" style="1"/>
    <col min="255" max="255" width="17" style="1" customWidth="1"/>
    <col min="256" max="256" width="1.453125" style="1" customWidth="1"/>
    <col min="257" max="257" width="5.1796875" style="1" customWidth="1"/>
    <col min="258" max="258" width="15.26953125" style="1" customWidth="1"/>
    <col min="259" max="259" width="9.1796875" style="1"/>
    <col min="260" max="260" width="4.7265625" style="1" customWidth="1"/>
    <col min="261" max="261" width="4.1796875" style="1" customWidth="1"/>
    <col min="262" max="262" width="5.453125" style="1" customWidth="1"/>
    <col min="263" max="263" width="4.1796875" style="1" customWidth="1"/>
    <col min="264" max="264" width="6.1796875" style="1" customWidth="1"/>
    <col min="265" max="265" width="8.1796875" style="1" customWidth="1"/>
    <col min="266" max="266" width="4.453125" style="1" customWidth="1"/>
    <col min="267" max="269" width="4.7265625" style="1" customWidth="1"/>
    <col min="270" max="270" width="10.54296875" style="1" customWidth="1"/>
    <col min="271" max="271" width="5.81640625" style="1" customWidth="1"/>
    <col min="272" max="272" width="9.7265625" style="1" customWidth="1"/>
    <col min="273" max="273" width="6.1796875" style="1" customWidth="1"/>
    <col min="274" max="274" width="5.453125" style="1" customWidth="1"/>
    <col min="275" max="275" width="6.81640625" style="1" customWidth="1"/>
    <col min="276" max="276" width="10.453125" style="1" customWidth="1"/>
    <col min="277" max="277" width="9.1796875" style="1"/>
    <col min="278" max="278" width="7.81640625" style="1" customWidth="1"/>
    <col min="279" max="510" width="9.1796875" style="1"/>
    <col min="511" max="511" width="17" style="1" customWidth="1"/>
    <col min="512" max="512" width="1.453125" style="1" customWidth="1"/>
    <col min="513" max="513" width="5.1796875" style="1" customWidth="1"/>
    <col min="514" max="514" width="15.26953125" style="1" customWidth="1"/>
    <col min="515" max="515" width="9.1796875" style="1"/>
    <col min="516" max="516" width="4.7265625" style="1" customWidth="1"/>
    <col min="517" max="517" width="4.1796875" style="1" customWidth="1"/>
    <col min="518" max="518" width="5.453125" style="1" customWidth="1"/>
    <col min="519" max="519" width="4.1796875" style="1" customWidth="1"/>
    <col min="520" max="520" width="6.1796875" style="1" customWidth="1"/>
    <col min="521" max="521" width="8.1796875" style="1" customWidth="1"/>
    <col min="522" max="522" width="4.453125" style="1" customWidth="1"/>
    <col min="523" max="525" width="4.7265625" style="1" customWidth="1"/>
    <col min="526" max="526" width="10.54296875" style="1" customWidth="1"/>
    <col min="527" max="527" width="5.81640625" style="1" customWidth="1"/>
    <col min="528" max="528" width="9.7265625" style="1" customWidth="1"/>
    <col min="529" max="529" width="6.1796875" style="1" customWidth="1"/>
    <col min="530" max="530" width="5.453125" style="1" customWidth="1"/>
    <col min="531" max="531" width="6.81640625" style="1" customWidth="1"/>
    <col min="532" max="532" width="10.453125" style="1" customWidth="1"/>
    <col min="533" max="533" width="9.1796875" style="1"/>
    <col min="534" max="534" width="7.81640625" style="1" customWidth="1"/>
    <col min="535" max="766" width="9.1796875" style="1"/>
    <col min="767" max="767" width="17" style="1" customWidth="1"/>
    <col min="768" max="768" width="1.453125" style="1" customWidth="1"/>
    <col min="769" max="769" width="5.1796875" style="1" customWidth="1"/>
    <col min="770" max="770" width="15.26953125" style="1" customWidth="1"/>
    <col min="771" max="771" width="9.1796875" style="1"/>
    <col min="772" max="772" width="4.7265625" style="1" customWidth="1"/>
    <col min="773" max="773" width="4.1796875" style="1" customWidth="1"/>
    <col min="774" max="774" width="5.453125" style="1" customWidth="1"/>
    <col min="775" max="775" width="4.1796875" style="1" customWidth="1"/>
    <col min="776" max="776" width="6.1796875" style="1" customWidth="1"/>
    <col min="777" max="777" width="8.1796875" style="1" customWidth="1"/>
    <col min="778" max="778" width="4.453125" style="1" customWidth="1"/>
    <col min="779" max="781" width="4.7265625" style="1" customWidth="1"/>
    <col min="782" max="782" width="10.54296875" style="1" customWidth="1"/>
    <col min="783" max="783" width="5.81640625" style="1" customWidth="1"/>
    <col min="784" max="784" width="9.7265625" style="1" customWidth="1"/>
    <col min="785" max="785" width="6.1796875" style="1" customWidth="1"/>
    <col min="786" max="786" width="5.453125" style="1" customWidth="1"/>
    <col min="787" max="787" width="6.81640625" style="1" customWidth="1"/>
    <col min="788" max="788" width="10.453125" style="1" customWidth="1"/>
    <col min="789" max="789" width="9.1796875" style="1"/>
    <col min="790" max="790" width="7.81640625" style="1" customWidth="1"/>
    <col min="791" max="1022" width="9.1796875" style="1"/>
    <col min="1023" max="1023" width="17" style="1" customWidth="1"/>
    <col min="1024" max="1024" width="1.453125" style="1" customWidth="1"/>
    <col min="1025" max="1025" width="5.1796875" style="1" customWidth="1"/>
    <col min="1026" max="1026" width="15.26953125" style="1" customWidth="1"/>
    <col min="1027" max="1027" width="9.1796875" style="1"/>
    <col min="1028" max="1028" width="4.7265625" style="1" customWidth="1"/>
    <col min="1029" max="1029" width="4.1796875" style="1" customWidth="1"/>
    <col min="1030" max="1030" width="5.453125" style="1" customWidth="1"/>
    <col min="1031" max="1031" width="4.1796875" style="1" customWidth="1"/>
    <col min="1032" max="1032" width="6.1796875" style="1" customWidth="1"/>
    <col min="1033" max="1033" width="8.1796875" style="1" customWidth="1"/>
    <col min="1034" max="1034" width="4.453125" style="1" customWidth="1"/>
    <col min="1035" max="1037" width="4.7265625" style="1" customWidth="1"/>
    <col min="1038" max="1038" width="10.54296875" style="1" customWidth="1"/>
    <col min="1039" max="1039" width="5.81640625" style="1" customWidth="1"/>
    <col min="1040" max="1040" width="9.7265625" style="1" customWidth="1"/>
    <col min="1041" max="1041" width="6.1796875" style="1" customWidth="1"/>
    <col min="1042" max="1042" width="5.453125" style="1" customWidth="1"/>
    <col min="1043" max="1043" width="6.81640625" style="1" customWidth="1"/>
    <col min="1044" max="1044" width="10.453125" style="1" customWidth="1"/>
    <col min="1045" max="1045" width="9.1796875" style="1"/>
    <col min="1046" max="1046" width="7.81640625" style="1" customWidth="1"/>
    <col min="1047" max="1278" width="9.1796875" style="1"/>
    <col min="1279" max="1279" width="17" style="1" customWidth="1"/>
    <col min="1280" max="1280" width="1.453125" style="1" customWidth="1"/>
    <col min="1281" max="1281" width="5.1796875" style="1" customWidth="1"/>
    <col min="1282" max="1282" width="15.26953125" style="1" customWidth="1"/>
    <col min="1283" max="1283" width="9.1796875" style="1"/>
    <col min="1284" max="1284" width="4.7265625" style="1" customWidth="1"/>
    <col min="1285" max="1285" width="4.1796875" style="1" customWidth="1"/>
    <col min="1286" max="1286" width="5.453125" style="1" customWidth="1"/>
    <col min="1287" max="1287" width="4.1796875" style="1" customWidth="1"/>
    <col min="1288" max="1288" width="6.1796875" style="1" customWidth="1"/>
    <col min="1289" max="1289" width="8.1796875" style="1" customWidth="1"/>
    <col min="1290" max="1290" width="4.453125" style="1" customWidth="1"/>
    <col min="1291" max="1293" width="4.7265625" style="1" customWidth="1"/>
    <col min="1294" max="1294" width="10.54296875" style="1" customWidth="1"/>
    <col min="1295" max="1295" width="5.81640625" style="1" customWidth="1"/>
    <col min="1296" max="1296" width="9.7265625" style="1" customWidth="1"/>
    <col min="1297" max="1297" width="6.1796875" style="1" customWidth="1"/>
    <col min="1298" max="1298" width="5.453125" style="1" customWidth="1"/>
    <col min="1299" max="1299" width="6.81640625" style="1" customWidth="1"/>
    <col min="1300" max="1300" width="10.453125" style="1" customWidth="1"/>
    <col min="1301" max="1301" width="9.1796875" style="1"/>
    <col min="1302" max="1302" width="7.81640625" style="1" customWidth="1"/>
    <col min="1303" max="1534" width="9.1796875" style="1"/>
    <col min="1535" max="1535" width="17" style="1" customWidth="1"/>
    <col min="1536" max="1536" width="1.453125" style="1" customWidth="1"/>
    <col min="1537" max="1537" width="5.1796875" style="1" customWidth="1"/>
    <col min="1538" max="1538" width="15.26953125" style="1" customWidth="1"/>
    <col min="1539" max="1539" width="9.1796875" style="1"/>
    <col min="1540" max="1540" width="4.7265625" style="1" customWidth="1"/>
    <col min="1541" max="1541" width="4.1796875" style="1" customWidth="1"/>
    <col min="1542" max="1542" width="5.453125" style="1" customWidth="1"/>
    <col min="1543" max="1543" width="4.1796875" style="1" customWidth="1"/>
    <col min="1544" max="1544" width="6.1796875" style="1" customWidth="1"/>
    <col min="1545" max="1545" width="8.1796875" style="1" customWidth="1"/>
    <col min="1546" max="1546" width="4.453125" style="1" customWidth="1"/>
    <col min="1547" max="1549" width="4.7265625" style="1" customWidth="1"/>
    <col min="1550" max="1550" width="10.54296875" style="1" customWidth="1"/>
    <col min="1551" max="1551" width="5.81640625" style="1" customWidth="1"/>
    <col min="1552" max="1552" width="9.7265625" style="1" customWidth="1"/>
    <col min="1553" max="1553" width="6.1796875" style="1" customWidth="1"/>
    <col min="1554" max="1554" width="5.453125" style="1" customWidth="1"/>
    <col min="1555" max="1555" width="6.81640625" style="1" customWidth="1"/>
    <col min="1556" max="1556" width="10.453125" style="1" customWidth="1"/>
    <col min="1557" max="1557" width="9.1796875" style="1"/>
    <col min="1558" max="1558" width="7.81640625" style="1" customWidth="1"/>
    <col min="1559" max="1790" width="9.1796875" style="1"/>
    <col min="1791" max="1791" width="17" style="1" customWidth="1"/>
    <col min="1792" max="1792" width="1.453125" style="1" customWidth="1"/>
    <col min="1793" max="1793" width="5.1796875" style="1" customWidth="1"/>
    <col min="1794" max="1794" width="15.26953125" style="1" customWidth="1"/>
    <col min="1795" max="1795" width="9.1796875" style="1"/>
    <col min="1796" max="1796" width="4.7265625" style="1" customWidth="1"/>
    <col min="1797" max="1797" width="4.1796875" style="1" customWidth="1"/>
    <col min="1798" max="1798" width="5.453125" style="1" customWidth="1"/>
    <col min="1799" max="1799" width="4.1796875" style="1" customWidth="1"/>
    <col min="1800" max="1800" width="6.1796875" style="1" customWidth="1"/>
    <col min="1801" max="1801" width="8.1796875" style="1" customWidth="1"/>
    <col min="1802" max="1802" width="4.453125" style="1" customWidth="1"/>
    <col min="1803" max="1805" width="4.7265625" style="1" customWidth="1"/>
    <col min="1806" max="1806" width="10.54296875" style="1" customWidth="1"/>
    <col min="1807" max="1807" width="5.81640625" style="1" customWidth="1"/>
    <col min="1808" max="1808" width="9.7265625" style="1" customWidth="1"/>
    <col min="1809" max="1809" width="6.1796875" style="1" customWidth="1"/>
    <col min="1810" max="1810" width="5.453125" style="1" customWidth="1"/>
    <col min="1811" max="1811" width="6.81640625" style="1" customWidth="1"/>
    <col min="1812" max="1812" width="10.453125" style="1" customWidth="1"/>
    <col min="1813" max="1813" width="9.1796875" style="1"/>
    <col min="1814" max="1814" width="7.81640625" style="1" customWidth="1"/>
    <col min="1815" max="2046" width="9.1796875" style="1"/>
    <col min="2047" max="2047" width="17" style="1" customWidth="1"/>
    <col min="2048" max="2048" width="1.453125" style="1" customWidth="1"/>
    <col min="2049" max="2049" width="5.1796875" style="1" customWidth="1"/>
    <col min="2050" max="2050" width="15.26953125" style="1" customWidth="1"/>
    <col min="2051" max="2051" width="9.1796875" style="1"/>
    <col min="2052" max="2052" width="4.7265625" style="1" customWidth="1"/>
    <col min="2053" max="2053" width="4.1796875" style="1" customWidth="1"/>
    <col min="2054" max="2054" width="5.453125" style="1" customWidth="1"/>
    <col min="2055" max="2055" width="4.1796875" style="1" customWidth="1"/>
    <col min="2056" max="2056" width="6.1796875" style="1" customWidth="1"/>
    <col min="2057" max="2057" width="8.1796875" style="1" customWidth="1"/>
    <col min="2058" max="2058" width="4.453125" style="1" customWidth="1"/>
    <col min="2059" max="2061" width="4.7265625" style="1" customWidth="1"/>
    <col min="2062" max="2062" width="10.54296875" style="1" customWidth="1"/>
    <col min="2063" max="2063" width="5.81640625" style="1" customWidth="1"/>
    <col min="2064" max="2064" width="9.7265625" style="1" customWidth="1"/>
    <col min="2065" max="2065" width="6.1796875" style="1" customWidth="1"/>
    <col min="2066" max="2066" width="5.453125" style="1" customWidth="1"/>
    <col min="2067" max="2067" width="6.81640625" style="1" customWidth="1"/>
    <col min="2068" max="2068" width="10.453125" style="1" customWidth="1"/>
    <col min="2069" max="2069" width="9.1796875" style="1"/>
    <col min="2070" max="2070" width="7.81640625" style="1" customWidth="1"/>
    <col min="2071" max="2302" width="9.1796875" style="1"/>
    <col min="2303" max="2303" width="17" style="1" customWidth="1"/>
    <col min="2304" max="2304" width="1.453125" style="1" customWidth="1"/>
    <col min="2305" max="2305" width="5.1796875" style="1" customWidth="1"/>
    <col min="2306" max="2306" width="15.26953125" style="1" customWidth="1"/>
    <col min="2307" max="2307" width="9.1796875" style="1"/>
    <col min="2308" max="2308" width="4.7265625" style="1" customWidth="1"/>
    <col min="2309" max="2309" width="4.1796875" style="1" customWidth="1"/>
    <col min="2310" max="2310" width="5.453125" style="1" customWidth="1"/>
    <col min="2311" max="2311" width="4.1796875" style="1" customWidth="1"/>
    <col min="2312" max="2312" width="6.1796875" style="1" customWidth="1"/>
    <col min="2313" max="2313" width="8.1796875" style="1" customWidth="1"/>
    <col min="2314" max="2314" width="4.453125" style="1" customWidth="1"/>
    <col min="2315" max="2317" width="4.7265625" style="1" customWidth="1"/>
    <col min="2318" max="2318" width="10.54296875" style="1" customWidth="1"/>
    <col min="2319" max="2319" width="5.81640625" style="1" customWidth="1"/>
    <col min="2320" max="2320" width="9.7265625" style="1" customWidth="1"/>
    <col min="2321" max="2321" width="6.1796875" style="1" customWidth="1"/>
    <col min="2322" max="2322" width="5.453125" style="1" customWidth="1"/>
    <col min="2323" max="2323" width="6.81640625" style="1" customWidth="1"/>
    <col min="2324" max="2324" width="10.453125" style="1" customWidth="1"/>
    <col min="2325" max="2325" width="9.1796875" style="1"/>
    <col min="2326" max="2326" width="7.81640625" style="1" customWidth="1"/>
    <col min="2327" max="2558" width="9.1796875" style="1"/>
    <col min="2559" max="2559" width="17" style="1" customWidth="1"/>
    <col min="2560" max="2560" width="1.453125" style="1" customWidth="1"/>
    <col min="2561" max="2561" width="5.1796875" style="1" customWidth="1"/>
    <col min="2562" max="2562" width="15.26953125" style="1" customWidth="1"/>
    <col min="2563" max="2563" width="9.1796875" style="1"/>
    <col min="2564" max="2564" width="4.7265625" style="1" customWidth="1"/>
    <col min="2565" max="2565" width="4.1796875" style="1" customWidth="1"/>
    <col min="2566" max="2566" width="5.453125" style="1" customWidth="1"/>
    <col min="2567" max="2567" width="4.1796875" style="1" customWidth="1"/>
    <col min="2568" max="2568" width="6.1796875" style="1" customWidth="1"/>
    <col min="2569" max="2569" width="8.1796875" style="1" customWidth="1"/>
    <col min="2570" max="2570" width="4.453125" style="1" customWidth="1"/>
    <col min="2571" max="2573" width="4.7265625" style="1" customWidth="1"/>
    <col min="2574" max="2574" width="10.54296875" style="1" customWidth="1"/>
    <col min="2575" max="2575" width="5.81640625" style="1" customWidth="1"/>
    <col min="2576" max="2576" width="9.7265625" style="1" customWidth="1"/>
    <col min="2577" max="2577" width="6.1796875" style="1" customWidth="1"/>
    <col min="2578" max="2578" width="5.453125" style="1" customWidth="1"/>
    <col min="2579" max="2579" width="6.81640625" style="1" customWidth="1"/>
    <col min="2580" max="2580" width="10.453125" style="1" customWidth="1"/>
    <col min="2581" max="2581" width="9.1796875" style="1"/>
    <col min="2582" max="2582" width="7.81640625" style="1" customWidth="1"/>
    <col min="2583" max="2814" width="9.1796875" style="1"/>
    <col min="2815" max="2815" width="17" style="1" customWidth="1"/>
    <col min="2816" max="2816" width="1.453125" style="1" customWidth="1"/>
    <col min="2817" max="2817" width="5.1796875" style="1" customWidth="1"/>
    <col min="2818" max="2818" width="15.26953125" style="1" customWidth="1"/>
    <col min="2819" max="2819" width="9.1796875" style="1"/>
    <col min="2820" max="2820" width="4.7265625" style="1" customWidth="1"/>
    <col min="2821" max="2821" width="4.1796875" style="1" customWidth="1"/>
    <col min="2822" max="2822" width="5.453125" style="1" customWidth="1"/>
    <col min="2823" max="2823" width="4.1796875" style="1" customWidth="1"/>
    <col min="2824" max="2824" width="6.1796875" style="1" customWidth="1"/>
    <col min="2825" max="2825" width="8.1796875" style="1" customWidth="1"/>
    <col min="2826" max="2826" width="4.453125" style="1" customWidth="1"/>
    <col min="2827" max="2829" width="4.7265625" style="1" customWidth="1"/>
    <col min="2830" max="2830" width="10.54296875" style="1" customWidth="1"/>
    <col min="2831" max="2831" width="5.81640625" style="1" customWidth="1"/>
    <col min="2832" max="2832" width="9.7265625" style="1" customWidth="1"/>
    <col min="2833" max="2833" width="6.1796875" style="1" customWidth="1"/>
    <col min="2834" max="2834" width="5.453125" style="1" customWidth="1"/>
    <col min="2835" max="2835" width="6.81640625" style="1" customWidth="1"/>
    <col min="2836" max="2836" width="10.453125" style="1" customWidth="1"/>
    <col min="2837" max="2837" width="9.1796875" style="1"/>
    <col min="2838" max="2838" width="7.81640625" style="1" customWidth="1"/>
    <col min="2839" max="3070" width="9.1796875" style="1"/>
    <col min="3071" max="3071" width="17" style="1" customWidth="1"/>
    <col min="3072" max="3072" width="1.453125" style="1" customWidth="1"/>
    <col min="3073" max="3073" width="5.1796875" style="1" customWidth="1"/>
    <col min="3074" max="3074" width="15.26953125" style="1" customWidth="1"/>
    <col min="3075" max="3075" width="9.1796875" style="1"/>
    <col min="3076" max="3076" width="4.7265625" style="1" customWidth="1"/>
    <col min="3077" max="3077" width="4.1796875" style="1" customWidth="1"/>
    <col min="3078" max="3078" width="5.453125" style="1" customWidth="1"/>
    <col min="3079" max="3079" width="4.1796875" style="1" customWidth="1"/>
    <col min="3080" max="3080" width="6.1796875" style="1" customWidth="1"/>
    <col min="3081" max="3081" width="8.1796875" style="1" customWidth="1"/>
    <col min="3082" max="3082" width="4.453125" style="1" customWidth="1"/>
    <col min="3083" max="3085" width="4.7265625" style="1" customWidth="1"/>
    <col min="3086" max="3086" width="10.54296875" style="1" customWidth="1"/>
    <col min="3087" max="3087" width="5.81640625" style="1" customWidth="1"/>
    <col min="3088" max="3088" width="9.7265625" style="1" customWidth="1"/>
    <col min="3089" max="3089" width="6.1796875" style="1" customWidth="1"/>
    <col min="3090" max="3090" width="5.453125" style="1" customWidth="1"/>
    <col min="3091" max="3091" width="6.81640625" style="1" customWidth="1"/>
    <col min="3092" max="3092" width="10.453125" style="1" customWidth="1"/>
    <col min="3093" max="3093" width="9.1796875" style="1"/>
    <col min="3094" max="3094" width="7.81640625" style="1" customWidth="1"/>
    <col min="3095" max="3326" width="9.1796875" style="1"/>
    <col min="3327" max="3327" width="17" style="1" customWidth="1"/>
    <col min="3328" max="3328" width="1.453125" style="1" customWidth="1"/>
    <col min="3329" max="3329" width="5.1796875" style="1" customWidth="1"/>
    <col min="3330" max="3330" width="15.26953125" style="1" customWidth="1"/>
    <col min="3331" max="3331" width="9.1796875" style="1"/>
    <col min="3332" max="3332" width="4.7265625" style="1" customWidth="1"/>
    <col min="3333" max="3333" width="4.1796875" style="1" customWidth="1"/>
    <col min="3334" max="3334" width="5.453125" style="1" customWidth="1"/>
    <col min="3335" max="3335" width="4.1796875" style="1" customWidth="1"/>
    <col min="3336" max="3336" width="6.1796875" style="1" customWidth="1"/>
    <col min="3337" max="3337" width="8.1796875" style="1" customWidth="1"/>
    <col min="3338" max="3338" width="4.453125" style="1" customWidth="1"/>
    <col min="3339" max="3341" width="4.7265625" style="1" customWidth="1"/>
    <col min="3342" max="3342" width="10.54296875" style="1" customWidth="1"/>
    <col min="3343" max="3343" width="5.81640625" style="1" customWidth="1"/>
    <col min="3344" max="3344" width="9.7265625" style="1" customWidth="1"/>
    <col min="3345" max="3345" width="6.1796875" style="1" customWidth="1"/>
    <col min="3346" max="3346" width="5.453125" style="1" customWidth="1"/>
    <col min="3347" max="3347" width="6.81640625" style="1" customWidth="1"/>
    <col min="3348" max="3348" width="10.453125" style="1" customWidth="1"/>
    <col min="3349" max="3349" width="9.1796875" style="1"/>
    <col min="3350" max="3350" width="7.81640625" style="1" customWidth="1"/>
    <col min="3351" max="3582" width="9.1796875" style="1"/>
    <col min="3583" max="3583" width="17" style="1" customWidth="1"/>
    <col min="3584" max="3584" width="1.453125" style="1" customWidth="1"/>
    <col min="3585" max="3585" width="5.1796875" style="1" customWidth="1"/>
    <col min="3586" max="3586" width="15.26953125" style="1" customWidth="1"/>
    <col min="3587" max="3587" width="9.1796875" style="1"/>
    <col min="3588" max="3588" width="4.7265625" style="1" customWidth="1"/>
    <col min="3589" max="3589" width="4.1796875" style="1" customWidth="1"/>
    <col min="3590" max="3590" width="5.453125" style="1" customWidth="1"/>
    <col min="3591" max="3591" width="4.1796875" style="1" customWidth="1"/>
    <col min="3592" max="3592" width="6.1796875" style="1" customWidth="1"/>
    <col min="3593" max="3593" width="8.1796875" style="1" customWidth="1"/>
    <col min="3594" max="3594" width="4.453125" style="1" customWidth="1"/>
    <col min="3595" max="3597" width="4.7265625" style="1" customWidth="1"/>
    <col min="3598" max="3598" width="10.54296875" style="1" customWidth="1"/>
    <col min="3599" max="3599" width="5.81640625" style="1" customWidth="1"/>
    <col min="3600" max="3600" width="9.7265625" style="1" customWidth="1"/>
    <col min="3601" max="3601" width="6.1796875" style="1" customWidth="1"/>
    <col min="3602" max="3602" width="5.453125" style="1" customWidth="1"/>
    <col min="3603" max="3603" width="6.81640625" style="1" customWidth="1"/>
    <col min="3604" max="3604" width="10.453125" style="1" customWidth="1"/>
    <col min="3605" max="3605" width="9.1796875" style="1"/>
    <col min="3606" max="3606" width="7.81640625" style="1" customWidth="1"/>
    <col min="3607" max="3838" width="9.1796875" style="1"/>
    <col min="3839" max="3839" width="17" style="1" customWidth="1"/>
    <col min="3840" max="3840" width="1.453125" style="1" customWidth="1"/>
    <col min="3841" max="3841" width="5.1796875" style="1" customWidth="1"/>
    <col min="3842" max="3842" width="15.26953125" style="1" customWidth="1"/>
    <col min="3843" max="3843" width="9.1796875" style="1"/>
    <col min="3844" max="3844" width="4.7265625" style="1" customWidth="1"/>
    <col min="3845" max="3845" width="4.1796875" style="1" customWidth="1"/>
    <col min="3846" max="3846" width="5.453125" style="1" customWidth="1"/>
    <col min="3847" max="3847" width="4.1796875" style="1" customWidth="1"/>
    <col min="3848" max="3848" width="6.1796875" style="1" customWidth="1"/>
    <col min="3849" max="3849" width="8.1796875" style="1" customWidth="1"/>
    <col min="3850" max="3850" width="4.453125" style="1" customWidth="1"/>
    <col min="3851" max="3853" width="4.7265625" style="1" customWidth="1"/>
    <col min="3854" max="3854" width="10.54296875" style="1" customWidth="1"/>
    <col min="3855" max="3855" width="5.81640625" style="1" customWidth="1"/>
    <col min="3856" max="3856" width="9.7265625" style="1" customWidth="1"/>
    <col min="3857" max="3857" width="6.1796875" style="1" customWidth="1"/>
    <col min="3858" max="3858" width="5.453125" style="1" customWidth="1"/>
    <col min="3859" max="3859" width="6.81640625" style="1" customWidth="1"/>
    <col min="3860" max="3860" width="10.453125" style="1" customWidth="1"/>
    <col min="3861" max="3861" width="9.1796875" style="1"/>
    <col min="3862" max="3862" width="7.81640625" style="1" customWidth="1"/>
    <col min="3863" max="4094" width="9.1796875" style="1"/>
    <col min="4095" max="4095" width="17" style="1" customWidth="1"/>
    <col min="4096" max="4096" width="1.453125" style="1" customWidth="1"/>
    <col min="4097" max="4097" width="5.1796875" style="1" customWidth="1"/>
    <col min="4098" max="4098" width="15.26953125" style="1" customWidth="1"/>
    <col min="4099" max="4099" width="9.1796875" style="1"/>
    <col min="4100" max="4100" width="4.7265625" style="1" customWidth="1"/>
    <col min="4101" max="4101" width="4.1796875" style="1" customWidth="1"/>
    <col min="4102" max="4102" width="5.453125" style="1" customWidth="1"/>
    <col min="4103" max="4103" width="4.1796875" style="1" customWidth="1"/>
    <col min="4104" max="4104" width="6.1796875" style="1" customWidth="1"/>
    <col min="4105" max="4105" width="8.1796875" style="1" customWidth="1"/>
    <col min="4106" max="4106" width="4.453125" style="1" customWidth="1"/>
    <col min="4107" max="4109" width="4.7265625" style="1" customWidth="1"/>
    <col min="4110" max="4110" width="10.54296875" style="1" customWidth="1"/>
    <col min="4111" max="4111" width="5.81640625" style="1" customWidth="1"/>
    <col min="4112" max="4112" width="9.7265625" style="1" customWidth="1"/>
    <col min="4113" max="4113" width="6.1796875" style="1" customWidth="1"/>
    <col min="4114" max="4114" width="5.453125" style="1" customWidth="1"/>
    <col min="4115" max="4115" width="6.81640625" style="1" customWidth="1"/>
    <col min="4116" max="4116" width="10.453125" style="1" customWidth="1"/>
    <col min="4117" max="4117" width="9.1796875" style="1"/>
    <col min="4118" max="4118" width="7.81640625" style="1" customWidth="1"/>
    <col min="4119" max="4350" width="9.1796875" style="1"/>
    <col min="4351" max="4351" width="17" style="1" customWidth="1"/>
    <col min="4352" max="4352" width="1.453125" style="1" customWidth="1"/>
    <col min="4353" max="4353" width="5.1796875" style="1" customWidth="1"/>
    <col min="4354" max="4354" width="15.26953125" style="1" customWidth="1"/>
    <col min="4355" max="4355" width="9.1796875" style="1"/>
    <col min="4356" max="4356" width="4.7265625" style="1" customWidth="1"/>
    <col min="4357" max="4357" width="4.1796875" style="1" customWidth="1"/>
    <col min="4358" max="4358" width="5.453125" style="1" customWidth="1"/>
    <col min="4359" max="4359" width="4.1796875" style="1" customWidth="1"/>
    <col min="4360" max="4360" width="6.1796875" style="1" customWidth="1"/>
    <col min="4361" max="4361" width="8.1796875" style="1" customWidth="1"/>
    <col min="4362" max="4362" width="4.453125" style="1" customWidth="1"/>
    <col min="4363" max="4365" width="4.7265625" style="1" customWidth="1"/>
    <col min="4366" max="4366" width="10.54296875" style="1" customWidth="1"/>
    <col min="4367" max="4367" width="5.81640625" style="1" customWidth="1"/>
    <col min="4368" max="4368" width="9.7265625" style="1" customWidth="1"/>
    <col min="4369" max="4369" width="6.1796875" style="1" customWidth="1"/>
    <col min="4370" max="4370" width="5.453125" style="1" customWidth="1"/>
    <col min="4371" max="4371" width="6.81640625" style="1" customWidth="1"/>
    <col min="4372" max="4372" width="10.453125" style="1" customWidth="1"/>
    <col min="4373" max="4373" width="9.1796875" style="1"/>
    <col min="4374" max="4374" width="7.81640625" style="1" customWidth="1"/>
    <col min="4375" max="4606" width="9.1796875" style="1"/>
    <col min="4607" max="4607" width="17" style="1" customWidth="1"/>
    <col min="4608" max="4608" width="1.453125" style="1" customWidth="1"/>
    <col min="4609" max="4609" width="5.1796875" style="1" customWidth="1"/>
    <col min="4610" max="4610" width="15.26953125" style="1" customWidth="1"/>
    <col min="4611" max="4611" width="9.1796875" style="1"/>
    <col min="4612" max="4612" width="4.7265625" style="1" customWidth="1"/>
    <col min="4613" max="4613" width="4.1796875" style="1" customWidth="1"/>
    <col min="4614" max="4614" width="5.453125" style="1" customWidth="1"/>
    <col min="4615" max="4615" width="4.1796875" style="1" customWidth="1"/>
    <col min="4616" max="4616" width="6.1796875" style="1" customWidth="1"/>
    <col min="4617" max="4617" width="8.1796875" style="1" customWidth="1"/>
    <col min="4618" max="4618" width="4.453125" style="1" customWidth="1"/>
    <col min="4619" max="4621" width="4.7265625" style="1" customWidth="1"/>
    <col min="4622" max="4622" width="10.54296875" style="1" customWidth="1"/>
    <col min="4623" max="4623" width="5.81640625" style="1" customWidth="1"/>
    <col min="4624" max="4624" width="9.7265625" style="1" customWidth="1"/>
    <col min="4625" max="4625" width="6.1796875" style="1" customWidth="1"/>
    <col min="4626" max="4626" width="5.453125" style="1" customWidth="1"/>
    <col min="4627" max="4627" width="6.81640625" style="1" customWidth="1"/>
    <col min="4628" max="4628" width="10.453125" style="1" customWidth="1"/>
    <col min="4629" max="4629" width="9.1796875" style="1"/>
    <col min="4630" max="4630" width="7.81640625" style="1" customWidth="1"/>
    <col min="4631" max="4862" width="9.1796875" style="1"/>
    <col min="4863" max="4863" width="17" style="1" customWidth="1"/>
    <col min="4864" max="4864" width="1.453125" style="1" customWidth="1"/>
    <col min="4865" max="4865" width="5.1796875" style="1" customWidth="1"/>
    <col min="4866" max="4866" width="15.26953125" style="1" customWidth="1"/>
    <col min="4867" max="4867" width="9.1796875" style="1"/>
    <col min="4868" max="4868" width="4.7265625" style="1" customWidth="1"/>
    <col min="4869" max="4869" width="4.1796875" style="1" customWidth="1"/>
    <col min="4870" max="4870" width="5.453125" style="1" customWidth="1"/>
    <col min="4871" max="4871" width="4.1796875" style="1" customWidth="1"/>
    <col min="4872" max="4872" width="6.1796875" style="1" customWidth="1"/>
    <col min="4873" max="4873" width="8.1796875" style="1" customWidth="1"/>
    <col min="4874" max="4874" width="4.453125" style="1" customWidth="1"/>
    <col min="4875" max="4877" width="4.7265625" style="1" customWidth="1"/>
    <col min="4878" max="4878" width="10.54296875" style="1" customWidth="1"/>
    <col min="4879" max="4879" width="5.81640625" style="1" customWidth="1"/>
    <col min="4880" max="4880" width="9.7265625" style="1" customWidth="1"/>
    <col min="4881" max="4881" width="6.1796875" style="1" customWidth="1"/>
    <col min="4882" max="4882" width="5.453125" style="1" customWidth="1"/>
    <col min="4883" max="4883" width="6.81640625" style="1" customWidth="1"/>
    <col min="4884" max="4884" width="10.453125" style="1" customWidth="1"/>
    <col min="4885" max="4885" width="9.1796875" style="1"/>
    <col min="4886" max="4886" width="7.81640625" style="1" customWidth="1"/>
    <col min="4887" max="5118" width="9.1796875" style="1"/>
    <col min="5119" max="5119" width="17" style="1" customWidth="1"/>
    <col min="5120" max="5120" width="1.453125" style="1" customWidth="1"/>
    <col min="5121" max="5121" width="5.1796875" style="1" customWidth="1"/>
    <col min="5122" max="5122" width="15.26953125" style="1" customWidth="1"/>
    <col min="5123" max="5123" width="9.1796875" style="1"/>
    <col min="5124" max="5124" width="4.7265625" style="1" customWidth="1"/>
    <col min="5125" max="5125" width="4.1796875" style="1" customWidth="1"/>
    <col min="5126" max="5126" width="5.453125" style="1" customWidth="1"/>
    <col min="5127" max="5127" width="4.1796875" style="1" customWidth="1"/>
    <col min="5128" max="5128" width="6.1796875" style="1" customWidth="1"/>
    <col min="5129" max="5129" width="8.1796875" style="1" customWidth="1"/>
    <col min="5130" max="5130" width="4.453125" style="1" customWidth="1"/>
    <col min="5131" max="5133" width="4.7265625" style="1" customWidth="1"/>
    <col min="5134" max="5134" width="10.54296875" style="1" customWidth="1"/>
    <col min="5135" max="5135" width="5.81640625" style="1" customWidth="1"/>
    <col min="5136" max="5136" width="9.7265625" style="1" customWidth="1"/>
    <col min="5137" max="5137" width="6.1796875" style="1" customWidth="1"/>
    <col min="5138" max="5138" width="5.453125" style="1" customWidth="1"/>
    <col min="5139" max="5139" width="6.81640625" style="1" customWidth="1"/>
    <col min="5140" max="5140" width="10.453125" style="1" customWidth="1"/>
    <col min="5141" max="5141" width="9.1796875" style="1"/>
    <col min="5142" max="5142" width="7.81640625" style="1" customWidth="1"/>
    <col min="5143" max="5374" width="9.1796875" style="1"/>
    <col min="5375" max="5375" width="17" style="1" customWidth="1"/>
    <col min="5376" max="5376" width="1.453125" style="1" customWidth="1"/>
    <col min="5377" max="5377" width="5.1796875" style="1" customWidth="1"/>
    <col min="5378" max="5378" width="15.26953125" style="1" customWidth="1"/>
    <col min="5379" max="5379" width="9.1796875" style="1"/>
    <col min="5380" max="5380" width="4.7265625" style="1" customWidth="1"/>
    <col min="5381" max="5381" width="4.1796875" style="1" customWidth="1"/>
    <col min="5382" max="5382" width="5.453125" style="1" customWidth="1"/>
    <col min="5383" max="5383" width="4.1796875" style="1" customWidth="1"/>
    <col min="5384" max="5384" width="6.1796875" style="1" customWidth="1"/>
    <col min="5385" max="5385" width="8.1796875" style="1" customWidth="1"/>
    <col min="5386" max="5386" width="4.453125" style="1" customWidth="1"/>
    <col min="5387" max="5389" width="4.7265625" style="1" customWidth="1"/>
    <col min="5390" max="5390" width="10.54296875" style="1" customWidth="1"/>
    <col min="5391" max="5391" width="5.81640625" style="1" customWidth="1"/>
    <col min="5392" max="5392" width="9.7265625" style="1" customWidth="1"/>
    <col min="5393" max="5393" width="6.1796875" style="1" customWidth="1"/>
    <col min="5394" max="5394" width="5.453125" style="1" customWidth="1"/>
    <col min="5395" max="5395" width="6.81640625" style="1" customWidth="1"/>
    <col min="5396" max="5396" width="10.453125" style="1" customWidth="1"/>
    <col min="5397" max="5397" width="9.1796875" style="1"/>
    <col min="5398" max="5398" width="7.81640625" style="1" customWidth="1"/>
    <col min="5399" max="5630" width="9.1796875" style="1"/>
    <col min="5631" max="5631" width="17" style="1" customWidth="1"/>
    <col min="5632" max="5632" width="1.453125" style="1" customWidth="1"/>
    <col min="5633" max="5633" width="5.1796875" style="1" customWidth="1"/>
    <col min="5634" max="5634" width="15.26953125" style="1" customWidth="1"/>
    <col min="5635" max="5635" width="9.1796875" style="1"/>
    <col min="5636" max="5636" width="4.7265625" style="1" customWidth="1"/>
    <col min="5637" max="5637" width="4.1796875" style="1" customWidth="1"/>
    <col min="5638" max="5638" width="5.453125" style="1" customWidth="1"/>
    <col min="5639" max="5639" width="4.1796875" style="1" customWidth="1"/>
    <col min="5640" max="5640" width="6.1796875" style="1" customWidth="1"/>
    <col min="5641" max="5641" width="8.1796875" style="1" customWidth="1"/>
    <col min="5642" max="5642" width="4.453125" style="1" customWidth="1"/>
    <col min="5643" max="5645" width="4.7265625" style="1" customWidth="1"/>
    <col min="5646" max="5646" width="10.54296875" style="1" customWidth="1"/>
    <col min="5647" max="5647" width="5.81640625" style="1" customWidth="1"/>
    <col min="5648" max="5648" width="9.7265625" style="1" customWidth="1"/>
    <col min="5649" max="5649" width="6.1796875" style="1" customWidth="1"/>
    <col min="5650" max="5650" width="5.453125" style="1" customWidth="1"/>
    <col min="5651" max="5651" width="6.81640625" style="1" customWidth="1"/>
    <col min="5652" max="5652" width="10.453125" style="1" customWidth="1"/>
    <col min="5653" max="5653" width="9.1796875" style="1"/>
    <col min="5654" max="5654" width="7.81640625" style="1" customWidth="1"/>
    <col min="5655" max="5886" width="9.1796875" style="1"/>
    <col min="5887" max="5887" width="17" style="1" customWidth="1"/>
    <col min="5888" max="5888" width="1.453125" style="1" customWidth="1"/>
    <col min="5889" max="5889" width="5.1796875" style="1" customWidth="1"/>
    <col min="5890" max="5890" width="15.26953125" style="1" customWidth="1"/>
    <col min="5891" max="5891" width="9.1796875" style="1"/>
    <col min="5892" max="5892" width="4.7265625" style="1" customWidth="1"/>
    <col min="5893" max="5893" width="4.1796875" style="1" customWidth="1"/>
    <col min="5894" max="5894" width="5.453125" style="1" customWidth="1"/>
    <col min="5895" max="5895" width="4.1796875" style="1" customWidth="1"/>
    <col min="5896" max="5896" width="6.1796875" style="1" customWidth="1"/>
    <col min="5897" max="5897" width="8.1796875" style="1" customWidth="1"/>
    <col min="5898" max="5898" width="4.453125" style="1" customWidth="1"/>
    <col min="5899" max="5901" width="4.7265625" style="1" customWidth="1"/>
    <col min="5902" max="5902" width="10.54296875" style="1" customWidth="1"/>
    <col min="5903" max="5903" width="5.81640625" style="1" customWidth="1"/>
    <col min="5904" max="5904" width="9.7265625" style="1" customWidth="1"/>
    <col min="5905" max="5905" width="6.1796875" style="1" customWidth="1"/>
    <col min="5906" max="5906" width="5.453125" style="1" customWidth="1"/>
    <col min="5907" max="5907" width="6.81640625" style="1" customWidth="1"/>
    <col min="5908" max="5908" width="10.453125" style="1" customWidth="1"/>
    <col min="5909" max="5909" width="9.1796875" style="1"/>
    <col min="5910" max="5910" width="7.81640625" style="1" customWidth="1"/>
    <col min="5911" max="6142" width="9.1796875" style="1"/>
    <col min="6143" max="6143" width="17" style="1" customWidth="1"/>
    <col min="6144" max="6144" width="1.453125" style="1" customWidth="1"/>
    <col min="6145" max="6145" width="5.1796875" style="1" customWidth="1"/>
    <col min="6146" max="6146" width="15.26953125" style="1" customWidth="1"/>
    <col min="6147" max="6147" width="9.1796875" style="1"/>
    <col min="6148" max="6148" width="4.7265625" style="1" customWidth="1"/>
    <col min="6149" max="6149" width="4.1796875" style="1" customWidth="1"/>
    <col min="6150" max="6150" width="5.453125" style="1" customWidth="1"/>
    <col min="6151" max="6151" width="4.1796875" style="1" customWidth="1"/>
    <col min="6152" max="6152" width="6.1796875" style="1" customWidth="1"/>
    <col min="6153" max="6153" width="8.1796875" style="1" customWidth="1"/>
    <col min="6154" max="6154" width="4.453125" style="1" customWidth="1"/>
    <col min="6155" max="6157" width="4.7265625" style="1" customWidth="1"/>
    <col min="6158" max="6158" width="10.54296875" style="1" customWidth="1"/>
    <col min="6159" max="6159" width="5.81640625" style="1" customWidth="1"/>
    <col min="6160" max="6160" width="9.7265625" style="1" customWidth="1"/>
    <col min="6161" max="6161" width="6.1796875" style="1" customWidth="1"/>
    <col min="6162" max="6162" width="5.453125" style="1" customWidth="1"/>
    <col min="6163" max="6163" width="6.81640625" style="1" customWidth="1"/>
    <col min="6164" max="6164" width="10.453125" style="1" customWidth="1"/>
    <col min="6165" max="6165" width="9.1796875" style="1"/>
    <col min="6166" max="6166" width="7.81640625" style="1" customWidth="1"/>
    <col min="6167" max="6398" width="9.1796875" style="1"/>
    <col min="6399" max="6399" width="17" style="1" customWidth="1"/>
    <col min="6400" max="6400" width="1.453125" style="1" customWidth="1"/>
    <col min="6401" max="6401" width="5.1796875" style="1" customWidth="1"/>
    <col min="6402" max="6402" width="15.26953125" style="1" customWidth="1"/>
    <col min="6403" max="6403" width="9.1796875" style="1"/>
    <col min="6404" max="6404" width="4.7265625" style="1" customWidth="1"/>
    <col min="6405" max="6405" width="4.1796875" style="1" customWidth="1"/>
    <col min="6406" max="6406" width="5.453125" style="1" customWidth="1"/>
    <col min="6407" max="6407" width="4.1796875" style="1" customWidth="1"/>
    <col min="6408" max="6408" width="6.1796875" style="1" customWidth="1"/>
    <col min="6409" max="6409" width="8.1796875" style="1" customWidth="1"/>
    <col min="6410" max="6410" width="4.453125" style="1" customWidth="1"/>
    <col min="6411" max="6413" width="4.7265625" style="1" customWidth="1"/>
    <col min="6414" max="6414" width="10.54296875" style="1" customWidth="1"/>
    <col min="6415" max="6415" width="5.81640625" style="1" customWidth="1"/>
    <col min="6416" max="6416" width="9.7265625" style="1" customWidth="1"/>
    <col min="6417" max="6417" width="6.1796875" style="1" customWidth="1"/>
    <col min="6418" max="6418" width="5.453125" style="1" customWidth="1"/>
    <col min="6419" max="6419" width="6.81640625" style="1" customWidth="1"/>
    <col min="6420" max="6420" width="10.453125" style="1" customWidth="1"/>
    <col min="6421" max="6421" width="9.1796875" style="1"/>
    <col min="6422" max="6422" width="7.81640625" style="1" customWidth="1"/>
    <col min="6423" max="6654" width="9.1796875" style="1"/>
    <col min="6655" max="6655" width="17" style="1" customWidth="1"/>
    <col min="6656" max="6656" width="1.453125" style="1" customWidth="1"/>
    <col min="6657" max="6657" width="5.1796875" style="1" customWidth="1"/>
    <col min="6658" max="6658" width="15.26953125" style="1" customWidth="1"/>
    <col min="6659" max="6659" width="9.1796875" style="1"/>
    <col min="6660" max="6660" width="4.7265625" style="1" customWidth="1"/>
    <col min="6661" max="6661" width="4.1796875" style="1" customWidth="1"/>
    <col min="6662" max="6662" width="5.453125" style="1" customWidth="1"/>
    <col min="6663" max="6663" width="4.1796875" style="1" customWidth="1"/>
    <col min="6664" max="6664" width="6.1796875" style="1" customWidth="1"/>
    <col min="6665" max="6665" width="8.1796875" style="1" customWidth="1"/>
    <col min="6666" max="6666" width="4.453125" style="1" customWidth="1"/>
    <col min="6667" max="6669" width="4.7265625" style="1" customWidth="1"/>
    <col min="6670" max="6670" width="10.54296875" style="1" customWidth="1"/>
    <col min="6671" max="6671" width="5.81640625" style="1" customWidth="1"/>
    <col min="6672" max="6672" width="9.7265625" style="1" customWidth="1"/>
    <col min="6673" max="6673" width="6.1796875" style="1" customWidth="1"/>
    <col min="6674" max="6674" width="5.453125" style="1" customWidth="1"/>
    <col min="6675" max="6675" width="6.81640625" style="1" customWidth="1"/>
    <col min="6676" max="6676" width="10.453125" style="1" customWidth="1"/>
    <col min="6677" max="6677" width="9.1796875" style="1"/>
    <col min="6678" max="6678" width="7.81640625" style="1" customWidth="1"/>
    <col min="6679" max="6910" width="9.1796875" style="1"/>
    <col min="6911" max="6911" width="17" style="1" customWidth="1"/>
    <col min="6912" max="6912" width="1.453125" style="1" customWidth="1"/>
    <col min="6913" max="6913" width="5.1796875" style="1" customWidth="1"/>
    <col min="6914" max="6914" width="15.26953125" style="1" customWidth="1"/>
    <col min="6915" max="6915" width="9.1796875" style="1"/>
    <col min="6916" max="6916" width="4.7265625" style="1" customWidth="1"/>
    <col min="6917" max="6917" width="4.1796875" style="1" customWidth="1"/>
    <col min="6918" max="6918" width="5.453125" style="1" customWidth="1"/>
    <col min="6919" max="6919" width="4.1796875" style="1" customWidth="1"/>
    <col min="6920" max="6920" width="6.1796875" style="1" customWidth="1"/>
    <col min="6921" max="6921" width="8.1796875" style="1" customWidth="1"/>
    <col min="6922" max="6922" width="4.453125" style="1" customWidth="1"/>
    <col min="6923" max="6925" width="4.7265625" style="1" customWidth="1"/>
    <col min="6926" max="6926" width="10.54296875" style="1" customWidth="1"/>
    <col min="6927" max="6927" width="5.81640625" style="1" customWidth="1"/>
    <col min="6928" max="6928" width="9.7265625" style="1" customWidth="1"/>
    <col min="6929" max="6929" width="6.1796875" style="1" customWidth="1"/>
    <col min="6930" max="6930" width="5.453125" style="1" customWidth="1"/>
    <col min="6931" max="6931" width="6.81640625" style="1" customWidth="1"/>
    <col min="6932" max="6932" width="10.453125" style="1" customWidth="1"/>
    <col min="6933" max="6933" width="9.1796875" style="1"/>
    <col min="6934" max="6934" width="7.81640625" style="1" customWidth="1"/>
    <col min="6935" max="7166" width="9.1796875" style="1"/>
    <col min="7167" max="7167" width="17" style="1" customWidth="1"/>
    <col min="7168" max="7168" width="1.453125" style="1" customWidth="1"/>
    <col min="7169" max="7169" width="5.1796875" style="1" customWidth="1"/>
    <col min="7170" max="7170" width="15.26953125" style="1" customWidth="1"/>
    <col min="7171" max="7171" width="9.1796875" style="1"/>
    <col min="7172" max="7172" width="4.7265625" style="1" customWidth="1"/>
    <col min="7173" max="7173" width="4.1796875" style="1" customWidth="1"/>
    <col min="7174" max="7174" width="5.453125" style="1" customWidth="1"/>
    <col min="7175" max="7175" width="4.1796875" style="1" customWidth="1"/>
    <col min="7176" max="7176" width="6.1796875" style="1" customWidth="1"/>
    <col min="7177" max="7177" width="8.1796875" style="1" customWidth="1"/>
    <col min="7178" max="7178" width="4.453125" style="1" customWidth="1"/>
    <col min="7179" max="7181" width="4.7265625" style="1" customWidth="1"/>
    <col min="7182" max="7182" width="10.54296875" style="1" customWidth="1"/>
    <col min="7183" max="7183" width="5.81640625" style="1" customWidth="1"/>
    <col min="7184" max="7184" width="9.7265625" style="1" customWidth="1"/>
    <col min="7185" max="7185" width="6.1796875" style="1" customWidth="1"/>
    <col min="7186" max="7186" width="5.453125" style="1" customWidth="1"/>
    <col min="7187" max="7187" width="6.81640625" style="1" customWidth="1"/>
    <col min="7188" max="7188" width="10.453125" style="1" customWidth="1"/>
    <col min="7189" max="7189" width="9.1796875" style="1"/>
    <col min="7190" max="7190" width="7.81640625" style="1" customWidth="1"/>
    <col min="7191" max="7422" width="9.1796875" style="1"/>
    <col min="7423" max="7423" width="17" style="1" customWidth="1"/>
    <col min="7424" max="7424" width="1.453125" style="1" customWidth="1"/>
    <col min="7425" max="7425" width="5.1796875" style="1" customWidth="1"/>
    <col min="7426" max="7426" width="15.26953125" style="1" customWidth="1"/>
    <col min="7427" max="7427" width="9.1796875" style="1"/>
    <col min="7428" max="7428" width="4.7265625" style="1" customWidth="1"/>
    <col min="7429" max="7429" width="4.1796875" style="1" customWidth="1"/>
    <col min="7430" max="7430" width="5.453125" style="1" customWidth="1"/>
    <col min="7431" max="7431" width="4.1796875" style="1" customWidth="1"/>
    <col min="7432" max="7432" width="6.1796875" style="1" customWidth="1"/>
    <col min="7433" max="7433" width="8.1796875" style="1" customWidth="1"/>
    <col min="7434" max="7434" width="4.453125" style="1" customWidth="1"/>
    <col min="7435" max="7437" width="4.7265625" style="1" customWidth="1"/>
    <col min="7438" max="7438" width="10.54296875" style="1" customWidth="1"/>
    <col min="7439" max="7439" width="5.81640625" style="1" customWidth="1"/>
    <col min="7440" max="7440" width="9.7265625" style="1" customWidth="1"/>
    <col min="7441" max="7441" width="6.1796875" style="1" customWidth="1"/>
    <col min="7442" max="7442" width="5.453125" style="1" customWidth="1"/>
    <col min="7443" max="7443" width="6.81640625" style="1" customWidth="1"/>
    <col min="7444" max="7444" width="10.453125" style="1" customWidth="1"/>
    <col min="7445" max="7445" width="9.1796875" style="1"/>
    <col min="7446" max="7446" width="7.81640625" style="1" customWidth="1"/>
    <col min="7447" max="7678" width="9.1796875" style="1"/>
    <col min="7679" max="7679" width="17" style="1" customWidth="1"/>
    <col min="7680" max="7680" width="1.453125" style="1" customWidth="1"/>
    <col min="7681" max="7681" width="5.1796875" style="1" customWidth="1"/>
    <col min="7682" max="7682" width="15.26953125" style="1" customWidth="1"/>
    <col min="7683" max="7683" width="9.1796875" style="1"/>
    <col min="7684" max="7684" width="4.7265625" style="1" customWidth="1"/>
    <col min="7685" max="7685" width="4.1796875" style="1" customWidth="1"/>
    <col min="7686" max="7686" width="5.453125" style="1" customWidth="1"/>
    <col min="7687" max="7687" width="4.1796875" style="1" customWidth="1"/>
    <col min="7688" max="7688" width="6.1796875" style="1" customWidth="1"/>
    <col min="7689" max="7689" width="8.1796875" style="1" customWidth="1"/>
    <col min="7690" max="7690" width="4.453125" style="1" customWidth="1"/>
    <col min="7691" max="7693" width="4.7265625" style="1" customWidth="1"/>
    <col min="7694" max="7694" width="10.54296875" style="1" customWidth="1"/>
    <col min="7695" max="7695" width="5.81640625" style="1" customWidth="1"/>
    <col min="7696" max="7696" width="9.7265625" style="1" customWidth="1"/>
    <col min="7697" max="7697" width="6.1796875" style="1" customWidth="1"/>
    <col min="7698" max="7698" width="5.453125" style="1" customWidth="1"/>
    <col min="7699" max="7699" width="6.81640625" style="1" customWidth="1"/>
    <col min="7700" max="7700" width="10.453125" style="1" customWidth="1"/>
    <col min="7701" max="7701" width="9.1796875" style="1"/>
    <col min="7702" max="7702" width="7.81640625" style="1" customWidth="1"/>
    <col min="7703" max="7934" width="9.1796875" style="1"/>
    <col min="7935" max="7935" width="17" style="1" customWidth="1"/>
    <col min="7936" max="7936" width="1.453125" style="1" customWidth="1"/>
    <col min="7937" max="7937" width="5.1796875" style="1" customWidth="1"/>
    <col min="7938" max="7938" width="15.26953125" style="1" customWidth="1"/>
    <col min="7939" max="7939" width="9.1796875" style="1"/>
    <col min="7940" max="7940" width="4.7265625" style="1" customWidth="1"/>
    <col min="7941" max="7941" width="4.1796875" style="1" customWidth="1"/>
    <col min="7942" max="7942" width="5.453125" style="1" customWidth="1"/>
    <col min="7943" max="7943" width="4.1796875" style="1" customWidth="1"/>
    <col min="7944" max="7944" width="6.1796875" style="1" customWidth="1"/>
    <col min="7945" max="7945" width="8.1796875" style="1" customWidth="1"/>
    <col min="7946" max="7946" width="4.453125" style="1" customWidth="1"/>
    <col min="7947" max="7949" width="4.7265625" style="1" customWidth="1"/>
    <col min="7950" max="7950" width="10.54296875" style="1" customWidth="1"/>
    <col min="7951" max="7951" width="5.81640625" style="1" customWidth="1"/>
    <col min="7952" max="7952" width="9.7265625" style="1" customWidth="1"/>
    <col min="7953" max="7953" width="6.1796875" style="1" customWidth="1"/>
    <col min="7954" max="7954" width="5.453125" style="1" customWidth="1"/>
    <col min="7955" max="7955" width="6.81640625" style="1" customWidth="1"/>
    <col min="7956" max="7956" width="10.453125" style="1" customWidth="1"/>
    <col min="7957" max="7957" width="9.1796875" style="1"/>
    <col min="7958" max="7958" width="7.81640625" style="1" customWidth="1"/>
    <col min="7959" max="8190" width="9.1796875" style="1"/>
    <col min="8191" max="8191" width="17" style="1" customWidth="1"/>
    <col min="8192" max="8192" width="1.453125" style="1" customWidth="1"/>
    <col min="8193" max="8193" width="5.1796875" style="1" customWidth="1"/>
    <col min="8194" max="8194" width="15.26953125" style="1" customWidth="1"/>
    <col min="8195" max="8195" width="9.1796875" style="1"/>
    <col min="8196" max="8196" width="4.7265625" style="1" customWidth="1"/>
    <col min="8197" max="8197" width="4.1796875" style="1" customWidth="1"/>
    <col min="8198" max="8198" width="5.453125" style="1" customWidth="1"/>
    <col min="8199" max="8199" width="4.1796875" style="1" customWidth="1"/>
    <col min="8200" max="8200" width="6.1796875" style="1" customWidth="1"/>
    <col min="8201" max="8201" width="8.1796875" style="1" customWidth="1"/>
    <col min="8202" max="8202" width="4.453125" style="1" customWidth="1"/>
    <col min="8203" max="8205" width="4.7265625" style="1" customWidth="1"/>
    <col min="8206" max="8206" width="10.54296875" style="1" customWidth="1"/>
    <col min="8207" max="8207" width="5.81640625" style="1" customWidth="1"/>
    <col min="8208" max="8208" width="9.7265625" style="1" customWidth="1"/>
    <col min="8209" max="8209" width="6.1796875" style="1" customWidth="1"/>
    <col min="8210" max="8210" width="5.453125" style="1" customWidth="1"/>
    <col min="8211" max="8211" width="6.81640625" style="1" customWidth="1"/>
    <col min="8212" max="8212" width="10.453125" style="1" customWidth="1"/>
    <col min="8213" max="8213" width="9.1796875" style="1"/>
    <col min="8214" max="8214" width="7.81640625" style="1" customWidth="1"/>
    <col min="8215" max="8446" width="9.1796875" style="1"/>
    <col min="8447" max="8447" width="17" style="1" customWidth="1"/>
    <col min="8448" max="8448" width="1.453125" style="1" customWidth="1"/>
    <col min="8449" max="8449" width="5.1796875" style="1" customWidth="1"/>
    <col min="8450" max="8450" width="15.26953125" style="1" customWidth="1"/>
    <col min="8451" max="8451" width="9.1796875" style="1"/>
    <col min="8452" max="8452" width="4.7265625" style="1" customWidth="1"/>
    <col min="8453" max="8453" width="4.1796875" style="1" customWidth="1"/>
    <col min="8454" max="8454" width="5.453125" style="1" customWidth="1"/>
    <col min="8455" max="8455" width="4.1796875" style="1" customWidth="1"/>
    <col min="8456" max="8456" width="6.1796875" style="1" customWidth="1"/>
    <col min="8457" max="8457" width="8.1796875" style="1" customWidth="1"/>
    <col min="8458" max="8458" width="4.453125" style="1" customWidth="1"/>
    <col min="8459" max="8461" width="4.7265625" style="1" customWidth="1"/>
    <col min="8462" max="8462" width="10.54296875" style="1" customWidth="1"/>
    <col min="8463" max="8463" width="5.81640625" style="1" customWidth="1"/>
    <col min="8464" max="8464" width="9.7265625" style="1" customWidth="1"/>
    <col min="8465" max="8465" width="6.1796875" style="1" customWidth="1"/>
    <col min="8466" max="8466" width="5.453125" style="1" customWidth="1"/>
    <col min="8467" max="8467" width="6.81640625" style="1" customWidth="1"/>
    <col min="8468" max="8468" width="10.453125" style="1" customWidth="1"/>
    <col min="8469" max="8469" width="9.1796875" style="1"/>
    <col min="8470" max="8470" width="7.81640625" style="1" customWidth="1"/>
    <col min="8471" max="8702" width="9.1796875" style="1"/>
    <col min="8703" max="8703" width="17" style="1" customWidth="1"/>
    <col min="8704" max="8704" width="1.453125" style="1" customWidth="1"/>
    <col min="8705" max="8705" width="5.1796875" style="1" customWidth="1"/>
    <col min="8706" max="8706" width="15.26953125" style="1" customWidth="1"/>
    <col min="8707" max="8707" width="9.1796875" style="1"/>
    <col min="8708" max="8708" width="4.7265625" style="1" customWidth="1"/>
    <col min="8709" max="8709" width="4.1796875" style="1" customWidth="1"/>
    <col min="8710" max="8710" width="5.453125" style="1" customWidth="1"/>
    <col min="8711" max="8711" width="4.1796875" style="1" customWidth="1"/>
    <col min="8712" max="8712" width="6.1796875" style="1" customWidth="1"/>
    <col min="8713" max="8713" width="8.1796875" style="1" customWidth="1"/>
    <col min="8714" max="8714" width="4.453125" style="1" customWidth="1"/>
    <col min="8715" max="8717" width="4.7265625" style="1" customWidth="1"/>
    <col min="8718" max="8718" width="10.54296875" style="1" customWidth="1"/>
    <col min="8719" max="8719" width="5.81640625" style="1" customWidth="1"/>
    <col min="8720" max="8720" width="9.7265625" style="1" customWidth="1"/>
    <col min="8721" max="8721" width="6.1796875" style="1" customWidth="1"/>
    <col min="8722" max="8722" width="5.453125" style="1" customWidth="1"/>
    <col min="8723" max="8723" width="6.81640625" style="1" customWidth="1"/>
    <col min="8724" max="8724" width="10.453125" style="1" customWidth="1"/>
    <col min="8725" max="8725" width="9.1796875" style="1"/>
    <col min="8726" max="8726" width="7.81640625" style="1" customWidth="1"/>
    <col min="8727" max="8958" width="9.1796875" style="1"/>
    <col min="8959" max="8959" width="17" style="1" customWidth="1"/>
    <col min="8960" max="8960" width="1.453125" style="1" customWidth="1"/>
    <col min="8961" max="8961" width="5.1796875" style="1" customWidth="1"/>
    <col min="8962" max="8962" width="15.26953125" style="1" customWidth="1"/>
    <col min="8963" max="8963" width="9.1796875" style="1"/>
    <col min="8964" max="8964" width="4.7265625" style="1" customWidth="1"/>
    <col min="8965" max="8965" width="4.1796875" style="1" customWidth="1"/>
    <col min="8966" max="8966" width="5.453125" style="1" customWidth="1"/>
    <col min="8967" max="8967" width="4.1796875" style="1" customWidth="1"/>
    <col min="8968" max="8968" width="6.1796875" style="1" customWidth="1"/>
    <col min="8969" max="8969" width="8.1796875" style="1" customWidth="1"/>
    <col min="8970" max="8970" width="4.453125" style="1" customWidth="1"/>
    <col min="8971" max="8973" width="4.7265625" style="1" customWidth="1"/>
    <col min="8974" max="8974" width="10.54296875" style="1" customWidth="1"/>
    <col min="8975" max="8975" width="5.81640625" style="1" customWidth="1"/>
    <col min="8976" max="8976" width="9.7265625" style="1" customWidth="1"/>
    <col min="8977" max="8977" width="6.1796875" style="1" customWidth="1"/>
    <col min="8978" max="8978" width="5.453125" style="1" customWidth="1"/>
    <col min="8979" max="8979" width="6.81640625" style="1" customWidth="1"/>
    <col min="8980" max="8980" width="10.453125" style="1" customWidth="1"/>
    <col min="8981" max="8981" width="9.1796875" style="1"/>
    <col min="8982" max="8982" width="7.81640625" style="1" customWidth="1"/>
    <col min="8983" max="9214" width="9.1796875" style="1"/>
    <col min="9215" max="9215" width="17" style="1" customWidth="1"/>
    <col min="9216" max="9216" width="1.453125" style="1" customWidth="1"/>
    <col min="9217" max="9217" width="5.1796875" style="1" customWidth="1"/>
    <col min="9218" max="9218" width="15.26953125" style="1" customWidth="1"/>
    <col min="9219" max="9219" width="9.1796875" style="1"/>
    <col min="9220" max="9220" width="4.7265625" style="1" customWidth="1"/>
    <col min="9221" max="9221" width="4.1796875" style="1" customWidth="1"/>
    <col min="9222" max="9222" width="5.453125" style="1" customWidth="1"/>
    <col min="9223" max="9223" width="4.1796875" style="1" customWidth="1"/>
    <col min="9224" max="9224" width="6.1796875" style="1" customWidth="1"/>
    <col min="9225" max="9225" width="8.1796875" style="1" customWidth="1"/>
    <col min="9226" max="9226" width="4.453125" style="1" customWidth="1"/>
    <col min="9227" max="9229" width="4.7265625" style="1" customWidth="1"/>
    <col min="9230" max="9230" width="10.54296875" style="1" customWidth="1"/>
    <col min="9231" max="9231" width="5.81640625" style="1" customWidth="1"/>
    <col min="9232" max="9232" width="9.7265625" style="1" customWidth="1"/>
    <col min="9233" max="9233" width="6.1796875" style="1" customWidth="1"/>
    <col min="9234" max="9234" width="5.453125" style="1" customWidth="1"/>
    <col min="9235" max="9235" width="6.81640625" style="1" customWidth="1"/>
    <col min="9236" max="9236" width="10.453125" style="1" customWidth="1"/>
    <col min="9237" max="9237" width="9.1796875" style="1"/>
    <col min="9238" max="9238" width="7.81640625" style="1" customWidth="1"/>
    <col min="9239" max="9470" width="9.1796875" style="1"/>
    <col min="9471" max="9471" width="17" style="1" customWidth="1"/>
    <col min="9472" max="9472" width="1.453125" style="1" customWidth="1"/>
    <col min="9473" max="9473" width="5.1796875" style="1" customWidth="1"/>
    <col min="9474" max="9474" width="15.26953125" style="1" customWidth="1"/>
    <col min="9475" max="9475" width="9.1796875" style="1"/>
    <col min="9476" max="9476" width="4.7265625" style="1" customWidth="1"/>
    <col min="9477" max="9477" width="4.1796875" style="1" customWidth="1"/>
    <col min="9478" max="9478" width="5.453125" style="1" customWidth="1"/>
    <col min="9479" max="9479" width="4.1796875" style="1" customWidth="1"/>
    <col min="9480" max="9480" width="6.1796875" style="1" customWidth="1"/>
    <col min="9481" max="9481" width="8.1796875" style="1" customWidth="1"/>
    <col min="9482" max="9482" width="4.453125" style="1" customWidth="1"/>
    <col min="9483" max="9485" width="4.7265625" style="1" customWidth="1"/>
    <col min="9486" max="9486" width="10.54296875" style="1" customWidth="1"/>
    <col min="9487" max="9487" width="5.81640625" style="1" customWidth="1"/>
    <col min="9488" max="9488" width="9.7265625" style="1" customWidth="1"/>
    <col min="9489" max="9489" width="6.1796875" style="1" customWidth="1"/>
    <col min="9490" max="9490" width="5.453125" style="1" customWidth="1"/>
    <col min="9491" max="9491" width="6.81640625" style="1" customWidth="1"/>
    <col min="9492" max="9492" width="10.453125" style="1" customWidth="1"/>
    <col min="9493" max="9493" width="9.1796875" style="1"/>
    <col min="9494" max="9494" width="7.81640625" style="1" customWidth="1"/>
    <col min="9495" max="9726" width="9.1796875" style="1"/>
    <col min="9727" max="9727" width="17" style="1" customWidth="1"/>
    <col min="9728" max="9728" width="1.453125" style="1" customWidth="1"/>
    <col min="9729" max="9729" width="5.1796875" style="1" customWidth="1"/>
    <col min="9730" max="9730" width="15.26953125" style="1" customWidth="1"/>
    <col min="9731" max="9731" width="9.1796875" style="1"/>
    <col min="9732" max="9732" width="4.7265625" style="1" customWidth="1"/>
    <col min="9733" max="9733" width="4.1796875" style="1" customWidth="1"/>
    <col min="9734" max="9734" width="5.453125" style="1" customWidth="1"/>
    <col min="9735" max="9735" width="4.1796875" style="1" customWidth="1"/>
    <col min="9736" max="9736" width="6.1796875" style="1" customWidth="1"/>
    <col min="9737" max="9737" width="8.1796875" style="1" customWidth="1"/>
    <col min="9738" max="9738" width="4.453125" style="1" customWidth="1"/>
    <col min="9739" max="9741" width="4.7265625" style="1" customWidth="1"/>
    <col min="9742" max="9742" width="10.54296875" style="1" customWidth="1"/>
    <col min="9743" max="9743" width="5.81640625" style="1" customWidth="1"/>
    <col min="9744" max="9744" width="9.7265625" style="1" customWidth="1"/>
    <col min="9745" max="9745" width="6.1796875" style="1" customWidth="1"/>
    <col min="9746" max="9746" width="5.453125" style="1" customWidth="1"/>
    <col min="9747" max="9747" width="6.81640625" style="1" customWidth="1"/>
    <col min="9748" max="9748" width="10.453125" style="1" customWidth="1"/>
    <col min="9749" max="9749" width="9.1796875" style="1"/>
    <col min="9750" max="9750" width="7.81640625" style="1" customWidth="1"/>
    <col min="9751" max="9982" width="9.1796875" style="1"/>
    <col min="9983" max="9983" width="17" style="1" customWidth="1"/>
    <col min="9984" max="9984" width="1.453125" style="1" customWidth="1"/>
    <col min="9985" max="9985" width="5.1796875" style="1" customWidth="1"/>
    <col min="9986" max="9986" width="15.26953125" style="1" customWidth="1"/>
    <col min="9987" max="9987" width="9.1796875" style="1"/>
    <col min="9988" max="9988" width="4.7265625" style="1" customWidth="1"/>
    <col min="9989" max="9989" width="4.1796875" style="1" customWidth="1"/>
    <col min="9990" max="9990" width="5.453125" style="1" customWidth="1"/>
    <col min="9991" max="9991" width="4.1796875" style="1" customWidth="1"/>
    <col min="9992" max="9992" width="6.1796875" style="1" customWidth="1"/>
    <col min="9993" max="9993" width="8.1796875" style="1" customWidth="1"/>
    <col min="9994" max="9994" width="4.453125" style="1" customWidth="1"/>
    <col min="9995" max="9997" width="4.7265625" style="1" customWidth="1"/>
    <col min="9998" max="9998" width="10.54296875" style="1" customWidth="1"/>
    <col min="9999" max="9999" width="5.81640625" style="1" customWidth="1"/>
    <col min="10000" max="10000" width="9.7265625" style="1" customWidth="1"/>
    <col min="10001" max="10001" width="6.1796875" style="1" customWidth="1"/>
    <col min="10002" max="10002" width="5.453125" style="1" customWidth="1"/>
    <col min="10003" max="10003" width="6.81640625" style="1" customWidth="1"/>
    <col min="10004" max="10004" width="10.453125" style="1" customWidth="1"/>
    <col min="10005" max="10005" width="9.1796875" style="1"/>
    <col min="10006" max="10006" width="7.81640625" style="1" customWidth="1"/>
    <col min="10007" max="10238" width="9.1796875" style="1"/>
    <col min="10239" max="10239" width="17" style="1" customWidth="1"/>
    <col min="10240" max="10240" width="1.453125" style="1" customWidth="1"/>
    <col min="10241" max="10241" width="5.1796875" style="1" customWidth="1"/>
    <col min="10242" max="10242" width="15.26953125" style="1" customWidth="1"/>
    <col min="10243" max="10243" width="9.1796875" style="1"/>
    <col min="10244" max="10244" width="4.7265625" style="1" customWidth="1"/>
    <col min="10245" max="10245" width="4.1796875" style="1" customWidth="1"/>
    <col min="10246" max="10246" width="5.453125" style="1" customWidth="1"/>
    <col min="10247" max="10247" width="4.1796875" style="1" customWidth="1"/>
    <col min="10248" max="10248" width="6.1796875" style="1" customWidth="1"/>
    <col min="10249" max="10249" width="8.1796875" style="1" customWidth="1"/>
    <col min="10250" max="10250" width="4.453125" style="1" customWidth="1"/>
    <col min="10251" max="10253" width="4.7265625" style="1" customWidth="1"/>
    <col min="10254" max="10254" width="10.54296875" style="1" customWidth="1"/>
    <col min="10255" max="10255" width="5.81640625" style="1" customWidth="1"/>
    <col min="10256" max="10256" width="9.7265625" style="1" customWidth="1"/>
    <col min="10257" max="10257" width="6.1796875" style="1" customWidth="1"/>
    <col min="10258" max="10258" width="5.453125" style="1" customWidth="1"/>
    <col min="10259" max="10259" width="6.81640625" style="1" customWidth="1"/>
    <col min="10260" max="10260" width="10.453125" style="1" customWidth="1"/>
    <col min="10261" max="10261" width="9.1796875" style="1"/>
    <col min="10262" max="10262" width="7.81640625" style="1" customWidth="1"/>
    <col min="10263" max="10494" width="9.1796875" style="1"/>
    <col min="10495" max="10495" width="17" style="1" customWidth="1"/>
    <col min="10496" max="10496" width="1.453125" style="1" customWidth="1"/>
    <col min="10497" max="10497" width="5.1796875" style="1" customWidth="1"/>
    <col min="10498" max="10498" width="15.26953125" style="1" customWidth="1"/>
    <col min="10499" max="10499" width="9.1796875" style="1"/>
    <col min="10500" max="10500" width="4.7265625" style="1" customWidth="1"/>
    <col min="10501" max="10501" width="4.1796875" style="1" customWidth="1"/>
    <col min="10502" max="10502" width="5.453125" style="1" customWidth="1"/>
    <col min="10503" max="10503" width="4.1796875" style="1" customWidth="1"/>
    <col min="10504" max="10504" width="6.1796875" style="1" customWidth="1"/>
    <col min="10505" max="10505" width="8.1796875" style="1" customWidth="1"/>
    <col min="10506" max="10506" width="4.453125" style="1" customWidth="1"/>
    <col min="10507" max="10509" width="4.7265625" style="1" customWidth="1"/>
    <col min="10510" max="10510" width="10.54296875" style="1" customWidth="1"/>
    <col min="10511" max="10511" width="5.81640625" style="1" customWidth="1"/>
    <col min="10512" max="10512" width="9.7265625" style="1" customWidth="1"/>
    <col min="10513" max="10513" width="6.1796875" style="1" customWidth="1"/>
    <col min="10514" max="10514" width="5.453125" style="1" customWidth="1"/>
    <col min="10515" max="10515" width="6.81640625" style="1" customWidth="1"/>
    <col min="10516" max="10516" width="10.453125" style="1" customWidth="1"/>
    <col min="10517" max="10517" width="9.1796875" style="1"/>
    <col min="10518" max="10518" width="7.81640625" style="1" customWidth="1"/>
    <col min="10519" max="10750" width="9.1796875" style="1"/>
    <col min="10751" max="10751" width="17" style="1" customWidth="1"/>
    <col min="10752" max="10752" width="1.453125" style="1" customWidth="1"/>
    <col min="10753" max="10753" width="5.1796875" style="1" customWidth="1"/>
    <col min="10754" max="10754" width="15.26953125" style="1" customWidth="1"/>
    <col min="10755" max="10755" width="9.1796875" style="1"/>
    <col min="10756" max="10756" width="4.7265625" style="1" customWidth="1"/>
    <col min="10757" max="10757" width="4.1796875" style="1" customWidth="1"/>
    <col min="10758" max="10758" width="5.453125" style="1" customWidth="1"/>
    <col min="10759" max="10759" width="4.1796875" style="1" customWidth="1"/>
    <col min="10760" max="10760" width="6.1796875" style="1" customWidth="1"/>
    <col min="10761" max="10761" width="8.1796875" style="1" customWidth="1"/>
    <col min="10762" max="10762" width="4.453125" style="1" customWidth="1"/>
    <col min="10763" max="10765" width="4.7265625" style="1" customWidth="1"/>
    <col min="10766" max="10766" width="10.54296875" style="1" customWidth="1"/>
    <col min="10767" max="10767" width="5.81640625" style="1" customWidth="1"/>
    <col min="10768" max="10768" width="9.7265625" style="1" customWidth="1"/>
    <col min="10769" max="10769" width="6.1796875" style="1" customWidth="1"/>
    <col min="10770" max="10770" width="5.453125" style="1" customWidth="1"/>
    <col min="10771" max="10771" width="6.81640625" style="1" customWidth="1"/>
    <col min="10772" max="10772" width="10.453125" style="1" customWidth="1"/>
    <col min="10773" max="10773" width="9.1796875" style="1"/>
    <col min="10774" max="10774" width="7.81640625" style="1" customWidth="1"/>
    <col min="10775" max="11006" width="9.1796875" style="1"/>
    <col min="11007" max="11007" width="17" style="1" customWidth="1"/>
    <col min="11008" max="11008" width="1.453125" style="1" customWidth="1"/>
    <col min="11009" max="11009" width="5.1796875" style="1" customWidth="1"/>
    <col min="11010" max="11010" width="15.26953125" style="1" customWidth="1"/>
    <col min="11011" max="11011" width="9.1796875" style="1"/>
    <col min="11012" max="11012" width="4.7265625" style="1" customWidth="1"/>
    <col min="11013" max="11013" width="4.1796875" style="1" customWidth="1"/>
    <col min="11014" max="11014" width="5.453125" style="1" customWidth="1"/>
    <col min="11015" max="11015" width="4.1796875" style="1" customWidth="1"/>
    <col min="11016" max="11016" width="6.1796875" style="1" customWidth="1"/>
    <col min="11017" max="11017" width="8.1796875" style="1" customWidth="1"/>
    <col min="11018" max="11018" width="4.453125" style="1" customWidth="1"/>
    <col min="11019" max="11021" width="4.7265625" style="1" customWidth="1"/>
    <col min="11022" max="11022" width="10.54296875" style="1" customWidth="1"/>
    <col min="11023" max="11023" width="5.81640625" style="1" customWidth="1"/>
    <col min="11024" max="11024" width="9.7265625" style="1" customWidth="1"/>
    <col min="11025" max="11025" width="6.1796875" style="1" customWidth="1"/>
    <col min="11026" max="11026" width="5.453125" style="1" customWidth="1"/>
    <col min="11027" max="11027" width="6.81640625" style="1" customWidth="1"/>
    <col min="11028" max="11028" width="10.453125" style="1" customWidth="1"/>
    <col min="11029" max="11029" width="9.1796875" style="1"/>
    <col min="11030" max="11030" width="7.81640625" style="1" customWidth="1"/>
    <col min="11031" max="11262" width="9.1796875" style="1"/>
    <col min="11263" max="11263" width="17" style="1" customWidth="1"/>
    <col min="11264" max="11264" width="1.453125" style="1" customWidth="1"/>
    <col min="11265" max="11265" width="5.1796875" style="1" customWidth="1"/>
    <col min="11266" max="11266" width="15.26953125" style="1" customWidth="1"/>
    <col min="11267" max="11267" width="9.1796875" style="1"/>
    <col min="11268" max="11268" width="4.7265625" style="1" customWidth="1"/>
    <col min="11269" max="11269" width="4.1796875" style="1" customWidth="1"/>
    <col min="11270" max="11270" width="5.453125" style="1" customWidth="1"/>
    <col min="11271" max="11271" width="4.1796875" style="1" customWidth="1"/>
    <col min="11272" max="11272" width="6.1796875" style="1" customWidth="1"/>
    <col min="11273" max="11273" width="8.1796875" style="1" customWidth="1"/>
    <col min="11274" max="11274" width="4.453125" style="1" customWidth="1"/>
    <col min="11275" max="11277" width="4.7265625" style="1" customWidth="1"/>
    <col min="11278" max="11278" width="10.54296875" style="1" customWidth="1"/>
    <col min="11279" max="11279" width="5.81640625" style="1" customWidth="1"/>
    <col min="11280" max="11280" width="9.7265625" style="1" customWidth="1"/>
    <col min="11281" max="11281" width="6.1796875" style="1" customWidth="1"/>
    <col min="11282" max="11282" width="5.453125" style="1" customWidth="1"/>
    <col min="11283" max="11283" width="6.81640625" style="1" customWidth="1"/>
    <col min="11284" max="11284" width="10.453125" style="1" customWidth="1"/>
    <col min="11285" max="11285" width="9.1796875" style="1"/>
    <col min="11286" max="11286" width="7.81640625" style="1" customWidth="1"/>
    <col min="11287" max="11518" width="9.1796875" style="1"/>
    <col min="11519" max="11519" width="17" style="1" customWidth="1"/>
    <col min="11520" max="11520" width="1.453125" style="1" customWidth="1"/>
    <col min="11521" max="11521" width="5.1796875" style="1" customWidth="1"/>
    <col min="11522" max="11522" width="15.26953125" style="1" customWidth="1"/>
    <col min="11523" max="11523" width="9.1796875" style="1"/>
    <col min="11524" max="11524" width="4.7265625" style="1" customWidth="1"/>
    <col min="11525" max="11525" width="4.1796875" style="1" customWidth="1"/>
    <col min="11526" max="11526" width="5.453125" style="1" customWidth="1"/>
    <col min="11527" max="11527" width="4.1796875" style="1" customWidth="1"/>
    <col min="11528" max="11528" width="6.1796875" style="1" customWidth="1"/>
    <col min="11529" max="11529" width="8.1796875" style="1" customWidth="1"/>
    <col min="11530" max="11530" width="4.453125" style="1" customWidth="1"/>
    <col min="11531" max="11533" width="4.7265625" style="1" customWidth="1"/>
    <col min="11534" max="11534" width="10.54296875" style="1" customWidth="1"/>
    <col min="11535" max="11535" width="5.81640625" style="1" customWidth="1"/>
    <col min="11536" max="11536" width="9.7265625" style="1" customWidth="1"/>
    <col min="11537" max="11537" width="6.1796875" style="1" customWidth="1"/>
    <col min="11538" max="11538" width="5.453125" style="1" customWidth="1"/>
    <col min="11539" max="11539" width="6.81640625" style="1" customWidth="1"/>
    <col min="11540" max="11540" width="10.453125" style="1" customWidth="1"/>
    <col min="11541" max="11541" width="9.1796875" style="1"/>
    <col min="11542" max="11542" width="7.81640625" style="1" customWidth="1"/>
    <col min="11543" max="11774" width="9.1796875" style="1"/>
    <col min="11775" max="11775" width="17" style="1" customWidth="1"/>
    <col min="11776" max="11776" width="1.453125" style="1" customWidth="1"/>
    <col min="11777" max="11777" width="5.1796875" style="1" customWidth="1"/>
    <col min="11778" max="11778" width="15.26953125" style="1" customWidth="1"/>
    <col min="11779" max="11779" width="9.1796875" style="1"/>
    <col min="11780" max="11780" width="4.7265625" style="1" customWidth="1"/>
    <col min="11781" max="11781" width="4.1796875" style="1" customWidth="1"/>
    <col min="11782" max="11782" width="5.453125" style="1" customWidth="1"/>
    <col min="11783" max="11783" width="4.1796875" style="1" customWidth="1"/>
    <col min="11784" max="11784" width="6.1796875" style="1" customWidth="1"/>
    <col min="11785" max="11785" width="8.1796875" style="1" customWidth="1"/>
    <col min="11786" max="11786" width="4.453125" style="1" customWidth="1"/>
    <col min="11787" max="11789" width="4.7265625" style="1" customWidth="1"/>
    <col min="11790" max="11790" width="10.54296875" style="1" customWidth="1"/>
    <col min="11791" max="11791" width="5.81640625" style="1" customWidth="1"/>
    <col min="11792" max="11792" width="9.7265625" style="1" customWidth="1"/>
    <col min="11793" max="11793" width="6.1796875" style="1" customWidth="1"/>
    <col min="11794" max="11794" width="5.453125" style="1" customWidth="1"/>
    <col min="11795" max="11795" width="6.81640625" style="1" customWidth="1"/>
    <col min="11796" max="11796" width="10.453125" style="1" customWidth="1"/>
    <col min="11797" max="11797" width="9.1796875" style="1"/>
    <col min="11798" max="11798" width="7.81640625" style="1" customWidth="1"/>
    <col min="11799" max="12030" width="9.1796875" style="1"/>
    <col min="12031" max="12031" width="17" style="1" customWidth="1"/>
    <col min="12032" max="12032" width="1.453125" style="1" customWidth="1"/>
    <col min="12033" max="12033" width="5.1796875" style="1" customWidth="1"/>
    <col min="12034" max="12034" width="15.26953125" style="1" customWidth="1"/>
    <col min="12035" max="12035" width="9.1796875" style="1"/>
    <col min="12036" max="12036" width="4.7265625" style="1" customWidth="1"/>
    <col min="12037" max="12037" width="4.1796875" style="1" customWidth="1"/>
    <col min="12038" max="12038" width="5.453125" style="1" customWidth="1"/>
    <col min="12039" max="12039" width="4.1796875" style="1" customWidth="1"/>
    <col min="12040" max="12040" width="6.1796875" style="1" customWidth="1"/>
    <col min="12041" max="12041" width="8.1796875" style="1" customWidth="1"/>
    <col min="12042" max="12042" width="4.453125" style="1" customWidth="1"/>
    <col min="12043" max="12045" width="4.7265625" style="1" customWidth="1"/>
    <col min="12046" max="12046" width="10.54296875" style="1" customWidth="1"/>
    <col min="12047" max="12047" width="5.81640625" style="1" customWidth="1"/>
    <col min="12048" max="12048" width="9.7265625" style="1" customWidth="1"/>
    <col min="12049" max="12049" width="6.1796875" style="1" customWidth="1"/>
    <col min="12050" max="12050" width="5.453125" style="1" customWidth="1"/>
    <col min="12051" max="12051" width="6.81640625" style="1" customWidth="1"/>
    <col min="12052" max="12052" width="10.453125" style="1" customWidth="1"/>
    <col min="12053" max="12053" width="9.1796875" style="1"/>
    <col min="12054" max="12054" width="7.81640625" style="1" customWidth="1"/>
    <col min="12055" max="12286" width="9.1796875" style="1"/>
    <col min="12287" max="12287" width="17" style="1" customWidth="1"/>
    <col min="12288" max="12288" width="1.453125" style="1" customWidth="1"/>
    <col min="12289" max="12289" width="5.1796875" style="1" customWidth="1"/>
    <col min="12290" max="12290" width="15.26953125" style="1" customWidth="1"/>
    <col min="12291" max="12291" width="9.1796875" style="1"/>
    <col min="12292" max="12292" width="4.7265625" style="1" customWidth="1"/>
    <col min="12293" max="12293" width="4.1796875" style="1" customWidth="1"/>
    <col min="12294" max="12294" width="5.453125" style="1" customWidth="1"/>
    <col min="12295" max="12295" width="4.1796875" style="1" customWidth="1"/>
    <col min="12296" max="12296" width="6.1796875" style="1" customWidth="1"/>
    <col min="12297" max="12297" width="8.1796875" style="1" customWidth="1"/>
    <col min="12298" max="12298" width="4.453125" style="1" customWidth="1"/>
    <col min="12299" max="12301" width="4.7265625" style="1" customWidth="1"/>
    <col min="12302" max="12302" width="10.54296875" style="1" customWidth="1"/>
    <col min="12303" max="12303" width="5.81640625" style="1" customWidth="1"/>
    <col min="12304" max="12304" width="9.7265625" style="1" customWidth="1"/>
    <col min="12305" max="12305" width="6.1796875" style="1" customWidth="1"/>
    <col min="12306" max="12306" width="5.453125" style="1" customWidth="1"/>
    <col min="12307" max="12307" width="6.81640625" style="1" customWidth="1"/>
    <col min="12308" max="12308" width="10.453125" style="1" customWidth="1"/>
    <col min="12309" max="12309" width="9.1796875" style="1"/>
    <col min="12310" max="12310" width="7.81640625" style="1" customWidth="1"/>
    <col min="12311" max="12542" width="9.1796875" style="1"/>
    <col min="12543" max="12543" width="17" style="1" customWidth="1"/>
    <col min="12544" max="12544" width="1.453125" style="1" customWidth="1"/>
    <col min="12545" max="12545" width="5.1796875" style="1" customWidth="1"/>
    <col min="12546" max="12546" width="15.26953125" style="1" customWidth="1"/>
    <col min="12547" max="12547" width="9.1796875" style="1"/>
    <col min="12548" max="12548" width="4.7265625" style="1" customWidth="1"/>
    <col min="12549" max="12549" width="4.1796875" style="1" customWidth="1"/>
    <col min="12550" max="12550" width="5.453125" style="1" customWidth="1"/>
    <col min="12551" max="12551" width="4.1796875" style="1" customWidth="1"/>
    <col min="12552" max="12552" width="6.1796875" style="1" customWidth="1"/>
    <col min="12553" max="12553" width="8.1796875" style="1" customWidth="1"/>
    <col min="12554" max="12554" width="4.453125" style="1" customWidth="1"/>
    <col min="12555" max="12557" width="4.7265625" style="1" customWidth="1"/>
    <col min="12558" max="12558" width="10.54296875" style="1" customWidth="1"/>
    <col min="12559" max="12559" width="5.81640625" style="1" customWidth="1"/>
    <col min="12560" max="12560" width="9.7265625" style="1" customWidth="1"/>
    <col min="12561" max="12561" width="6.1796875" style="1" customWidth="1"/>
    <col min="12562" max="12562" width="5.453125" style="1" customWidth="1"/>
    <col min="12563" max="12563" width="6.81640625" style="1" customWidth="1"/>
    <col min="12564" max="12564" width="10.453125" style="1" customWidth="1"/>
    <col min="12565" max="12565" width="9.1796875" style="1"/>
    <col min="12566" max="12566" width="7.81640625" style="1" customWidth="1"/>
    <col min="12567" max="12798" width="9.1796875" style="1"/>
    <col min="12799" max="12799" width="17" style="1" customWidth="1"/>
    <col min="12800" max="12800" width="1.453125" style="1" customWidth="1"/>
    <col min="12801" max="12801" width="5.1796875" style="1" customWidth="1"/>
    <col min="12802" max="12802" width="15.26953125" style="1" customWidth="1"/>
    <col min="12803" max="12803" width="9.1796875" style="1"/>
    <col min="12804" max="12804" width="4.7265625" style="1" customWidth="1"/>
    <col min="12805" max="12805" width="4.1796875" style="1" customWidth="1"/>
    <col min="12806" max="12806" width="5.453125" style="1" customWidth="1"/>
    <col min="12807" max="12807" width="4.1796875" style="1" customWidth="1"/>
    <col min="12808" max="12808" width="6.1796875" style="1" customWidth="1"/>
    <col min="12809" max="12809" width="8.1796875" style="1" customWidth="1"/>
    <col min="12810" max="12810" width="4.453125" style="1" customWidth="1"/>
    <col min="12811" max="12813" width="4.7265625" style="1" customWidth="1"/>
    <col min="12814" max="12814" width="10.54296875" style="1" customWidth="1"/>
    <col min="12815" max="12815" width="5.81640625" style="1" customWidth="1"/>
    <col min="12816" max="12816" width="9.7265625" style="1" customWidth="1"/>
    <col min="12817" max="12817" width="6.1796875" style="1" customWidth="1"/>
    <col min="12818" max="12818" width="5.453125" style="1" customWidth="1"/>
    <col min="12819" max="12819" width="6.81640625" style="1" customWidth="1"/>
    <col min="12820" max="12820" width="10.453125" style="1" customWidth="1"/>
    <col min="12821" max="12821" width="9.1796875" style="1"/>
    <col min="12822" max="12822" width="7.81640625" style="1" customWidth="1"/>
    <col min="12823" max="13054" width="9.1796875" style="1"/>
    <col min="13055" max="13055" width="17" style="1" customWidth="1"/>
    <col min="13056" max="13056" width="1.453125" style="1" customWidth="1"/>
    <col min="13057" max="13057" width="5.1796875" style="1" customWidth="1"/>
    <col min="13058" max="13058" width="15.26953125" style="1" customWidth="1"/>
    <col min="13059" max="13059" width="9.1796875" style="1"/>
    <col min="13060" max="13060" width="4.7265625" style="1" customWidth="1"/>
    <col min="13061" max="13061" width="4.1796875" style="1" customWidth="1"/>
    <col min="13062" max="13062" width="5.453125" style="1" customWidth="1"/>
    <col min="13063" max="13063" width="4.1796875" style="1" customWidth="1"/>
    <col min="13064" max="13064" width="6.1796875" style="1" customWidth="1"/>
    <col min="13065" max="13065" width="8.1796875" style="1" customWidth="1"/>
    <col min="13066" max="13066" width="4.453125" style="1" customWidth="1"/>
    <col min="13067" max="13069" width="4.7265625" style="1" customWidth="1"/>
    <col min="13070" max="13070" width="10.54296875" style="1" customWidth="1"/>
    <col min="13071" max="13071" width="5.81640625" style="1" customWidth="1"/>
    <col min="13072" max="13072" width="9.7265625" style="1" customWidth="1"/>
    <col min="13073" max="13073" width="6.1796875" style="1" customWidth="1"/>
    <col min="13074" max="13074" width="5.453125" style="1" customWidth="1"/>
    <col min="13075" max="13075" width="6.81640625" style="1" customWidth="1"/>
    <col min="13076" max="13076" width="10.453125" style="1" customWidth="1"/>
    <col min="13077" max="13077" width="9.1796875" style="1"/>
    <col min="13078" max="13078" width="7.81640625" style="1" customWidth="1"/>
    <col min="13079" max="13310" width="9.1796875" style="1"/>
    <col min="13311" max="13311" width="17" style="1" customWidth="1"/>
    <col min="13312" max="13312" width="1.453125" style="1" customWidth="1"/>
    <col min="13313" max="13313" width="5.1796875" style="1" customWidth="1"/>
    <col min="13314" max="13314" width="15.26953125" style="1" customWidth="1"/>
    <col min="13315" max="13315" width="9.1796875" style="1"/>
    <col min="13316" max="13316" width="4.7265625" style="1" customWidth="1"/>
    <col min="13317" max="13317" width="4.1796875" style="1" customWidth="1"/>
    <col min="13318" max="13318" width="5.453125" style="1" customWidth="1"/>
    <col min="13319" max="13319" width="4.1796875" style="1" customWidth="1"/>
    <col min="13320" max="13320" width="6.1796875" style="1" customWidth="1"/>
    <col min="13321" max="13321" width="8.1796875" style="1" customWidth="1"/>
    <col min="13322" max="13322" width="4.453125" style="1" customWidth="1"/>
    <col min="13323" max="13325" width="4.7265625" style="1" customWidth="1"/>
    <col min="13326" max="13326" width="10.54296875" style="1" customWidth="1"/>
    <col min="13327" max="13327" width="5.81640625" style="1" customWidth="1"/>
    <col min="13328" max="13328" width="9.7265625" style="1" customWidth="1"/>
    <col min="13329" max="13329" width="6.1796875" style="1" customWidth="1"/>
    <col min="13330" max="13330" width="5.453125" style="1" customWidth="1"/>
    <col min="13331" max="13331" width="6.81640625" style="1" customWidth="1"/>
    <col min="13332" max="13332" width="10.453125" style="1" customWidth="1"/>
    <col min="13333" max="13333" width="9.1796875" style="1"/>
    <col min="13334" max="13334" width="7.81640625" style="1" customWidth="1"/>
    <col min="13335" max="13566" width="9.1796875" style="1"/>
    <col min="13567" max="13567" width="17" style="1" customWidth="1"/>
    <col min="13568" max="13568" width="1.453125" style="1" customWidth="1"/>
    <col min="13569" max="13569" width="5.1796875" style="1" customWidth="1"/>
    <col min="13570" max="13570" width="15.26953125" style="1" customWidth="1"/>
    <col min="13571" max="13571" width="9.1796875" style="1"/>
    <col min="13572" max="13572" width="4.7265625" style="1" customWidth="1"/>
    <col min="13573" max="13573" width="4.1796875" style="1" customWidth="1"/>
    <col min="13574" max="13574" width="5.453125" style="1" customWidth="1"/>
    <col min="13575" max="13575" width="4.1796875" style="1" customWidth="1"/>
    <col min="13576" max="13576" width="6.1796875" style="1" customWidth="1"/>
    <col min="13577" max="13577" width="8.1796875" style="1" customWidth="1"/>
    <col min="13578" max="13578" width="4.453125" style="1" customWidth="1"/>
    <col min="13579" max="13581" width="4.7265625" style="1" customWidth="1"/>
    <col min="13582" max="13582" width="10.54296875" style="1" customWidth="1"/>
    <col min="13583" max="13583" width="5.81640625" style="1" customWidth="1"/>
    <col min="13584" max="13584" width="9.7265625" style="1" customWidth="1"/>
    <col min="13585" max="13585" width="6.1796875" style="1" customWidth="1"/>
    <col min="13586" max="13586" width="5.453125" style="1" customWidth="1"/>
    <col min="13587" max="13587" width="6.81640625" style="1" customWidth="1"/>
    <col min="13588" max="13588" width="10.453125" style="1" customWidth="1"/>
    <col min="13589" max="13589" width="9.1796875" style="1"/>
    <col min="13590" max="13590" width="7.81640625" style="1" customWidth="1"/>
    <col min="13591" max="13822" width="9.1796875" style="1"/>
    <col min="13823" max="13823" width="17" style="1" customWidth="1"/>
    <col min="13824" max="13824" width="1.453125" style="1" customWidth="1"/>
    <col min="13825" max="13825" width="5.1796875" style="1" customWidth="1"/>
    <col min="13826" max="13826" width="15.26953125" style="1" customWidth="1"/>
    <col min="13827" max="13827" width="9.1796875" style="1"/>
    <col min="13828" max="13828" width="4.7265625" style="1" customWidth="1"/>
    <col min="13829" max="13829" width="4.1796875" style="1" customWidth="1"/>
    <col min="13830" max="13830" width="5.453125" style="1" customWidth="1"/>
    <col min="13831" max="13831" width="4.1796875" style="1" customWidth="1"/>
    <col min="13832" max="13832" width="6.1796875" style="1" customWidth="1"/>
    <col min="13833" max="13833" width="8.1796875" style="1" customWidth="1"/>
    <col min="13834" max="13834" width="4.453125" style="1" customWidth="1"/>
    <col min="13835" max="13837" width="4.7265625" style="1" customWidth="1"/>
    <col min="13838" max="13838" width="10.54296875" style="1" customWidth="1"/>
    <col min="13839" max="13839" width="5.81640625" style="1" customWidth="1"/>
    <col min="13840" max="13840" width="9.7265625" style="1" customWidth="1"/>
    <col min="13841" max="13841" width="6.1796875" style="1" customWidth="1"/>
    <col min="13842" max="13842" width="5.453125" style="1" customWidth="1"/>
    <col min="13843" max="13843" width="6.81640625" style="1" customWidth="1"/>
    <col min="13844" max="13844" width="10.453125" style="1" customWidth="1"/>
    <col min="13845" max="13845" width="9.1796875" style="1"/>
    <col min="13846" max="13846" width="7.81640625" style="1" customWidth="1"/>
    <col min="13847" max="14078" width="9.1796875" style="1"/>
    <col min="14079" max="14079" width="17" style="1" customWidth="1"/>
    <col min="14080" max="14080" width="1.453125" style="1" customWidth="1"/>
    <col min="14081" max="14081" width="5.1796875" style="1" customWidth="1"/>
    <col min="14082" max="14082" width="15.26953125" style="1" customWidth="1"/>
    <col min="14083" max="14083" width="9.1796875" style="1"/>
    <col min="14084" max="14084" width="4.7265625" style="1" customWidth="1"/>
    <col min="14085" max="14085" width="4.1796875" style="1" customWidth="1"/>
    <col min="14086" max="14086" width="5.453125" style="1" customWidth="1"/>
    <col min="14087" max="14087" width="4.1796875" style="1" customWidth="1"/>
    <col min="14088" max="14088" width="6.1796875" style="1" customWidth="1"/>
    <col min="14089" max="14089" width="8.1796875" style="1" customWidth="1"/>
    <col min="14090" max="14090" width="4.453125" style="1" customWidth="1"/>
    <col min="14091" max="14093" width="4.7265625" style="1" customWidth="1"/>
    <col min="14094" max="14094" width="10.54296875" style="1" customWidth="1"/>
    <col min="14095" max="14095" width="5.81640625" style="1" customWidth="1"/>
    <col min="14096" max="14096" width="9.7265625" style="1" customWidth="1"/>
    <col min="14097" max="14097" width="6.1796875" style="1" customWidth="1"/>
    <col min="14098" max="14098" width="5.453125" style="1" customWidth="1"/>
    <col min="14099" max="14099" width="6.81640625" style="1" customWidth="1"/>
    <col min="14100" max="14100" width="10.453125" style="1" customWidth="1"/>
    <col min="14101" max="14101" width="9.1796875" style="1"/>
    <col min="14102" max="14102" width="7.81640625" style="1" customWidth="1"/>
    <col min="14103" max="14334" width="9.1796875" style="1"/>
    <col min="14335" max="14335" width="17" style="1" customWidth="1"/>
    <col min="14336" max="14336" width="1.453125" style="1" customWidth="1"/>
    <col min="14337" max="14337" width="5.1796875" style="1" customWidth="1"/>
    <col min="14338" max="14338" width="15.26953125" style="1" customWidth="1"/>
    <col min="14339" max="14339" width="9.1796875" style="1"/>
    <col min="14340" max="14340" width="4.7265625" style="1" customWidth="1"/>
    <col min="14341" max="14341" width="4.1796875" style="1" customWidth="1"/>
    <col min="14342" max="14342" width="5.453125" style="1" customWidth="1"/>
    <col min="14343" max="14343" width="4.1796875" style="1" customWidth="1"/>
    <col min="14344" max="14344" width="6.1796875" style="1" customWidth="1"/>
    <col min="14345" max="14345" width="8.1796875" style="1" customWidth="1"/>
    <col min="14346" max="14346" width="4.453125" style="1" customWidth="1"/>
    <col min="14347" max="14349" width="4.7265625" style="1" customWidth="1"/>
    <col min="14350" max="14350" width="10.54296875" style="1" customWidth="1"/>
    <col min="14351" max="14351" width="5.81640625" style="1" customWidth="1"/>
    <col min="14352" max="14352" width="9.7265625" style="1" customWidth="1"/>
    <col min="14353" max="14353" width="6.1796875" style="1" customWidth="1"/>
    <col min="14354" max="14354" width="5.453125" style="1" customWidth="1"/>
    <col min="14355" max="14355" width="6.81640625" style="1" customWidth="1"/>
    <col min="14356" max="14356" width="10.453125" style="1" customWidth="1"/>
    <col min="14357" max="14357" width="9.1796875" style="1"/>
    <col min="14358" max="14358" width="7.81640625" style="1" customWidth="1"/>
    <col min="14359" max="14590" width="9.1796875" style="1"/>
    <col min="14591" max="14591" width="17" style="1" customWidth="1"/>
    <col min="14592" max="14592" width="1.453125" style="1" customWidth="1"/>
    <col min="14593" max="14593" width="5.1796875" style="1" customWidth="1"/>
    <col min="14594" max="14594" width="15.26953125" style="1" customWidth="1"/>
    <col min="14595" max="14595" width="9.1796875" style="1"/>
    <col min="14596" max="14596" width="4.7265625" style="1" customWidth="1"/>
    <col min="14597" max="14597" width="4.1796875" style="1" customWidth="1"/>
    <col min="14598" max="14598" width="5.453125" style="1" customWidth="1"/>
    <col min="14599" max="14599" width="4.1796875" style="1" customWidth="1"/>
    <col min="14600" max="14600" width="6.1796875" style="1" customWidth="1"/>
    <col min="14601" max="14601" width="8.1796875" style="1" customWidth="1"/>
    <col min="14602" max="14602" width="4.453125" style="1" customWidth="1"/>
    <col min="14603" max="14605" width="4.7265625" style="1" customWidth="1"/>
    <col min="14606" max="14606" width="10.54296875" style="1" customWidth="1"/>
    <col min="14607" max="14607" width="5.81640625" style="1" customWidth="1"/>
    <col min="14608" max="14608" width="9.7265625" style="1" customWidth="1"/>
    <col min="14609" max="14609" width="6.1796875" style="1" customWidth="1"/>
    <col min="14610" max="14610" width="5.453125" style="1" customWidth="1"/>
    <col min="14611" max="14611" width="6.81640625" style="1" customWidth="1"/>
    <col min="14612" max="14612" width="10.453125" style="1" customWidth="1"/>
    <col min="14613" max="14613" width="9.1796875" style="1"/>
    <col min="14614" max="14614" width="7.81640625" style="1" customWidth="1"/>
    <col min="14615" max="14846" width="9.1796875" style="1"/>
    <col min="14847" max="14847" width="17" style="1" customWidth="1"/>
    <col min="14848" max="14848" width="1.453125" style="1" customWidth="1"/>
    <col min="14849" max="14849" width="5.1796875" style="1" customWidth="1"/>
    <col min="14850" max="14850" width="15.26953125" style="1" customWidth="1"/>
    <col min="14851" max="14851" width="9.1796875" style="1"/>
    <col min="14852" max="14852" width="4.7265625" style="1" customWidth="1"/>
    <col min="14853" max="14853" width="4.1796875" style="1" customWidth="1"/>
    <col min="14854" max="14854" width="5.453125" style="1" customWidth="1"/>
    <col min="14855" max="14855" width="4.1796875" style="1" customWidth="1"/>
    <col min="14856" max="14856" width="6.1796875" style="1" customWidth="1"/>
    <col min="14857" max="14857" width="8.1796875" style="1" customWidth="1"/>
    <col min="14858" max="14858" width="4.453125" style="1" customWidth="1"/>
    <col min="14859" max="14861" width="4.7265625" style="1" customWidth="1"/>
    <col min="14862" max="14862" width="10.54296875" style="1" customWidth="1"/>
    <col min="14863" max="14863" width="5.81640625" style="1" customWidth="1"/>
    <col min="14864" max="14864" width="9.7265625" style="1" customWidth="1"/>
    <col min="14865" max="14865" width="6.1796875" style="1" customWidth="1"/>
    <col min="14866" max="14866" width="5.453125" style="1" customWidth="1"/>
    <col min="14867" max="14867" width="6.81640625" style="1" customWidth="1"/>
    <col min="14868" max="14868" width="10.453125" style="1" customWidth="1"/>
    <col min="14869" max="14869" width="9.1796875" style="1"/>
    <col min="14870" max="14870" width="7.81640625" style="1" customWidth="1"/>
    <col min="14871" max="15102" width="9.1796875" style="1"/>
    <col min="15103" max="15103" width="17" style="1" customWidth="1"/>
    <col min="15104" max="15104" width="1.453125" style="1" customWidth="1"/>
    <col min="15105" max="15105" width="5.1796875" style="1" customWidth="1"/>
    <col min="15106" max="15106" width="15.26953125" style="1" customWidth="1"/>
    <col min="15107" max="15107" width="9.1796875" style="1"/>
    <col min="15108" max="15108" width="4.7265625" style="1" customWidth="1"/>
    <col min="15109" max="15109" width="4.1796875" style="1" customWidth="1"/>
    <col min="15110" max="15110" width="5.453125" style="1" customWidth="1"/>
    <col min="15111" max="15111" width="4.1796875" style="1" customWidth="1"/>
    <col min="15112" max="15112" width="6.1796875" style="1" customWidth="1"/>
    <col min="15113" max="15113" width="8.1796875" style="1" customWidth="1"/>
    <col min="15114" max="15114" width="4.453125" style="1" customWidth="1"/>
    <col min="15115" max="15117" width="4.7265625" style="1" customWidth="1"/>
    <col min="15118" max="15118" width="10.54296875" style="1" customWidth="1"/>
    <col min="15119" max="15119" width="5.81640625" style="1" customWidth="1"/>
    <col min="15120" max="15120" width="9.7265625" style="1" customWidth="1"/>
    <col min="15121" max="15121" width="6.1796875" style="1" customWidth="1"/>
    <col min="15122" max="15122" width="5.453125" style="1" customWidth="1"/>
    <col min="15123" max="15123" width="6.81640625" style="1" customWidth="1"/>
    <col min="15124" max="15124" width="10.453125" style="1" customWidth="1"/>
    <col min="15125" max="15125" width="9.1796875" style="1"/>
    <col min="15126" max="15126" width="7.81640625" style="1" customWidth="1"/>
    <col min="15127" max="15358" width="9.1796875" style="1"/>
    <col min="15359" max="15359" width="17" style="1" customWidth="1"/>
    <col min="15360" max="15360" width="1.453125" style="1" customWidth="1"/>
    <col min="15361" max="15361" width="5.1796875" style="1" customWidth="1"/>
    <col min="15362" max="15362" width="15.26953125" style="1" customWidth="1"/>
    <col min="15363" max="15363" width="9.1796875" style="1"/>
    <col min="15364" max="15364" width="4.7265625" style="1" customWidth="1"/>
    <col min="15365" max="15365" width="4.1796875" style="1" customWidth="1"/>
    <col min="15366" max="15366" width="5.453125" style="1" customWidth="1"/>
    <col min="15367" max="15367" width="4.1796875" style="1" customWidth="1"/>
    <col min="15368" max="15368" width="6.1796875" style="1" customWidth="1"/>
    <col min="15369" max="15369" width="8.1796875" style="1" customWidth="1"/>
    <col min="15370" max="15370" width="4.453125" style="1" customWidth="1"/>
    <col min="15371" max="15373" width="4.7265625" style="1" customWidth="1"/>
    <col min="15374" max="15374" width="10.54296875" style="1" customWidth="1"/>
    <col min="15375" max="15375" width="5.81640625" style="1" customWidth="1"/>
    <col min="15376" max="15376" width="9.7265625" style="1" customWidth="1"/>
    <col min="15377" max="15377" width="6.1796875" style="1" customWidth="1"/>
    <col min="15378" max="15378" width="5.453125" style="1" customWidth="1"/>
    <col min="15379" max="15379" width="6.81640625" style="1" customWidth="1"/>
    <col min="15380" max="15380" width="10.453125" style="1" customWidth="1"/>
    <col min="15381" max="15381" width="9.1796875" style="1"/>
    <col min="15382" max="15382" width="7.81640625" style="1" customWidth="1"/>
    <col min="15383" max="15614" width="9.1796875" style="1"/>
    <col min="15615" max="15615" width="17" style="1" customWidth="1"/>
    <col min="15616" max="15616" width="1.453125" style="1" customWidth="1"/>
    <col min="15617" max="15617" width="5.1796875" style="1" customWidth="1"/>
    <col min="15618" max="15618" width="15.26953125" style="1" customWidth="1"/>
    <col min="15619" max="15619" width="9.1796875" style="1"/>
    <col min="15620" max="15620" width="4.7265625" style="1" customWidth="1"/>
    <col min="15621" max="15621" width="4.1796875" style="1" customWidth="1"/>
    <col min="15622" max="15622" width="5.453125" style="1" customWidth="1"/>
    <col min="15623" max="15623" width="4.1796875" style="1" customWidth="1"/>
    <col min="15624" max="15624" width="6.1796875" style="1" customWidth="1"/>
    <col min="15625" max="15625" width="8.1796875" style="1" customWidth="1"/>
    <col min="15626" max="15626" width="4.453125" style="1" customWidth="1"/>
    <col min="15627" max="15629" width="4.7265625" style="1" customWidth="1"/>
    <col min="15630" max="15630" width="10.54296875" style="1" customWidth="1"/>
    <col min="15631" max="15631" width="5.81640625" style="1" customWidth="1"/>
    <col min="15632" max="15632" width="9.7265625" style="1" customWidth="1"/>
    <col min="15633" max="15633" width="6.1796875" style="1" customWidth="1"/>
    <col min="15634" max="15634" width="5.453125" style="1" customWidth="1"/>
    <col min="15635" max="15635" width="6.81640625" style="1" customWidth="1"/>
    <col min="15636" max="15636" width="10.453125" style="1" customWidth="1"/>
    <col min="15637" max="15637" width="9.1796875" style="1"/>
    <col min="15638" max="15638" width="7.81640625" style="1" customWidth="1"/>
    <col min="15639" max="15870" width="9.1796875" style="1"/>
    <col min="15871" max="15871" width="17" style="1" customWidth="1"/>
    <col min="15872" max="15872" width="1.453125" style="1" customWidth="1"/>
    <col min="15873" max="15873" width="5.1796875" style="1" customWidth="1"/>
    <col min="15874" max="15874" width="15.26953125" style="1" customWidth="1"/>
    <col min="15875" max="15875" width="9.1796875" style="1"/>
    <col min="15876" max="15876" width="4.7265625" style="1" customWidth="1"/>
    <col min="15877" max="15877" width="4.1796875" style="1" customWidth="1"/>
    <col min="15878" max="15878" width="5.453125" style="1" customWidth="1"/>
    <col min="15879" max="15879" width="4.1796875" style="1" customWidth="1"/>
    <col min="15880" max="15880" width="6.1796875" style="1" customWidth="1"/>
    <col min="15881" max="15881" width="8.1796875" style="1" customWidth="1"/>
    <col min="15882" max="15882" width="4.453125" style="1" customWidth="1"/>
    <col min="15883" max="15885" width="4.7265625" style="1" customWidth="1"/>
    <col min="15886" max="15886" width="10.54296875" style="1" customWidth="1"/>
    <col min="15887" max="15887" width="5.81640625" style="1" customWidth="1"/>
    <col min="15888" max="15888" width="9.7265625" style="1" customWidth="1"/>
    <col min="15889" max="15889" width="6.1796875" style="1" customWidth="1"/>
    <col min="15890" max="15890" width="5.453125" style="1" customWidth="1"/>
    <col min="15891" max="15891" width="6.81640625" style="1" customWidth="1"/>
    <col min="15892" max="15892" width="10.453125" style="1" customWidth="1"/>
    <col min="15893" max="15893" width="9.1796875" style="1"/>
    <col min="15894" max="15894" width="7.81640625" style="1" customWidth="1"/>
    <col min="15895" max="16126" width="9.1796875" style="1"/>
    <col min="16127" max="16127" width="17" style="1" customWidth="1"/>
    <col min="16128" max="16128" width="1.453125" style="1" customWidth="1"/>
    <col min="16129" max="16129" width="5.1796875" style="1" customWidth="1"/>
    <col min="16130" max="16130" width="15.26953125" style="1" customWidth="1"/>
    <col min="16131" max="16131" width="9.1796875" style="1"/>
    <col min="16132" max="16132" width="4.7265625" style="1" customWidth="1"/>
    <col min="16133" max="16133" width="4.1796875" style="1" customWidth="1"/>
    <col min="16134" max="16134" width="5.453125" style="1" customWidth="1"/>
    <col min="16135" max="16135" width="4.1796875" style="1" customWidth="1"/>
    <col min="16136" max="16136" width="6.1796875" style="1" customWidth="1"/>
    <col min="16137" max="16137" width="8.1796875" style="1" customWidth="1"/>
    <col min="16138" max="16138" width="4.453125" style="1" customWidth="1"/>
    <col min="16139" max="16141" width="4.7265625" style="1" customWidth="1"/>
    <col min="16142" max="16142" width="10.54296875" style="1" customWidth="1"/>
    <col min="16143" max="16143" width="5.81640625" style="1" customWidth="1"/>
    <col min="16144" max="16144" width="9.7265625" style="1" customWidth="1"/>
    <col min="16145" max="16145" width="6.1796875" style="1" customWidth="1"/>
    <col min="16146" max="16146" width="5.453125" style="1" customWidth="1"/>
    <col min="16147" max="16147" width="6.81640625" style="1" customWidth="1"/>
    <col min="16148" max="16148" width="10.453125" style="1" customWidth="1"/>
    <col min="16149" max="16149" width="9.1796875" style="1"/>
    <col min="16150" max="16150" width="7.81640625" style="1" customWidth="1"/>
    <col min="16151" max="16383" width="9.1796875" style="1"/>
    <col min="16384" max="16384" width="10.26953125" style="1" customWidth="1"/>
  </cols>
  <sheetData>
    <row r="1" spans="1:61" hidden="1" outlineLevel="1">
      <c r="M1" s="103"/>
    </row>
    <row r="2" spans="1:61" hidden="1" outlineLevel="1">
      <c r="M2" s="103"/>
      <c r="BI2" s="6"/>
    </row>
    <row r="3" spans="1:61" ht="20.25" hidden="1" customHeight="1" outlineLevel="1">
      <c r="M3" s="103"/>
    </row>
    <row r="4" spans="1:61" hidden="1" outlineLevel="1"/>
    <row r="5" spans="1:61" ht="18" hidden="1" outlineLevel="1">
      <c r="A5" s="7" t="s">
        <v>12</v>
      </c>
      <c r="C5" s="8"/>
      <c r="K5" s="8"/>
    </row>
    <row r="6" spans="1:61" ht="12.5" hidden="1" outlineLevel="1">
      <c r="A6" s="8" t="s">
        <v>26</v>
      </c>
      <c r="C6" s="8"/>
      <c r="H6" s="1"/>
      <c r="I6" s="1"/>
    </row>
    <row r="7" spans="1:61" ht="12.5" hidden="1" outlineLevel="1">
      <c r="A7" s="8" t="s">
        <v>27</v>
      </c>
      <c r="C7" s="8"/>
    </row>
    <row r="8" spans="1:61" ht="12.75" hidden="1" customHeight="1" outlineLevel="1"/>
    <row r="9" spans="1:61" s="10" customFormat="1" ht="13.5" customHeight="1" collapsed="1">
      <c r="A9" s="231" t="s">
        <v>29</v>
      </c>
      <c r="B9" s="237" t="s">
        <v>30</v>
      </c>
      <c r="C9" s="237" t="s">
        <v>283</v>
      </c>
      <c r="D9" s="231" t="s">
        <v>32</v>
      </c>
      <c r="E9" s="237" t="s">
        <v>33</v>
      </c>
      <c r="F9" s="237"/>
      <c r="G9" s="237" t="s">
        <v>34</v>
      </c>
      <c r="H9" s="237"/>
      <c r="I9" s="237"/>
      <c r="J9" s="237"/>
      <c r="K9" s="237"/>
      <c r="L9" s="237"/>
      <c r="M9" s="238"/>
      <c r="N9" s="237"/>
      <c r="O9" s="237"/>
      <c r="P9" s="237" t="s">
        <v>284</v>
      </c>
      <c r="Q9" s="239" t="s">
        <v>285</v>
      </c>
      <c r="R9" s="239" t="s">
        <v>37</v>
      </c>
      <c r="S9" s="239" t="s">
        <v>38</v>
      </c>
      <c r="T9" s="237" t="s">
        <v>39</v>
      </c>
      <c r="U9" s="237" t="s">
        <v>40</v>
      </c>
      <c r="V9" s="232" t="s">
        <v>286</v>
      </c>
      <c r="W9" s="233" t="s">
        <v>287</v>
      </c>
      <c r="X9" s="233" t="s">
        <v>288</v>
      </c>
      <c r="Y9" s="233" t="s">
        <v>289</v>
      </c>
      <c r="Z9" s="235" t="s">
        <v>47</v>
      </c>
      <c r="AA9" s="231" t="s">
        <v>290</v>
      </c>
      <c r="AB9" s="231" t="s">
        <v>291</v>
      </c>
    </row>
    <row r="10" spans="1:61" s="10" customFormat="1" ht="85.9" customHeight="1">
      <c r="A10" s="231"/>
      <c r="B10" s="237"/>
      <c r="C10" s="237"/>
      <c r="D10" s="231"/>
      <c r="E10" s="106" t="s">
        <v>42</v>
      </c>
      <c r="F10" s="106" t="s">
        <v>43</v>
      </c>
      <c r="G10" s="106" t="s">
        <v>44</v>
      </c>
      <c r="H10" s="106" t="s">
        <v>45</v>
      </c>
      <c r="I10" s="106" t="s">
        <v>46</v>
      </c>
      <c r="J10" s="106" t="s">
        <v>47</v>
      </c>
      <c r="K10" s="106" t="s">
        <v>48</v>
      </c>
      <c r="L10" s="106" t="s">
        <v>49</v>
      </c>
      <c r="M10" s="106" t="s">
        <v>50</v>
      </c>
      <c r="N10" s="106" t="s">
        <v>292</v>
      </c>
      <c r="O10" s="106" t="s">
        <v>43</v>
      </c>
      <c r="P10" s="237"/>
      <c r="Q10" s="239"/>
      <c r="R10" s="239"/>
      <c r="S10" s="239"/>
      <c r="T10" s="237"/>
      <c r="U10" s="237"/>
      <c r="V10" s="232"/>
      <c r="W10" s="234"/>
      <c r="X10" s="234"/>
      <c r="Y10" s="234"/>
      <c r="Z10" s="236"/>
      <c r="AA10" s="231"/>
      <c r="AB10" s="231"/>
    </row>
    <row r="11" spans="1:61" ht="12.5">
      <c r="A11" s="107" t="s">
        <v>52</v>
      </c>
      <c r="B11" s="108" t="s">
        <v>53</v>
      </c>
      <c r="C11" s="109"/>
      <c r="D11" s="110" t="s">
        <v>54</v>
      </c>
      <c r="E11" s="111"/>
      <c r="F11" s="112"/>
      <c r="G11" s="28">
        <v>0</v>
      </c>
      <c r="H11" s="113" t="s">
        <v>55</v>
      </c>
      <c r="I11" s="29" t="s">
        <v>56</v>
      </c>
      <c r="J11" s="114">
        <v>1</v>
      </c>
      <c r="K11" s="115">
        <f t="shared" ref="K11:K74" si="0">IF(H11="", "", IF(H11="Add",G11*J11, 0))</f>
        <v>0</v>
      </c>
      <c r="L11" s="28">
        <v>18</v>
      </c>
      <c r="M11" s="28">
        <v>1</v>
      </c>
      <c r="N11" s="33">
        <v>1.01</v>
      </c>
      <c r="O11" s="113">
        <v>3</v>
      </c>
      <c r="P11" s="116">
        <f t="shared" ref="P11:P74" si="1">IF(B11="M", IF(AND(E11 &lt;&gt; 0, F11 &lt;&gt; 0), C11+ (E11*F11), C11), IF(B11="T", IF(AND(N11&lt;&gt;0, O11&lt;&gt;0), K11*(L11+M11) * POWER(N11, O11), K11*(L11+M11)), ))</f>
        <v>0</v>
      </c>
      <c r="Q11" s="117">
        <v>1</v>
      </c>
      <c r="R11" s="118">
        <f t="shared" ref="R11:R74" si="2">P11*Q11/1024/1024</f>
        <v>0</v>
      </c>
      <c r="S11" s="117">
        <f>Q11</f>
        <v>1</v>
      </c>
      <c r="T11" s="119">
        <f t="shared" ref="T11:T74" si="3">P11*S11/1024/1024</f>
        <v>0</v>
      </c>
      <c r="U11" s="119">
        <f t="shared" ref="U11:U74" si="4">R11+T11</f>
        <v>0</v>
      </c>
      <c r="V11" s="120" t="str">
        <f>A11</f>
        <v>LOG</v>
      </c>
      <c r="W11" s="121"/>
      <c r="X11" s="122"/>
      <c r="Y11" s="123">
        <f>IF(B11="M",W11,W11*1.2)</f>
        <v>0</v>
      </c>
      <c r="Z11" s="124">
        <v>30000</v>
      </c>
      <c r="AA11" s="108" t="s">
        <v>293</v>
      </c>
      <c r="AB11" s="108"/>
    </row>
    <row r="12" spans="1:61" ht="12.5">
      <c r="A12" s="107" t="s">
        <v>57</v>
      </c>
      <c r="B12" s="108" t="s">
        <v>53</v>
      </c>
      <c r="C12" s="109"/>
      <c r="D12" s="110" t="s">
        <v>54</v>
      </c>
      <c r="E12" s="111"/>
      <c r="F12" s="112"/>
      <c r="G12" s="28">
        <v>0</v>
      </c>
      <c r="H12" s="113" t="s">
        <v>55</v>
      </c>
      <c r="I12" s="29" t="s">
        <v>56</v>
      </c>
      <c r="J12" s="114">
        <v>1</v>
      </c>
      <c r="K12" s="115">
        <f t="shared" si="0"/>
        <v>0</v>
      </c>
      <c r="L12" s="28">
        <v>18</v>
      </c>
      <c r="M12" s="28">
        <v>1</v>
      </c>
      <c r="N12" s="33">
        <v>1.01</v>
      </c>
      <c r="O12" s="113">
        <v>3</v>
      </c>
      <c r="P12" s="116">
        <f t="shared" si="1"/>
        <v>0</v>
      </c>
      <c r="Q12" s="117">
        <v>1</v>
      </c>
      <c r="R12" s="118">
        <f t="shared" si="2"/>
        <v>0</v>
      </c>
      <c r="S12" s="117">
        <f t="shared" ref="S12:S75" si="5">Q12</f>
        <v>1</v>
      </c>
      <c r="T12" s="119">
        <f t="shared" si="3"/>
        <v>0</v>
      </c>
      <c r="U12" s="119">
        <f t="shared" si="4"/>
        <v>0</v>
      </c>
      <c r="V12" s="120" t="str">
        <f t="shared" ref="V12:V75" si="6">A12</f>
        <v>LOG_MOD</v>
      </c>
      <c r="W12" s="121"/>
      <c r="X12" s="122"/>
      <c r="Y12" s="123">
        <f>IF(B12="M",W12,W12*1.2)</f>
        <v>0</v>
      </c>
      <c r="Z12" s="124">
        <v>30000</v>
      </c>
      <c r="AA12" s="108" t="s">
        <v>293</v>
      </c>
      <c r="AB12" s="108"/>
    </row>
    <row r="13" spans="1:61" ht="12.5">
      <c r="A13" s="125" t="s">
        <v>58</v>
      </c>
      <c r="B13" s="108" t="s">
        <v>53</v>
      </c>
      <c r="C13" s="109"/>
      <c r="D13" s="110" t="s">
        <v>54</v>
      </c>
      <c r="E13" s="111"/>
      <c r="F13" s="112"/>
      <c r="G13" s="28">
        <v>0</v>
      </c>
      <c r="H13" s="113" t="s">
        <v>55</v>
      </c>
      <c r="I13" s="29" t="s">
        <v>56</v>
      </c>
      <c r="J13" s="114">
        <v>1</v>
      </c>
      <c r="K13" s="115">
        <f t="shared" si="0"/>
        <v>0</v>
      </c>
      <c r="L13" s="28">
        <v>18</v>
      </c>
      <c r="M13" s="28">
        <v>1</v>
      </c>
      <c r="N13" s="33">
        <v>1.01</v>
      </c>
      <c r="O13" s="113">
        <v>3</v>
      </c>
      <c r="P13" s="116">
        <f t="shared" si="1"/>
        <v>0</v>
      </c>
      <c r="Q13" s="117">
        <v>1</v>
      </c>
      <c r="R13" s="118">
        <f t="shared" si="2"/>
        <v>0</v>
      </c>
      <c r="S13" s="117">
        <f t="shared" si="5"/>
        <v>1</v>
      </c>
      <c r="T13" s="119">
        <f t="shared" si="3"/>
        <v>0</v>
      </c>
      <c r="U13" s="119">
        <f t="shared" si="4"/>
        <v>0</v>
      </c>
      <c r="V13" s="120" t="str">
        <f t="shared" si="6"/>
        <v>LOG_PART</v>
      </c>
      <c r="W13" s="121"/>
      <c r="X13" s="122"/>
      <c r="Y13" s="123"/>
      <c r="Z13" s="124">
        <v>20000</v>
      </c>
      <c r="AA13" s="108" t="s">
        <v>293</v>
      </c>
      <c r="AB13" s="108"/>
    </row>
    <row r="14" spans="1:61" ht="12.5">
      <c r="A14" s="126" t="s">
        <v>59</v>
      </c>
      <c r="B14" s="108" t="s">
        <v>53</v>
      </c>
      <c r="C14" s="109"/>
      <c r="D14" s="110" t="s">
        <v>54</v>
      </c>
      <c r="E14" s="111"/>
      <c r="F14" s="112"/>
      <c r="G14" s="28">
        <v>622</v>
      </c>
      <c r="H14" s="113" t="s">
        <v>55</v>
      </c>
      <c r="I14" s="29" t="s">
        <v>56</v>
      </c>
      <c r="J14" s="114">
        <v>1</v>
      </c>
      <c r="K14" s="115">
        <f t="shared" si="0"/>
        <v>622</v>
      </c>
      <c r="L14" s="28">
        <v>18</v>
      </c>
      <c r="M14" s="28">
        <v>1</v>
      </c>
      <c r="N14" s="33">
        <v>1.01</v>
      </c>
      <c r="O14" s="113">
        <v>3</v>
      </c>
      <c r="P14" s="116">
        <f t="shared" si="1"/>
        <v>12176.097217999999</v>
      </c>
      <c r="Q14" s="117">
        <v>1</v>
      </c>
      <c r="R14" s="118">
        <f t="shared" si="2"/>
        <v>1.1612031190872191E-2</v>
      </c>
      <c r="S14" s="117">
        <f t="shared" si="5"/>
        <v>1</v>
      </c>
      <c r="T14" s="119">
        <f t="shared" si="3"/>
        <v>1.1612031190872191E-2</v>
      </c>
      <c r="U14" s="119">
        <f t="shared" si="4"/>
        <v>2.3224062381744383E-2</v>
      </c>
      <c r="V14" s="120" t="str">
        <f t="shared" si="6"/>
        <v>INV_LOG</v>
      </c>
      <c r="W14" s="121"/>
      <c r="X14" s="122"/>
      <c r="Y14" s="123">
        <f>IF(B14="M",W14,W14*1.2)</f>
        <v>0</v>
      </c>
      <c r="Z14" s="124">
        <f>100000</f>
        <v>100000</v>
      </c>
      <c r="AA14" s="108" t="s">
        <v>293</v>
      </c>
      <c r="AB14" s="108"/>
    </row>
    <row r="15" spans="1:61" ht="12.5">
      <c r="A15" s="126" t="s">
        <v>60</v>
      </c>
      <c r="B15" s="108" t="s">
        <v>53</v>
      </c>
      <c r="C15" s="109"/>
      <c r="D15" s="110" t="s">
        <v>54</v>
      </c>
      <c r="E15" s="111"/>
      <c r="F15" s="112"/>
      <c r="G15" s="28">
        <v>382713</v>
      </c>
      <c r="H15" s="113" t="s">
        <v>55</v>
      </c>
      <c r="I15" s="29" t="s">
        <v>56</v>
      </c>
      <c r="J15" s="114">
        <v>1</v>
      </c>
      <c r="K15" s="115">
        <f t="shared" si="0"/>
        <v>382713</v>
      </c>
      <c r="L15" s="28">
        <v>18</v>
      </c>
      <c r="M15" s="28">
        <v>1</v>
      </c>
      <c r="N15" s="33">
        <v>1.01</v>
      </c>
      <c r="O15" s="113">
        <v>3</v>
      </c>
      <c r="P15" s="116">
        <f t="shared" si="1"/>
        <v>7491882.1456469996</v>
      </c>
      <c r="Q15" s="117">
        <v>1</v>
      </c>
      <c r="R15" s="118">
        <f t="shared" si="2"/>
        <v>7.1448155838460918</v>
      </c>
      <c r="S15" s="117">
        <f t="shared" si="5"/>
        <v>1</v>
      </c>
      <c r="T15" s="119">
        <f t="shared" si="3"/>
        <v>7.1448155838460918</v>
      </c>
      <c r="U15" s="119">
        <f t="shared" si="4"/>
        <v>14.289631167692184</v>
      </c>
      <c r="V15" s="120" t="str">
        <f t="shared" si="6"/>
        <v>NCS_DEL_COMP_MST_LOG</v>
      </c>
      <c r="W15" s="121"/>
      <c r="X15" s="122"/>
      <c r="Y15" s="123">
        <f>IF(B15="M",W15,W15*1.2)</f>
        <v>0</v>
      </c>
      <c r="Z15" s="124">
        <f>10000</f>
        <v>10000</v>
      </c>
      <c r="AA15" s="108" t="s">
        <v>293</v>
      </c>
      <c r="AB15" s="108"/>
    </row>
    <row r="16" spans="1:61" ht="12.5">
      <c r="A16" s="126" t="s">
        <v>61</v>
      </c>
      <c r="B16" s="108" t="s">
        <v>53</v>
      </c>
      <c r="C16" s="109"/>
      <c r="D16" s="110" t="s">
        <v>54</v>
      </c>
      <c r="E16" s="111"/>
      <c r="F16" s="112"/>
      <c r="G16" s="28">
        <v>969293</v>
      </c>
      <c r="H16" s="113" t="s">
        <v>55</v>
      </c>
      <c r="I16" s="29" t="s">
        <v>56</v>
      </c>
      <c r="J16" s="114">
        <v>1</v>
      </c>
      <c r="K16" s="115">
        <f t="shared" si="0"/>
        <v>969293</v>
      </c>
      <c r="L16" s="28">
        <v>18</v>
      </c>
      <c r="M16" s="28">
        <v>1</v>
      </c>
      <c r="N16" s="33">
        <v>1.01</v>
      </c>
      <c r="O16" s="113">
        <v>3</v>
      </c>
      <c r="P16" s="116">
        <f t="shared" si="1"/>
        <v>18974607.396667</v>
      </c>
      <c r="Q16" s="117">
        <v>14</v>
      </c>
      <c r="R16" s="118">
        <f t="shared" si="2"/>
        <v>253.33834033330726</v>
      </c>
      <c r="S16" s="117">
        <f t="shared" si="5"/>
        <v>14</v>
      </c>
      <c r="T16" s="119">
        <f t="shared" si="3"/>
        <v>253.33834033330726</v>
      </c>
      <c r="U16" s="119">
        <f t="shared" si="4"/>
        <v>506.67668066661452</v>
      </c>
      <c r="V16" s="120" t="str">
        <f t="shared" si="6"/>
        <v>NCS_ORD_UPLD_ERR</v>
      </c>
      <c r="W16" s="121"/>
      <c r="X16" s="122"/>
      <c r="Y16" s="123">
        <f>IF(B16="M",W16,W16*1.2)</f>
        <v>0</v>
      </c>
      <c r="Z16" s="124">
        <f>100000</f>
        <v>100000</v>
      </c>
      <c r="AA16" s="108" t="s">
        <v>293</v>
      </c>
      <c r="AB16" s="108"/>
    </row>
    <row r="17" spans="1:28" ht="12.5">
      <c r="A17" s="126" t="s">
        <v>62</v>
      </c>
      <c r="B17" s="108" t="s">
        <v>53</v>
      </c>
      <c r="C17" s="109"/>
      <c r="D17" s="110" t="s">
        <v>54</v>
      </c>
      <c r="E17" s="111"/>
      <c r="F17" s="112"/>
      <c r="G17" s="28">
        <v>77308</v>
      </c>
      <c r="H17" s="113" t="s">
        <v>55</v>
      </c>
      <c r="I17" s="29" t="s">
        <v>56</v>
      </c>
      <c r="J17" s="114">
        <v>1</v>
      </c>
      <c r="K17" s="115">
        <f t="shared" si="0"/>
        <v>77308</v>
      </c>
      <c r="L17" s="28">
        <v>18</v>
      </c>
      <c r="M17" s="28">
        <v>1</v>
      </c>
      <c r="N17" s="33">
        <v>1.01</v>
      </c>
      <c r="O17" s="113">
        <v>3</v>
      </c>
      <c r="P17" s="116">
        <f t="shared" si="1"/>
        <v>1513359.6844519998</v>
      </c>
      <c r="Q17" s="117">
        <v>1</v>
      </c>
      <c r="R17" s="118">
        <f t="shared" si="2"/>
        <v>1.4432522625465392</v>
      </c>
      <c r="S17" s="117">
        <f t="shared" si="5"/>
        <v>1</v>
      </c>
      <c r="T17" s="119">
        <f t="shared" si="3"/>
        <v>1.4432522625465392</v>
      </c>
      <c r="U17" s="119">
        <f t="shared" si="4"/>
        <v>2.8865045250930783</v>
      </c>
      <c r="V17" s="120" t="str">
        <f t="shared" si="6"/>
        <v>NCS_PKG_SPEC_ERR</v>
      </c>
      <c r="W17" s="121"/>
      <c r="X17" s="122"/>
      <c r="Y17" s="123">
        <f>IF(B17="M",W17,W17*1.2)</f>
        <v>0</v>
      </c>
      <c r="Z17" s="124">
        <f>10000</f>
        <v>10000</v>
      </c>
      <c r="AA17" s="108" t="s">
        <v>293</v>
      </c>
      <c r="AB17" s="108"/>
    </row>
    <row r="18" spans="1:28" ht="12.5">
      <c r="A18" s="125" t="s">
        <v>63</v>
      </c>
      <c r="B18" s="108" t="s">
        <v>53</v>
      </c>
      <c r="C18" s="109"/>
      <c r="D18" s="110" t="s">
        <v>54</v>
      </c>
      <c r="E18" s="111"/>
      <c r="F18" s="112"/>
      <c r="G18" s="28">
        <v>270797364</v>
      </c>
      <c r="H18" s="113" t="s">
        <v>55</v>
      </c>
      <c r="I18" s="29" t="s">
        <v>56</v>
      </c>
      <c r="J18" s="114">
        <v>1</v>
      </c>
      <c r="K18" s="115">
        <f t="shared" si="0"/>
        <v>270797364</v>
      </c>
      <c r="L18" s="28">
        <v>18</v>
      </c>
      <c r="M18" s="28">
        <v>1</v>
      </c>
      <c r="N18" s="33">
        <v>1.01</v>
      </c>
      <c r="O18" s="113">
        <v>3</v>
      </c>
      <c r="P18" s="116">
        <f t="shared" si="1"/>
        <v>5301053103.6047153</v>
      </c>
      <c r="Q18" s="117">
        <f>10000000000/P18</f>
        <v>1.8864176239245749</v>
      </c>
      <c r="R18" s="118">
        <f t="shared" si="2"/>
        <v>9536.7431640625</v>
      </c>
      <c r="S18" s="117">
        <f t="shared" si="5"/>
        <v>1.8864176239245749</v>
      </c>
      <c r="T18" s="119">
        <f t="shared" si="3"/>
        <v>9536.7431640625</v>
      </c>
      <c r="U18" s="119">
        <f t="shared" si="4"/>
        <v>19073.486328125</v>
      </c>
      <c r="V18" s="120" t="str">
        <f t="shared" si="6"/>
        <v>NOEM_BATCH_TIME_CHK</v>
      </c>
      <c r="W18" s="121"/>
      <c r="X18" s="122"/>
      <c r="Y18" s="123"/>
      <c r="Z18" s="124">
        <v>30000</v>
      </c>
      <c r="AA18" s="108" t="s">
        <v>293</v>
      </c>
      <c r="AB18" s="108"/>
    </row>
    <row r="19" spans="1:28" ht="12.5">
      <c r="A19" s="127" t="s">
        <v>64</v>
      </c>
      <c r="B19" s="108" t="s">
        <v>53</v>
      </c>
      <c r="C19" s="121"/>
      <c r="D19" s="110" t="s">
        <v>54</v>
      </c>
      <c r="E19" s="111"/>
      <c r="F19" s="112"/>
      <c r="G19" s="28">
        <v>4261673</v>
      </c>
      <c r="H19" s="113" t="s">
        <v>55</v>
      </c>
      <c r="I19" s="29" t="s">
        <v>56</v>
      </c>
      <c r="J19" s="114">
        <v>1</v>
      </c>
      <c r="K19" s="115">
        <f t="shared" si="0"/>
        <v>4261673</v>
      </c>
      <c r="L19" s="28">
        <v>18</v>
      </c>
      <c r="M19" s="28">
        <v>1</v>
      </c>
      <c r="N19" s="33">
        <v>1.01</v>
      </c>
      <c r="O19" s="113">
        <v>3</v>
      </c>
      <c r="P19" s="116">
        <f t="shared" si="1"/>
        <v>83425313.11788699</v>
      </c>
      <c r="Q19" s="117">
        <v>4</v>
      </c>
      <c r="R19" s="118">
        <f t="shared" si="2"/>
        <v>318.24231383471295</v>
      </c>
      <c r="S19" s="117">
        <f t="shared" si="5"/>
        <v>4</v>
      </c>
      <c r="T19" s="119">
        <f t="shared" si="3"/>
        <v>318.24231383471295</v>
      </c>
      <c r="U19" s="119">
        <f t="shared" si="4"/>
        <v>636.48462766942589</v>
      </c>
      <c r="V19" s="120" t="str">
        <f t="shared" si="6"/>
        <v>NOEM_MTH_UPLD_WARN</v>
      </c>
      <c r="W19" s="121">
        <v>4479</v>
      </c>
      <c r="X19" s="122">
        <v>1</v>
      </c>
      <c r="Y19" s="123">
        <f t="shared" ref="Y19:Y47" si="7">IF(B19="M",W19,W19*1.2)</f>
        <v>5374.8</v>
      </c>
      <c r="Z19" s="128"/>
      <c r="AA19" s="108" t="s">
        <v>293</v>
      </c>
      <c r="AB19" s="108"/>
    </row>
    <row r="20" spans="1:28" ht="12.5">
      <c r="A20" s="125" t="s">
        <v>65</v>
      </c>
      <c r="B20" s="108" t="s">
        <v>53</v>
      </c>
      <c r="C20" s="109"/>
      <c r="D20" s="110" t="s">
        <v>54</v>
      </c>
      <c r="E20" s="111"/>
      <c r="F20" s="112"/>
      <c r="G20" s="28">
        <v>215</v>
      </c>
      <c r="H20" s="113" t="s">
        <v>55</v>
      </c>
      <c r="I20" s="29" t="s">
        <v>56</v>
      </c>
      <c r="J20" s="114">
        <v>1</v>
      </c>
      <c r="K20" s="115">
        <f t="shared" si="0"/>
        <v>215</v>
      </c>
      <c r="L20" s="28">
        <v>18</v>
      </c>
      <c r="M20" s="28">
        <v>1</v>
      </c>
      <c r="N20" s="33">
        <v>1.01</v>
      </c>
      <c r="O20" s="113">
        <v>3</v>
      </c>
      <c r="P20" s="116">
        <f t="shared" si="1"/>
        <v>4208.7795849999993</v>
      </c>
      <c r="Q20" s="117">
        <v>1</v>
      </c>
      <c r="R20" s="118">
        <f t="shared" si="2"/>
        <v>4.0138049936294549E-3</v>
      </c>
      <c r="S20" s="117">
        <f t="shared" si="5"/>
        <v>1</v>
      </c>
      <c r="T20" s="119">
        <f t="shared" si="3"/>
        <v>4.0138049936294549E-3</v>
      </c>
      <c r="U20" s="119">
        <f t="shared" si="4"/>
        <v>8.0276099872589098E-3</v>
      </c>
      <c r="V20" s="120" t="str">
        <f t="shared" si="6"/>
        <v>NOEM_RENBAN_ERR</v>
      </c>
      <c r="W20" s="121"/>
      <c r="X20" s="122"/>
      <c r="Y20" s="123">
        <f t="shared" si="7"/>
        <v>0</v>
      </c>
      <c r="Z20" s="124">
        <v>40000</v>
      </c>
      <c r="AA20" s="108" t="s">
        <v>293</v>
      </c>
      <c r="AB20" s="108"/>
    </row>
    <row r="21" spans="1:28" ht="12.5">
      <c r="A21" s="126" t="s">
        <v>66</v>
      </c>
      <c r="B21" s="108" t="s">
        <v>53</v>
      </c>
      <c r="C21" s="109"/>
      <c r="D21" s="110" t="s">
        <v>54</v>
      </c>
      <c r="E21" s="111"/>
      <c r="F21" s="112"/>
      <c r="G21" s="28">
        <v>0</v>
      </c>
      <c r="H21" s="113" t="s">
        <v>55</v>
      </c>
      <c r="I21" s="29" t="s">
        <v>56</v>
      </c>
      <c r="J21" s="114">
        <v>1</v>
      </c>
      <c r="K21" s="115">
        <f t="shared" si="0"/>
        <v>0</v>
      </c>
      <c r="L21" s="28">
        <v>18</v>
      </c>
      <c r="M21" s="28">
        <v>1</v>
      </c>
      <c r="N21" s="33">
        <v>1.01</v>
      </c>
      <c r="O21" s="113">
        <v>3</v>
      </c>
      <c r="P21" s="116">
        <f t="shared" si="1"/>
        <v>0</v>
      </c>
      <c r="Q21" s="117">
        <v>1</v>
      </c>
      <c r="R21" s="118">
        <f t="shared" si="2"/>
        <v>0</v>
      </c>
      <c r="S21" s="117">
        <f t="shared" si="5"/>
        <v>1</v>
      </c>
      <c r="T21" s="119">
        <f t="shared" si="3"/>
        <v>0</v>
      </c>
      <c r="U21" s="119">
        <f t="shared" si="4"/>
        <v>0</v>
      </c>
      <c r="V21" s="120" t="str">
        <f t="shared" si="6"/>
        <v>NOEM_TMSD2_WT_ERR</v>
      </c>
      <c r="W21" s="121"/>
      <c r="X21" s="122"/>
      <c r="Y21" s="123">
        <f t="shared" si="7"/>
        <v>0</v>
      </c>
      <c r="Z21" s="124">
        <f>80000</f>
        <v>80000</v>
      </c>
      <c r="AA21" s="108" t="s">
        <v>293</v>
      </c>
      <c r="AB21" s="108"/>
    </row>
    <row r="22" spans="1:28" ht="12.5">
      <c r="A22" s="126" t="s">
        <v>67</v>
      </c>
      <c r="B22" s="108" t="s">
        <v>53</v>
      </c>
      <c r="C22" s="109"/>
      <c r="D22" s="110" t="s">
        <v>54</v>
      </c>
      <c r="E22" s="111"/>
      <c r="F22" s="112"/>
      <c r="G22" s="28">
        <v>3504049</v>
      </c>
      <c r="H22" s="113" t="s">
        <v>55</v>
      </c>
      <c r="I22" s="29" t="s">
        <v>56</v>
      </c>
      <c r="J22" s="114">
        <v>1</v>
      </c>
      <c r="K22" s="115">
        <f t="shared" si="0"/>
        <v>3504049</v>
      </c>
      <c r="L22" s="28">
        <v>18</v>
      </c>
      <c r="M22" s="28">
        <v>1</v>
      </c>
      <c r="N22" s="33">
        <v>1.01</v>
      </c>
      <c r="O22" s="113">
        <v>3</v>
      </c>
      <c r="P22" s="116">
        <f t="shared" si="1"/>
        <v>68594278.586230993</v>
      </c>
      <c r="Q22" s="117">
        <v>5.4</v>
      </c>
      <c r="R22" s="118">
        <f t="shared" si="2"/>
        <v>353.24964939656007</v>
      </c>
      <c r="S22" s="117">
        <f t="shared" si="5"/>
        <v>5.4</v>
      </c>
      <c r="T22" s="119">
        <f t="shared" si="3"/>
        <v>353.24964939656007</v>
      </c>
      <c r="U22" s="119">
        <f t="shared" si="4"/>
        <v>706.49929879312015</v>
      </c>
      <c r="V22" s="120" t="str">
        <f t="shared" si="6"/>
        <v>OEM_ADM_ERR_LOG</v>
      </c>
      <c r="W22" s="121"/>
      <c r="X22" s="122"/>
      <c r="Y22" s="123">
        <f t="shared" si="7"/>
        <v>0</v>
      </c>
      <c r="Z22" s="124">
        <f>80000</f>
        <v>80000</v>
      </c>
      <c r="AA22" s="108" t="s">
        <v>293</v>
      </c>
      <c r="AB22" s="108"/>
    </row>
    <row r="23" spans="1:28" ht="12.5">
      <c r="A23" s="127" t="s">
        <v>68</v>
      </c>
      <c r="B23" s="108" t="s">
        <v>53</v>
      </c>
      <c r="C23" s="121"/>
      <c r="D23" s="110" t="s">
        <v>54</v>
      </c>
      <c r="E23" s="111"/>
      <c r="F23" s="112"/>
      <c r="G23" s="28">
        <v>231327</v>
      </c>
      <c r="H23" s="113" t="s">
        <v>55</v>
      </c>
      <c r="I23" s="29" t="s">
        <v>56</v>
      </c>
      <c r="J23" s="114">
        <v>1</v>
      </c>
      <c r="K23" s="115">
        <f t="shared" si="0"/>
        <v>231327</v>
      </c>
      <c r="L23" s="28">
        <v>18</v>
      </c>
      <c r="M23" s="28">
        <v>1</v>
      </c>
      <c r="N23" s="33">
        <v>1.01</v>
      </c>
      <c r="O23" s="113">
        <v>3</v>
      </c>
      <c r="P23" s="116">
        <f t="shared" si="1"/>
        <v>4528392.3491129996</v>
      </c>
      <c r="Q23" s="117">
        <v>1</v>
      </c>
      <c r="R23" s="118">
        <f t="shared" si="2"/>
        <v>4.3186114779596325</v>
      </c>
      <c r="S23" s="117">
        <f t="shared" si="5"/>
        <v>1</v>
      </c>
      <c r="T23" s="119">
        <f t="shared" si="3"/>
        <v>4.3186114779596325</v>
      </c>
      <c r="U23" s="119">
        <f t="shared" si="4"/>
        <v>8.637222955919265</v>
      </c>
      <c r="V23" s="120" t="str">
        <f t="shared" si="6"/>
        <v>OEM_ERR_LOG</v>
      </c>
      <c r="W23" s="121">
        <v>95</v>
      </c>
      <c r="X23" s="121">
        <v>7</v>
      </c>
      <c r="Y23" s="123">
        <f t="shared" si="7"/>
        <v>114</v>
      </c>
      <c r="Z23" s="124"/>
      <c r="AA23" s="108" t="s">
        <v>293</v>
      </c>
      <c r="AB23" s="108"/>
    </row>
    <row r="24" spans="1:28" ht="12.5">
      <c r="A24" s="127" t="s">
        <v>69</v>
      </c>
      <c r="B24" s="108" t="s">
        <v>53</v>
      </c>
      <c r="C24" s="121"/>
      <c r="D24" s="110" t="s">
        <v>54</v>
      </c>
      <c r="E24" s="111"/>
      <c r="F24" s="112"/>
      <c r="G24" s="129">
        <v>70189</v>
      </c>
      <c r="H24" s="113" t="s">
        <v>55</v>
      </c>
      <c r="I24" s="29" t="s">
        <v>56</v>
      </c>
      <c r="J24" s="114">
        <v>1</v>
      </c>
      <c r="K24" s="115">
        <f t="shared" si="0"/>
        <v>70189</v>
      </c>
      <c r="L24" s="28">
        <v>18</v>
      </c>
      <c r="M24" s="28">
        <v>1</v>
      </c>
      <c r="N24" s="33">
        <v>1.01</v>
      </c>
      <c r="O24" s="113">
        <v>3</v>
      </c>
      <c r="P24" s="116">
        <f t="shared" si="1"/>
        <v>1374000.1408909999</v>
      </c>
      <c r="Q24" s="117">
        <v>1</v>
      </c>
      <c r="R24" s="118">
        <f t="shared" si="2"/>
        <v>1.3103486451063155</v>
      </c>
      <c r="S24" s="117">
        <f t="shared" si="5"/>
        <v>1</v>
      </c>
      <c r="T24" s="119">
        <f t="shared" si="3"/>
        <v>1.3103486451063155</v>
      </c>
      <c r="U24" s="119">
        <f t="shared" si="4"/>
        <v>2.6206972902126311</v>
      </c>
      <c r="V24" s="120" t="str">
        <f t="shared" si="6"/>
        <v>OEM_PROCESS_CTRL</v>
      </c>
      <c r="W24" s="121">
        <v>17849</v>
      </c>
      <c r="X24" s="122">
        <v>4</v>
      </c>
      <c r="Y24" s="123">
        <f t="shared" si="7"/>
        <v>21418.799999999999</v>
      </c>
      <c r="Z24" s="128">
        <v>12000</v>
      </c>
      <c r="AA24" s="108" t="s">
        <v>293</v>
      </c>
      <c r="AB24" s="108"/>
    </row>
    <row r="25" spans="1:28" ht="12.5">
      <c r="A25" s="127" t="s">
        <v>70</v>
      </c>
      <c r="B25" s="108" t="s">
        <v>53</v>
      </c>
      <c r="C25" s="121"/>
      <c r="D25" s="110" t="s">
        <v>54</v>
      </c>
      <c r="E25" s="111"/>
      <c r="F25" s="112"/>
      <c r="G25" s="129">
        <v>12885054</v>
      </c>
      <c r="H25" s="113" t="s">
        <v>55</v>
      </c>
      <c r="I25" s="29" t="s">
        <v>56</v>
      </c>
      <c r="J25" s="114">
        <v>1</v>
      </c>
      <c r="K25" s="115">
        <f t="shared" si="0"/>
        <v>12885054</v>
      </c>
      <c r="L25" s="28">
        <v>18</v>
      </c>
      <c r="M25" s="28">
        <v>1</v>
      </c>
      <c r="N25" s="33">
        <v>1.01</v>
      </c>
      <c r="O25" s="113">
        <v>3</v>
      </c>
      <c r="P25" s="116">
        <f t="shared" si="1"/>
        <v>252234196.40382597</v>
      </c>
      <c r="Q25" s="117">
        <v>2.2000000000000002</v>
      </c>
      <c r="R25" s="118">
        <f t="shared" si="2"/>
        <v>529.20840462533681</v>
      </c>
      <c r="S25" s="117">
        <f t="shared" si="5"/>
        <v>2.2000000000000002</v>
      </c>
      <c r="T25" s="119">
        <f t="shared" si="3"/>
        <v>529.20840462533681</v>
      </c>
      <c r="U25" s="119">
        <f t="shared" si="4"/>
        <v>1058.4168092506736</v>
      </c>
      <c r="V25" s="120" t="str">
        <f t="shared" si="6"/>
        <v>OEM_UPLOAD_ERR</v>
      </c>
      <c r="W25" s="121">
        <v>17638</v>
      </c>
      <c r="X25" s="122">
        <v>4</v>
      </c>
      <c r="Y25" s="123">
        <f t="shared" si="7"/>
        <v>21165.599999999999</v>
      </c>
      <c r="Z25" s="128">
        <v>12000</v>
      </c>
      <c r="AA25" s="108" t="s">
        <v>293</v>
      </c>
      <c r="AB25" s="108"/>
    </row>
    <row r="26" spans="1:28" ht="12.5">
      <c r="A26" s="127" t="s">
        <v>71</v>
      </c>
      <c r="B26" s="108" t="s">
        <v>53</v>
      </c>
      <c r="C26" s="121"/>
      <c r="D26" s="110" t="s">
        <v>54</v>
      </c>
      <c r="E26" s="111"/>
      <c r="F26" s="112"/>
      <c r="G26" s="129">
        <v>122991</v>
      </c>
      <c r="H26" s="113" t="s">
        <v>55</v>
      </c>
      <c r="I26" s="29" t="s">
        <v>56</v>
      </c>
      <c r="J26" s="114">
        <v>1</v>
      </c>
      <c r="K26" s="115">
        <f t="shared" si="0"/>
        <v>122991</v>
      </c>
      <c r="L26" s="28">
        <v>18</v>
      </c>
      <c r="M26" s="28">
        <v>1</v>
      </c>
      <c r="N26" s="33">
        <v>1.01</v>
      </c>
      <c r="O26" s="113">
        <v>3</v>
      </c>
      <c r="P26" s="116">
        <f t="shared" si="1"/>
        <v>2407637.255529</v>
      </c>
      <c r="Q26" s="117">
        <v>1</v>
      </c>
      <c r="R26" s="118">
        <f t="shared" si="2"/>
        <v>2.2961018138208389</v>
      </c>
      <c r="S26" s="117">
        <f t="shared" si="5"/>
        <v>1</v>
      </c>
      <c r="T26" s="119">
        <f t="shared" si="3"/>
        <v>2.2961018138208389</v>
      </c>
      <c r="U26" s="119">
        <f t="shared" si="4"/>
        <v>4.5922036276416778</v>
      </c>
      <c r="V26" s="120" t="str">
        <f t="shared" si="6"/>
        <v>TB_DAEMON_LOG</v>
      </c>
      <c r="W26" s="121">
        <v>8743293</v>
      </c>
      <c r="X26" s="122">
        <v>3</v>
      </c>
      <c r="Y26" s="123">
        <f t="shared" si="7"/>
        <v>10491951.6</v>
      </c>
      <c r="Z26" s="128">
        <v>800000</v>
      </c>
      <c r="AA26" s="108" t="s">
        <v>293</v>
      </c>
      <c r="AB26" s="108"/>
    </row>
    <row r="27" spans="1:28" ht="12.5">
      <c r="A27" s="127" t="s">
        <v>72</v>
      </c>
      <c r="B27" s="108" t="s">
        <v>53</v>
      </c>
      <c r="C27" s="121"/>
      <c r="D27" s="110" t="s">
        <v>54</v>
      </c>
      <c r="E27" s="111"/>
      <c r="F27" s="112"/>
      <c r="G27" s="129">
        <v>4</v>
      </c>
      <c r="H27" s="113" t="s">
        <v>55</v>
      </c>
      <c r="I27" s="29" t="s">
        <v>56</v>
      </c>
      <c r="J27" s="114">
        <v>1</v>
      </c>
      <c r="K27" s="115">
        <f t="shared" si="0"/>
        <v>4</v>
      </c>
      <c r="L27" s="28">
        <v>18</v>
      </c>
      <c r="M27" s="28">
        <v>1</v>
      </c>
      <c r="N27" s="33">
        <v>1.01</v>
      </c>
      <c r="O27" s="113">
        <v>3</v>
      </c>
      <c r="P27" s="116">
        <f t="shared" si="1"/>
        <v>78.302875999999998</v>
      </c>
      <c r="Q27" s="117">
        <v>1</v>
      </c>
      <c r="R27" s="118">
        <f t="shared" si="2"/>
        <v>7.4675441741943357E-5</v>
      </c>
      <c r="S27" s="117">
        <f t="shared" si="5"/>
        <v>1</v>
      </c>
      <c r="T27" s="119">
        <f t="shared" si="3"/>
        <v>7.4675441741943357E-5</v>
      </c>
      <c r="U27" s="119">
        <f t="shared" si="4"/>
        <v>1.4935088348388671E-4</v>
      </c>
      <c r="V27" s="120" t="str">
        <f t="shared" si="6"/>
        <v>INS_CO_ERR_LOG</v>
      </c>
      <c r="W27" s="121">
        <v>246830</v>
      </c>
      <c r="X27" s="122">
        <v>11</v>
      </c>
      <c r="Y27" s="123">
        <f t="shared" si="7"/>
        <v>296196</v>
      </c>
      <c r="Z27" s="128">
        <v>25000</v>
      </c>
      <c r="AA27" s="108" t="s">
        <v>293</v>
      </c>
      <c r="AB27" s="108"/>
    </row>
    <row r="28" spans="1:28" ht="12.5">
      <c r="A28" s="127" t="s">
        <v>73</v>
      </c>
      <c r="B28" s="108" t="s">
        <v>53</v>
      </c>
      <c r="C28" s="121"/>
      <c r="D28" s="110" t="s">
        <v>54</v>
      </c>
      <c r="E28" s="111"/>
      <c r="F28" s="112"/>
      <c r="G28" s="129">
        <v>395</v>
      </c>
      <c r="H28" s="113" t="s">
        <v>55</v>
      </c>
      <c r="I28" s="29" t="s">
        <v>56</v>
      </c>
      <c r="J28" s="114">
        <v>1</v>
      </c>
      <c r="K28" s="115">
        <f t="shared" si="0"/>
        <v>395</v>
      </c>
      <c r="L28" s="28">
        <v>18</v>
      </c>
      <c r="M28" s="28">
        <v>1</v>
      </c>
      <c r="N28" s="33">
        <v>1.01</v>
      </c>
      <c r="O28" s="113">
        <v>3</v>
      </c>
      <c r="P28" s="116">
        <f t="shared" si="1"/>
        <v>7732.4090049999995</v>
      </c>
      <c r="Q28" s="117">
        <v>1</v>
      </c>
      <c r="R28" s="118">
        <f t="shared" si="2"/>
        <v>7.3741998720169063E-3</v>
      </c>
      <c r="S28" s="117">
        <f t="shared" si="5"/>
        <v>1</v>
      </c>
      <c r="T28" s="119">
        <f t="shared" si="3"/>
        <v>7.3741998720169063E-3</v>
      </c>
      <c r="U28" s="119">
        <f t="shared" si="4"/>
        <v>1.4748399744033813E-2</v>
      </c>
      <c r="V28" s="120" t="str">
        <f t="shared" si="6"/>
        <v>TB_REC_CNT_OF_TAB</v>
      </c>
      <c r="W28" s="121">
        <v>89338</v>
      </c>
      <c r="X28" s="130">
        <v>11</v>
      </c>
      <c r="Y28" s="123">
        <f>IF(B28="M",W28,W28*1.2)</f>
        <v>107205.59999999999</v>
      </c>
      <c r="Z28" s="128">
        <f>8000</f>
        <v>8000</v>
      </c>
      <c r="AA28" s="108" t="s">
        <v>293</v>
      </c>
      <c r="AB28" s="108"/>
    </row>
    <row r="29" spans="1:28" ht="12.5">
      <c r="A29" s="127" t="s">
        <v>74</v>
      </c>
      <c r="B29" s="108" t="s">
        <v>75</v>
      </c>
      <c r="C29" s="121">
        <v>44</v>
      </c>
      <c r="D29" s="110"/>
      <c r="E29" s="111"/>
      <c r="F29" s="112"/>
      <c r="G29" s="129"/>
      <c r="H29" s="131"/>
      <c r="I29" s="132"/>
      <c r="J29" s="114"/>
      <c r="K29" s="115" t="str">
        <f t="shared" si="0"/>
        <v/>
      </c>
      <c r="L29" s="28"/>
      <c r="M29" s="28"/>
      <c r="N29" s="33"/>
      <c r="O29" s="113"/>
      <c r="P29" s="116">
        <f t="shared" si="1"/>
        <v>44</v>
      </c>
      <c r="Q29" s="117">
        <v>22.727272727272727</v>
      </c>
      <c r="R29" s="118">
        <f t="shared" si="2"/>
        <v>9.5367431640625E-4</v>
      </c>
      <c r="S29" s="117">
        <f t="shared" si="5"/>
        <v>22.727272727272727</v>
      </c>
      <c r="T29" s="119">
        <f t="shared" si="3"/>
        <v>9.5367431640625E-4</v>
      </c>
      <c r="U29" s="119">
        <f t="shared" si="4"/>
        <v>1.9073486328125E-3</v>
      </c>
      <c r="V29" s="120" t="str">
        <f t="shared" si="6"/>
        <v>OEM_BS_MST</v>
      </c>
      <c r="W29" s="121">
        <v>95408</v>
      </c>
      <c r="X29" s="122">
        <v>3</v>
      </c>
      <c r="Y29" s="123">
        <f t="shared" si="7"/>
        <v>95408</v>
      </c>
      <c r="Z29" s="128">
        <v>30000</v>
      </c>
      <c r="AA29" s="108" t="s">
        <v>262</v>
      </c>
      <c r="AB29" s="108"/>
    </row>
    <row r="30" spans="1:28" ht="12.5">
      <c r="A30" s="125" t="s">
        <v>76</v>
      </c>
      <c r="B30" s="108" t="s">
        <v>75</v>
      </c>
      <c r="C30" s="109">
        <v>154</v>
      </c>
      <c r="D30" s="110"/>
      <c r="E30" s="111"/>
      <c r="F30" s="112"/>
      <c r="G30" s="28"/>
      <c r="H30" s="113"/>
      <c r="I30" s="29"/>
      <c r="J30" s="114"/>
      <c r="K30" s="115" t="str">
        <f t="shared" si="0"/>
        <v/>
      </c>
      <c r="L30" s="28"/>
      <c r="M30" s="28"/>
      <c r="N30" s="33"/>
      <c r="O30" s="113"/>
      <c r="P30" s="116">
        <f t="shared" si="1"/>
        <v>154</v>
      </c>
      <c r="Q30" s="117">
        <v>32.467532467532465</v>
      </c>
      <c r="R30" s="118">
        <f t="shared" si="2"/>
        <v>4.76837158203125E-3</v>
      </c>
      <c r="S30" s="117">
        <f t="shared" si="5"/>
        <v>32.467532467532465</v>
      </c>
      <c r="T30" s="119">
        <f t="shared" si="3"/>
        <v>4.76837158203125E-3</v>
      </c>
      <c r="U30" s="119">
        <f t="shared" si="4"/>
        <v>9.5367431640625E-3</v>
      </c>
      <c r="V30" s="120" t="str">
        <f t="shared" si="6"/>
        <v>OEM_CF_MST</v>
      </c>
      <c r="W30" s="121"/>
      <c r="X30" s="122"/>
      <c r="Y30" s="123">
        <f t="shared" si="7"/>
        <v>0</v>
      </c>
      <c r="Z30" s="124">
        <v>2000000</v>
      </c>
      <c r="AA30" s="108" t="s">
        <v>262</v>
      </c>
      <c r="AB30" s="108"/>
    </row>
    <row r="31" spans="1:28" ht="12.5">
      <c r="A31" s="125" t="s">
        <v>77</v>
      </c>
      <c r="B31" s="108" t="s">
        <v>75</v>
      </c>
      <c r="C31" s="109">
        <v>7512</v>
      </c>
      <c r="D31" s="110"/>
      <c r="E31" s="111"/>
      <c r="F31" s="112"/>
      <c r="G31" s="28"/>
      <c r="H31" s="113"/>
      <c r="I31" s="29"/>
      <c r="J31" s="114"/>
      <c r="K31" s="115" t="str">
        <f t="shared" si="0"/>
        <v/>
      </c>
      <c r="L31" s="28"/>
      <c r="M31" s="28"/>
      <c r="N31" s="33"/>
      <c r="O31" s="113"/>
      <c r="P31" s="116">
        <f t="shared" si="1"/>
        <v>7512</v>
      </c>
      <c r="Q31" s="117">
        <v>44.728434504792332</v>
      </c>
      <c r="R31" s="118">
        <f t="shared" si="2"/>
        <v>0.3204345703125</v>
      </c>
      <c r="S31" s="117">
        <f t="shared" si="5"/>
        <v>44.728434504792332</v>
      </c>
      <c r="T31" s="119">
        <f t="shared" si="3"/>
        <v>0.3204345703125</v>
      </c>
      <c r="U31" s="119">
        <f t="shared" si="4"/>
        <v>0.640869140625</v>
      </c>
      <c r="V31" s="120" t="str">
        <f t="shared" si="6"/>
        <v>NCS_COMPONENT_MST</v>
      </c>
      <c r="W31" s="121"/>
      <c r="X31" s="122"/>
      <c r="Y31" s="123">
        <f t="shared" si="7"/>
        <v>0</v>
      </c>
      <c r="Z31" s="124">
        <v>88000</v>
      </c>
      <c r="AA31" s="108" t="s">
        <v>262</v>
      </c>
      <c r="AB31" s="108"/>
    </row>
    <row r="32" spans="1:28" ht="12.5">
      <c r="A32" s="127" t="s">
        <v>78</v>
      </c>
      <c r="B32" s="108" t="s">
        <v>75</v>
      </c>
      <c r="C32" s="109">
        <v>44</v>
      </c>
      <c r="D32" s="110"/>
      <c r="E32" s="111"/>
      <c r="F32" s="112"/>
      <c r="G32" s="28"/>
      <c r="H32" s="113"/>
      <c r="I32" s="29"/>
      <c r="J32" s="114"/>
      <c r="K32" s="115" t="str">
        <f t="shared" si="0"/>
        <v/>
      </c>
      <c r="L32" s="133"/>
      <c r="M32" s="28"/>
      <c r="N32" s="134"/>
      <c r="O32" s="113"/>
      <c r="P32" s="116">
        <f t="shared" si="1"/>
        <v>44</v>
      </c>
      <c r="Q32" s="117">
        <v>136.36363636363635</v>
      </c>
      <c r="R32" s="118">
        <f t="shared" si="2"/>
        <v>5.7220458984374991E-3</v>
      </c>
      <c r="S32" s="117">
        <f t="shared" si="5"/>
        <v>136.36363636363635</v>
      </c>
      <c r="T32" s="119">
        <f t="shared" si="3"/>
        <v>5.7220458984374991E-3</v>
      </c>
      <c r="U32" s="119">
        <f t="shared" si="4"/>
        <v>1.1444091796874998E-2</v>
      </c>
      <c r="V32" s="120" t="str">
        <f t="shared" si="6"/>
        <v>OEM_CNSG_MST</v>
      </c>
      <c r="W32" s="121">
        <v>1276364</v>
      </c>
      <c r="X32" s="122">
        <v>3</v>
      </c>
      <c r="Y32" s="123">
        <f>IF(B32="M",W32,W32*1.2)</f>
        <v>1276364</v>
      </c>
      <c r="Z32" s="124">
        <v>380000</v>
      </c>
      <c r="AA32" s="108" t="s">
        <v>262</v>
      </c>
      <c r="AB32" s="108"/>
    </row>
    <row r="33" spans="1:28" ht="12.5">
      <c r="A33" s="126" t="s">
        <v>79</v>
      </c>
      <c r="B33" s="108" t="s">
        <v>75</v>
      </c>
      <c r="C33" s="109">
        <v>2</v>
      </c>
      <c r="D33" s="110"/>
      <c r="E33" s="111"/>
      <c r="F33" s="112"/>
      <c r="G33" s="28"/>
      <c r="H33" s="113"/>
      <c r="I33" s="29"/>
      <c r="J33" s="135"/>
      <c r="K33" s="115" t="str">
        <f t="shared" si="0"/>
        <v/>
      </c>
      <c r="L33" s="28"/>
      <c r="M33" s="28"/>
      <c r="N33" s="33"/>
      <c r="O33" s="113"/>
      <c r="P33" s="116">
        <f t="shared" si="1"/>
        <v>2</v>
      </c>
      <c r="Q33" s="117">
        <v>1</v>
      </c>
      <c r="R33" s="118">
        <f t="shared" si="2"/>
        <v>1.9073486328125E-6</v>
      </c>
      <c r="S33" s="117">
        <f t="shared" si="5"/>
        <v>1</v>
      </c>
      <c r="T33" s="119">
        <f t="shared" si="3"/>
        <v>1.9073486328125E-6</v>
      </c>
      <c r="U33" s="119">
        <f t="shared" si="4"/>
        <v>3.814697265625E-6</v>
      </c>
      <c r="V33" s="120" t="str">
        <f t="shared" si="6"/>
        <v>NCS_CNT_MST</v>
      </c>
      <c r="W33" s="121"/>
      <c r="X33" s="122"/>
      <c r="Y33" s="123">
        <f t="shared" si="7"/>
        <v>0</v>
      </c>
      <c r="Z33" s="124">
        <v>20000</v>
      </c>
      <c r="AA33" s="108" t="s">
        <v>262</v>
      </c>
      <c r="AB33" s="108"/>
    </row>
    <row r="34" spans="1:28" ht="12.5">
      <c r="A34" s="125" t="s">
        <v>80</v>
      </c>
      <c r="B34" s="108" t="s">
        <v>75</v>
      </c>
      <c r="C34" s="109">
        <v>16</v>
      </c>
      <c r="D34" s="110"/>
      <c r="E34" s="111"/>
      <c r="F34" s="112"/>
      <c r="G34" s="28"/>
      <c r="H34" s="113"/>
      <c r="I34" s="29"/>
      <c r="J34" s="114"/>
      <c r="K34" s="115" t="str">
        <f t="shared" si="0"/>
        <v/>
      </c>
      <c r="L34" s="28"/>
      <c r="M34" s="28"/>
      <c r="N34" s="33"/>
      <c r="O34" s="113"/>
      <c r="P34" s="116">
        <f t="shared" si="1"/>
        <v>16</v>
      </c>
      <c r="Q34" s="136">
        <v>1</v>
      </c>
      <c r="R34" s="118">
        <f t="shared" si="2"/>
        <v>1.52587890625E-5</v>
      </c>
      <c r="S34" s="117">
        <f t="shared" si="5"/>
        <v>1</v>
      </c>
      <c r="T34" s="119">
        <f t="shared" si="3"/>
        <v>1.52587890625E-5</v>
      </c>
      <c r="U34" s="119">
        <f t="shared" si="4"/>
        <v>3.0517578125E-5</v>
      </c>
      <c r="V34" s="120" t="str">
        <f t="shared" si="6"/>
        <v>NCS_CNTRY_CD_MST</v>
      </c>
      <c r="W34" s="121"/>
      <c r="X34" s="122"/>
      <c r="Y34" s="123">
        <f t="shared" si="7"/>
        <v>0</v>
      </c>
      <c r="Z34" s="124">
        <v>2000000</v>
      </c>
      <c r="AA34" s="108" t="s">
        <v>262</v>
      </c>
      <c r="AB34" s="108"/>
    </row>
    <row r="35" spans="1:28" ht="12.5">
      <c r="A35" s="125" t="s">
        <v>81</v>
      </c>
      <c r="B35" s="108" t="s">
        <v>75</v>
      </c>
      <c r="C35" s="109">
        <v>626</v>
      </c>
      <c r="D35" s="110"/>
      <c r="E35" s="111"/>
      <c r="F35" s="112"/>
      <c r="G35" s="28"/>
      <c r="H35" s="113"/>
      <c r="I35" s="29"/>
      <c r="J35" s="114"/>
      <c r="K35" s="115" t="str">
        <f t="shared" si="0"/>
        <v/>
      </c>
      <c r="L35" s="28"/>
      <c r="M35" s="28"/>
      <c r="N35" s="33"/>
      <c r="O35" s="113"/>
      <c r="P35" s="116">
        <f t="shared" si="1"/>
        <v>626</v>
      </c>
      <c r="Q35" s="136">
        <v>47.923322683706068</v>
      </c>
      <c r="R35" s="118">
        <f t="shared" si="2"/>
        <v>2.86102294921875E-2</v>
      </c>
      <c r="S35" s="117">
        <f t="shared" si="5"/>
        <v>47.923322683706068</v>
      </c>
      <c r="T35" s="119">
        <f t="shared" si="3"/>
        <v>2.86102294921875E-2</v>
      </c>
      <c r="U35" s="119">
        <f t="shared" si="4"/>
        <v>5.7220458984375E-2</v>
      </c>
      <c r="V35" s="120" t="str">
        <f t="shared" si="6"/>
        <v>INS_CNTRY_ORG_MST</v>
      </c>
      <c r="W35" s="121"/>
      <c r="X35" s="122"/>
      <c r="Y35" s="123">
        <f t="shared" si="7"/>
        <v>0</v>
      </c>
      <c r="Z35" s="124">
        <v>88000</v>
      </c>
      <c r="AA35" s="108" t="s">
        <v>262</v>
      </c>
      <c r="AB35" s="108"/>
    </row>
    <row r="36" spans="1:28" ht="12.5">
      <c r="A36" s="125" t="s">
        <v>82</v>
      </c>
      <c r="B36" s="108" t="s">
        <v>75</v>
      </c>
      <c r="C36" s="109">
        <v>20</v>
      </c>
      <c r="D36" s="110"/>
      <c r="E36" s="111"/>
      <c r="F36" s="112"/>
      <c r="G36" s="28"/>
      <c r="H36" s="113"/>
      <c r="I36" s="29"/>
      <c r="J36" s="114"/>
      <c r="K36" s="115" t="str">
        <f t="shared" si="0"/>
        <v/>
      </c>
      <c r="L36" s="28"/>
      <c r="M36" s="28"/>
      <c r="N36" s="33"/>
      <c r="O36" s="113"/>
      <c r="P36" s="116">
        <f t="shared" si="1"/>
        <v>20</v>
      </c>
      <c r="Q36" s="117">
        <v>1</v>
      </c>
      <c r="R36" s="118">
        <f t="shared" si="2"/>
        <v>1.9073486328125E-5</v>
      </c>
      <c r="S36" s="117">
        <f t="shared" si="5"/>
        <v>1</v>
      </c>
      <c r="T36" s="119">
        <f t="shared" si="3"/>
        <v>1.9073486328125E-5</v>
      </c>
      <c r="U36" s="119">
        <f t="shared" si="4"/>
        <v>3.814697265625E-5</v>
      </c>
      <c r="V36" s="120" t="str">
        <f t="shared" si="6"/>
        <v>NCS_REA_MST</v>
      </c>
      <c r="W36" s="121"/>
      <c r="X36" s="122"/>
      <c r="Y36" s="123">
        <f t="shared" si="7"/>
        <v>0</v>
      </c>
      <c r="Z36" s="124">
        <v>30000</v>
      </c>
      <c r="AA36" s="108" t="s">
        <v>262</v>
      </c>
      <c r="AB36" s="108"/>
    </row>
    <row r="37" spans="1:28" ht="12.5">
      <c r="A37" s="125" t="s">
        <v>83</v>
      </c>
      <c r="B37" s="108" t="s">
        <v>75</v>
      </c>
      <c r="C37" s="109">
        <v>3</v>
      </c>
      <c r="D37" s="110"/>
      <c r="E37" s="111"/>
      <c r="F37" s="112"/>
      <c r="G37" s="28"/>
      <c r="H37" s="113"/>
      <c r="I37" s="29"/>
      <c r="J37" s="114"/>
      <c r="K37" s="115" t="str">
        <f t="shared" si="0"/>
        <v/>
      </c>
      <c r="L37" s="28"/>
      <c r="M37" s="28"/>
      <c r="N37" s="33"/>
      <c r="O37" s="113"/>
      <c r="P37" s="116">
        <f t="shared" si="1"/>
        <v>3</v>
      </c>
      <c r="Q37" s="117">
        <v>1</v>
      </c>
      <c r="R37" s="118">
        <f t="shared" si="2"/>
        <v>2.86102294921875E-6</v>
      </c>
      <c r="S37" s="117">
        <f t="shared" si="5"/>
        <v>1</v>
      </c>
      <c r="T37" s="119">
        <f t="shared" si="3"/>
        <v>2.86102294921875E-6</v>
      </c>
      <c r="U37" s="119">
        <f t="shared" si="4"/>
        <v>5.7220458984375E-6</v>
      </c>
      <c r="V37" s="120" t="str">
        <f t="shared" si="6"/>
        <v>OEM_CURRENCY_MST</v>
      </c>
      <c r="W37" s="121"/>
      <c r="X37" s="122"/>
      <c r="Y37" s="123">
        <f t="shared" si="7"/>
        <v>0</v>
      </c>
      <c r="Z37" s="124">
        <v>30000</v>
      </c>
      <c r="AA37" s="108" t="s">
        <v>262</v>
      </c>
      <c r="AB37" s="108"/>
    </row>
    <row r="38" spans="1:28" ht="12.5">
      <c r="A38" s="137" t="s">
        <v>84</v>
      </c>
      <c r="B38" s="108" t="s">
        <v>75</v>
      </c>
      <c r="C38" s="109">
        <v>0</v>
      </c>
      <c r="D38" s="110"/>
      <c r="E38" s="111"/>
      <c r="F38" s="112"/>
      <c r="G38" s="28"/>
      <c r="H38" s="113"/>
      <c r="I38" s="29"/>
      <c r="J38" s="114"/>
      <c r="K38" s="115" t="str">
        <f t="shared" si="0"/>
        <v/>
      </c>
      <c r="L38" s="28"/>
      <c r="M38" s="28"/>
      <c r="N38" s="134"/>
      <c r="O38" s="113"/>
      <c r="P38" s="116">
        <f t="shared" si="1"/>
        <v>0</v>
      </c>
      <c r="Q38" s="117">
        <v>1</v>
      </c>
      <c r="R38" s="118">
        <f t="shared" si="2"/>
        <v>0</v>
      </c>
      <c r="S38" s="117">
        <f t="shared" si="5"/>
        <v>1</v>
      </c>
      <c r="T38" s="119">
        <f t="shared" si="3"/>
        <v>0</v>
      </c>
      <c r="U38" s="119">
        <f t="shared" si="4"/>
        <v>0</v>
      </c>
      <c r="V38" s="120" t="str">
        <f t="shared" si="6"/>
        <v>NOEM_ENG_VIN_MST</v>
      </c>
      <c r="W38" s="121">
        <v>106456</v>
      </c>
      <c r="X38" s="122">
        <v>4</v>
      </c>
      <c r="Y38" s="123">
        <f t="shared" si="7"/>
        <v>106456</v>
      </c>
      <c r="Z38" s="128">
        <v>35000</v>
      </c>
      <c r="AA38" s="108" t="s">
        <v>262</v>
      </c>
      <c r="AB38" s="108"/>
    </row>
    <row r="39" spans="1:28" ht="12.5">
      <c r="A39" s="127" t="s">
        <v>85</v>
      </c>
      <c r="B39" s="108" t="s">
        <v>75</v>
      </c>
      <c r="C39" s="121">
        <v>40</v>
      </c>
      <c r="D39" s="110"/>
      <c r="E39" s="111"/>
      <c r="F39" s="112"/>
      <c r="G39" s="129"/>
      <c r="H39" s="131"/>
      <c r="I39" s="132"/>
      <c r="J39" s="114"/>
      <c r="K39" s="115" t="str">
        <f t="shared" si="0"/>
        <v/>
      </c>
      <c r="L39" s="28"/>
      <c r="M39" s="28"/>
      <c r="N39" s="134"/>
      <c r="O39" s="113"/>
      <c r="P39" s="116">
        <f t="shared" si="1"/>
        <v>40</v>
      </c>
      <c r="Q39" s="117">
        <v>50</v>
      </c>
      <c r="R39" s="118">
        <f t="shared" si="2"/>
        <v>1.9073486328125E-3</v>
      </c>
      <c r="S39" s="117">
        <f t="shared" si="5"/>
        <v>50</v>
      </c>
      <c r="T39" s="119">
        <f t="shared" si="3"/>
        <v>1.9073486328125E-3</v>
      </c>
      <c r="U39" s="119">
        <f t="shared" si="4"/>
        <v>3.814697265625E-3</v>
      </c>
      <c r="V39" s="120" t="str">
        <f t="shared" si="6"/>
        <v>OEM_FNL_DST_MST</v>
      </c>
      <c r="W39" s="121">
        <v>999786</v>
      </c>
      <c r="X39" s="122">
        <v>4</v>
      </c>
      <c r="Y39" s="123">
        <f t="shared" si="7"/>
        <v>999786</v>
      </c>
      <c r="Z39" s="128">
        <f>300000*3</f>
        <v>900000</v>
      </c>
      <c r="AA39" s="108" t="s">
        <v>262</v>
      </c>
      <c r="AB39" s="108"/>
    </row>
    <row r="40" spans="1:28" ht="12.5">
      <c r="A40" s="127" t="s">
        <v>86</v>
      </c>
      <c r="B40" s="108" t="s">
        <v>75</v>
      </c>
      <c r="C40" s="109">
        <v>782</v>
      </c>
      <c r="D40" s="110"/>
      <c r="E40" s="111"/>
      <c r="F40" s="112"/>
      <c r="G40" s="28"/>
      <c r="H40" s="113"/>
      <c r="I40" s="29"/>
      <c r="J40" s="28"/>
      <c r="K40" s="115" t="str">
        <f t="shared" si="0"/>
        <v/>
      </c>
      <c r="L40" s="129"/>
      <c r="M40" s="28"/>
      <c r="N40" s="33"/>
      <c r="O40" s="113"/>
      <c r="P40" s="116">
        <f t="shared" si="1"/>
        <v>782</v>
      </c>
      <c r="Q40" s="117">
        <v>61.381074168797959</v>
      </c>
      <c r="R40" s="118">
        <f t="shared" si="2"/>
        <v>4.5776367187500007E-2</v>
      </c>
      <c r="S40" s="117">
        <f t="shared" si="5"/>
        <v>61.381074168797959</v>
      </c>
      <c r="T40" s="119">
        <f t="shared" si="3"/>
        <v>4.5776367187500007E-2</v>
      </c>
      <c r="U40" s="119">
        <f t="shared" si="4"/>
        <v>9.1552734375000014E-2</v>
      </c>
      <c r="V40" s="120" t="str">
        <f t="shared" si="6"/>
        <v>NOEM_DPK_DLANE_PROC_MST</v>
      </c>
      <c r="W40" s="121">
        <v>267</v>
      </c>
      <c r="X40" s="130">
        <v>15</v>
      </c>
      <c r="Y40" s="123">
        <f t="shared" si="7"/>
        <v>267</v>
      </c>
      <c r="Z40" s="138">
        <v>30000</v>
      </c>
      <c r="AA40" s="108" t="s">
        <v>262</v>
      </c>
      <c r="AB40" s="108"/>
    </row>
    <row r="41" spans="1:28" ht="12.5">
      <c r="A41" s="127" t="s">
        <v>87</v>
      </c>
      <c r="B41" s="108" t="s">
        <v>75</v>
      </c>
      <c r="C41" s="109">
        <v>51</v>
      </c>
      <c r="D41" s="110"/>
      <c r="E41" s="111"/>
      <c r="F41" s="112"/>
      <c r="G41" s="28"/>
      <c r="H41" s="113"/>
      <c r="I41" s="29"/>
      <c r="J41" s="135"/>
      <c r="K41" s="115" t="str">
        <f t="shared" si="0"/>
        <v/>
      </c>
      <c r="L41" s="129"/>
      <c r="M41" s="28"/>
      <c r="N41" s="33"/>
      <c r="O41" s="113"/>
      <c r="P41" s="116">
        <f t="shared" si="1"/>
        <v>51</v>
      </c>
      <c r="Q41" s="117">
        <v>39.215686274509807</v>
      </c>
      <c r="R41" s="118">
        <f t="shared" si="2"/>
        <v>1.9073486328125002E-3</v>
      </c>
      <c r="S41" s="117">
        <f t="shared" si="5"/>
        <v>39.215686274509807</v>
      </c>
      <c r="T41" s="119">
        <f t="shared" si="3"/>
        <v>1.9073486328125002E-3</v>
      </c>
      <c r="U41" s="119">
        <f t="shared" si="4"/>
        <v>3.8146972656250004E-3</v>
      </c>
      <c r="V41" s="120" t="str">
        <f t="shared" si="6"/>
        <v>DPK_ERR_WAR_SOUND_MST</v>
      </c>
      <c r="W41" s="121">
        <v>1</v>
      </c>
      <c r="X41" s="122">
        <v>3</v>
      </c>
      <c r="Y41" s="123">
        <f t="shared" si="7"/>
        <v>1</v>
      </c>
      <c r="Z41" s="124">
        <v>300</v>
      </c>
      <c r="AA41" s="108" t="s">
        <v>262</v>
      </c>
      <c r="AB41" s="108"/>
    </row>
    <row r="42" spans="1:28" ht="12.5">
      <c r="A42" s="127" t="s">
        <v>88</v>
      </c>
      <c r="B42" s="108" t="s">
        <v>75</v>
      </c>
      <c r="C42" s="109">
        <v>14</v>
      </c>
      <c r="D42" s="110"/>
      <c r="E42" s="111"/>
      <c r="F42" s="112"/>
      <c r="G42" s="28"/>
      <c r="H42" s="113"/>
      <c r="I42" s="29"/>
      <c r="J42" s="135"/>
      <c r="K42" s="115" t="str">
        <f t="shared" si="0"/>
        <v/>
      </c>
      <c r="L42" s="129"/>
      <c r="M42" s="28"/>
      <c r="N42" s="33"/>
      <c r="O42" s="113"/>
      <c r="P42" s="116">
        <f t="shared" si="1"/>
        <v>14</v>
      </c>
      <c r="Q42" s="117">
        <v>71.428571428571431</v>
      </c>
      <c r="R42" s="118">
        <f t="shared" si="2"/>
        <v>9.5367431640625E-4</v>
      </c>
      <c r="S42" s="117">
        <f t="shared" si="5"/>
        <v>71.428571428571431</v>
      </c>
      <c r="T42" s="119">
        <f t="shared" si="3"/>
        <v>9.5367431640625E-4</v>
      </c>
      <c r="U42" s="119">
        <f t="shared" si="4"/>
        <v>1.9073486328125E-3</v>
      </c>
      <c r="V42" s="120" t="str">
        <f t="shared" si="6"/>
        <v>DPK_RSN_MST</v>
      </c>
      <c r="W42" s="121">
        <v>222</v>
      </c>
      <c r="X42" s="122">
        <v>13</v>
      </c>
      <c r="Y42" s="123">
        <f t="shared" si="7"/>
        <v>222</v>
      </c>
      <c r="Z42" s="124">
        <v>300</v>
      </c>
      <c r="AA42" s="108" t="s">
        <v>262</v>
      </c>
      <c r="AB42" s="108"/>
    </row>
    <row r="43" spans="1:28" ht="12.5">
      <c r="A43" s="127" t="s">
        <v>89</v>
      </c>
      <c r="B43" s="108" t="s">
        <v>75</v>
      </c>
      <c r="C43" s="109">
        <v>0</v>
      </c>
      <c r="D43" s="110"/>
      <c r="E43" s="111"/>
      <c r="F43" s="112"/>
      <c r="G43" s="28"/>
      <c r="H43" s="113"/>
      <c r="I43" s="29"/>
      <c r="J43" s="135"/>
      <c r="K43" s="115" t="str">
        <f t="shared" si="0"/>
        <v/>
      </c>
      <c r="L43" s="129"/>
      <c r="M43" s="28"/>
      <c r="N43" s="33"/>
      <c r="O43" s="113"/>
      <c r="P43" s="116">
        <f t="shared" si="1"/>
        <v>0</v>
      </c>
      <c r="Q43" s="117">
        <v>1</v>
      </c>
      <c r="R43" s="118">
        <f t="shared" si="2"/>
        <v>0</v>
      </c>
      <c r="S43" s="117">
        <f t="shared" si="5"/>
        <v>1</v>
      </c>
      <c r="T43" s="119">
        <f t="shared" si="3"/>
        <v>0</v>
      </c>
      <c r="U43" s="119">
        <f t="shared" si="4"/>
        <v>0</v>
      </c>
      <c r="V43" s="120" t="str">
        <f t="shared" si="6"/>
        <v>DPK_STOP_CALL_ERR_LST</v>
      </c>
      <c r="W43" s="121">
        <v>64</v>
      </c>
      <c r="X43" s="122">
        <v>13</v>
      </c>
      <c r="Y43" s="123">
        <f t="shared" si="7"/>
        <v>64</v>
      </c>
      <c r="Z43" s="124">
        <v>10</v>
      </c>
      <c r="AA43" s="108" t="s">
        <v>262</v>
      </c>
      <c r="AB43" s="108"/>
    </row>
    <row r="44" spans="1:28" ht="12.5">
      <c r="A44" s="127" t="s">
        <v>90</v>
      </c>
      <c r="B44" s="108" t="s">
        <v>75</v>
      </c>
      <c r="C44" s="109">
        <v>1620</v>
      </c>
      <c r="D44" s="110"/>
      <c r="E44" s="111"/>
      <c r="F44" s="112"/>
      <c r="G44" s="28"/>
      <c r="H44" s="113"/>
      <c r="I44" s="29"/>
      <c r="J44" s="28"/>
      <c r="K44" s="115" t="str">
        <f t="shared" si="0"/>
        <v/>
      </c>
      <c r="L44" s="129"/>
      <c r="M44" s="28"/>
      <c r="N44" s="33"/>
      <c r="O44" s="113"/>
      <c r="P44" s="116">
        <f t="shared" si="1"/>
        <v>1620</v>
      </c>
      <c r="Q44" s="117">
        <v>61.111111111111107</v>
      </c>
      <c r="R44" s="118">
        <f t="shared" si="2"/>
        <v>9.441375732421875E-2</v>
      </c>
      <c r="S44" s="117">
        <f t="shared" si="5"/>
        <v>61.111111111111107</v>
      </c>
      <c r="T44" s="119">
        <f t="shared" si="3"/>
        <v>9.441375732421875E-2</v>
      </c>
      <c r="U44" s="119">
        <f t="shared" si="4"/>
        <v>0.1888275146484375</v>
      </c>
      <c r="V44" s="120" t="str">
        <f t="shared" si="6"/>
        <v>DPK_STOP_CALL_RSN_MST</v>
      </c>
      <c r="W44" s="121">
        <v>3</v>
      </c>
      <c r="X44" s="130">
        <v>3</v>
      </c>
      <c r="Y44" s="123">
        <f t="shared" si="7"/>
        <v>3</v>
      </c>
      <c r="Z44" s="138">
        <v>30000</v>
      </c>
      <c r="AA44" s="108" t="s">
        <v>262</v>
      </c>
      <c r="AB44" s="108"/>
    </row>
    <row r="45" spans="1:28" ht="12.5">
      <c r="A45" s="127" t="s">
        <v>91</v>
      </c>
      <c r="B45" s="108" t="s">
        <v>75</v>
      </c>
      <c r="C45" s="109">
        <v>54</v>
      </c>
      <c r="D45" s="110"/>
      <c r="E45" s="111"/>
      <c r="F45" s="112"/>
      <c r="G45" s="28"/>
      <c r="H45" s="113"/>
      <c r="I45" s="29"/>
      <c r="J45" s="28"/>
      <c r="K45" s="115" t="str">
        <f t="shared" si="0"/>
        <v/>
      </c>
      <c r="L45" s="129"/>
      <c r="M45" s="28"/>
      <c r="N45" s="33"/>
      <c r="O45" s="113"/>
      <c r="P45" s="116">
        <f t="shared" si="1"/>
        <v>54</v>
      </c>
      <c r="Q45" s="117">
        <v>55.55555555555555</v>
      </c>
      <c r="R45" s="118">
        <f t="shared" si="2"/>
        <v>2.8610229492187496E-3</v>
      </c>
      <c r="S45" s="117">
        <f t="shared" si="5"/>
        <v>55.55555555555555</v>
      </c>
      <c r="T45" s="119">
        <f t="shared" si="3"/>
        <v>2.8610229492187496E-3</v>
      </c>
      <c r="U45" s="119">
        <f t="shared" si="4"/>
        <v>5.7220458984374991E-3</v>
      </c>
      <c r="V45" s="120" t="str">
        <f t="shared" si="6"/>
        <v>DPK_USER_MST</v>
      </c>
      <c r="W45" s="121">
        <v>3</v>
      </c>
      <c r="X45" s="130">
        <v>3</v>
      </c>
      <c r="Y45" s="123">
        <f t="shared" si="7"/>
        <v>3</v>
      </c>
      <c r="Z45" s="138">
        <v>30000</v>
      </c>
      <c r="AA45" s="108" t="s">
        <v>262</v>
      </c>
      <c r="AB45" s="108"/>
    </row>
    <row r="46" spans="1:28" ht="12.5">
      <c r="A46" s="127" t="s">
        <v>92</v>
      </c>
      <c r="B46" s="108" t="s">
        <v>75</v>
      </c>
      <c r="C46" s="109">
        <v>492</v>
      </c>
      <c r="D46" s="110"/>
      <c r="E46" s="111"/>
      <c r="F46" s="112"/>
      <c r="G46" s="28"/>
      <c r="H46" s="113"/>
      <c r="I46" s="29"/>
      <c r="J46" s="135"/>
      <c r="K46" s="115" t="str">
        <f t="shared" si="0"/>
        <v/>
      </c>
      <c r="L46" s="129"/>
      <c r="M46" s="129"/>
      <c r="N46" s="134"/>
      <c r="O46" s="131"/>
      <c r="P46" s="116">
        <f t="shared" si="1"/>
        <v>492</v>
      </c>
      <c r="Q46" s="117">
        <v>52.845528455284558</v>
      </c>
      <c r="R46" s="118">
        <f t="shared" si="2"/>
        <v>2.4795532226562503E-2</v>
      </c>
      <c r="S46" s="117">
        <f t="shared" si="5"/>
        <v>52.845528455284558</v>
      </c>
      <c r="T46" s="119">
        <f t="shared" si="3"/>
        <v>2.4795532226562503E-2</v>
      </c>
      <c r="U46" s="119">
        <f t="shared" si="4"/>
        <v>4.9591064453125007E-2</v>
      </c>
      <c r="V46" s="120" t="str">
        <f t="shared" si="6"/>
        <v>NOEM_BOX_LMT_MST</v>
      </c>
      <c r="W46" s="121">
        <v>57</v>
      </c>
      <c r="X46" s="122">
        <v>1</v>
      </c>
      <c r="Y46" s="123">
        <f t="shared" si="7"/>
        <v>57</v>
      </c>
      <c r="Z46" s="124"/>
      <c r="AA46" s="108" t="s">
        <v>262</v>
      </c>
      <c r="AB46" s="108"/>
    </row>
    <row r="47" spans="1:28" ht="12.5">
      <c r="A47" s="127" t="s">
        <v>93</v>
      </c>
      <c r="B47" s="108" t="s">
        <v>75</v>
      </c>
      <c r="C47" s="109">
        <v>268882</v>
      </c>
      <c r="D47" s="110"/>
      <c r="E47" s="111"/>
      <c r="F47" s="112"/>
      <c r="G47" s="28"/>
      <c r="H47" s="113"/>
      <c r="I47" s="29"/>
      <c r="J47" s="114"/>
      <c r="K47" s="115" t="str">
        <f t="shared" si="0"/>
        <v/>
      </c>
      <c r="L47" s="129"/>
      <c r="M47" s="129"/>
      <c r="N47" s="134"/>
      <c r="O47" s="113"/>
      <c r="P47" s="116">
        <f t="shared" si="1"/>
        <v>268882</v>
      </c>
      <c r="Q47" s="117">
        <v>54.579556111284774</v>
      </c>
      <c r="R47" s="118">
        <f t="shared" si="2"/>
        <v>13.995609480204079</v>
      </c>
      <c r="S47" s="117">
        <f t="shared" si="5"/>
        <v>54.579556111284774</v>
      </c>
      <c r="T47" s="119">
        <f t="shared" si="3"/>
        <v>13.995609480204079</v>
      </c>
      <c r="U47" s="119">
        <f t="shared" si="4"/>
        <v>27.991218960408158</v>
      </c>
      <c r="V47" s="120" t="str">
        <f t="shared" si="6"/>
        <v>NOEM_CUT_OFF_MST</v>
      </c>
      <c r="W47" s="121">
        <v>130720</v>
      </c>
      <c r="X47" s="122">
        <v>1</v>
      </c>
      <c r="Y47" s="123">
        <f t="shared" si="7"/>
        <v>130720</v>
      </c>
      <c r="Z47" s="128">
        <v>65000</v>
      </c>
      <c r="AA47" s="108" t="s">
        <v>262</v>
      </c>
      <c r="AB47" s="108"/>
    </row>
    <row r="48" spans="1:28" ht="12.5">
      <c r="A48" s="125" t="s">
        <v>94</v>
      </c>
      <c r="B48" s="108" t="s">
        <v>75</v>
      </c>
      <c r="C48" s="109">
        <v>2938</v>
      </c>
      <c r="D48" s="110"/>
      <c r="E48" s="111"/>
      <c r="F48" s="112"/>
      <c r="G48" s="28"/>
      <c r="H48" s="113"/>
      <c r="I48" s="29"/>
      <c r="J48" s="114"/>
      <c r="K48" s="115" t="str">
        <f t="shared" si="0"/>
        <v/>
      </c>
      <c r="L48" s="28"/>
      <c r="M48" s="28"/>
      <c r="N48" s="33"/>
      <c r="O48" s="113"/>
      <c r="P48" s="116">
        <f t="shared" si="1"/>
        <v>2938</v>
      </c>
      <c r="Q48" s="117">
        <v>16.678012253233494</v>
      </c>
      <c r="R48" s="118">
        <f t="shared" si="2"/>
        <v>4.6730041503906257E-2</v>
      </c>
      <c r="S48" s="117">
        <f t="shared" si="5"/>
        <v>16.678012253233494</v>
      </c>
      <c r="T48" s="119">
        <f t="shared" si="3"/>
        <v>4.6730041503906257E-2</v>
      </c>
      <c r="U48" s="119">
        <f t="shared" si="4"/>
        <v>9.3460083007812514E-2</v>
      </c>
      <c r="V48" s="120" t="str">
        <f t="shared" si="6"/>
        <v>NOEM_MAX_DLANE_MST</v>
      </c>
      <c r="W48" s="121"/>
      <c r="X48" s="122"/>
      <c r="Y48" s="123"/>
      <c r="Z48" s="124">
        <v>2000000</v>
      </c>
      <c r="AA48" s="108" t="s">
        <v>262</v>
      </c>
      <c r="AB48" s="108"/>
    </row>
    <row r="49" spans="1:28" ht="12.5">
      <c r="A49" s="125" t="s">
        <v>95</v>
      </c>
      <c r="B49" s="108" t="s">
        <v>75</v>
      </c>
      <c r="C49" s="109">
        <v>128424</v>
      </c>
      <c r="D49" s="110"/>
      <c r="E49" s="111"/>
      <c r="F49" s="112"/>
      <c r="G49" s="28"/>
      <c r="H49" s="113"/>
      <c r="I49" s="29"/>
      <c r="J49" s="114"/>
      <c r="K49" s="115" t="str">
        <f t="shared" si="0"/>
        <v/>
      </c>
      <c r="L49" s="28"/>
      <c r="M49" s="28"/>
      <c r="N49" s="33"/>
      <c r="O49" s="113"/>
      <c r="P49" s="116">
        <f t="shared" si="1"/>
        <v>128424</v>
      </c>
      <c r="Q49" s="117">
        <v>36.97671612981059</v>
      </c>
      <c r="R49" s="118">
        <f t="shared" si="2"/>
        <v>4.5287111208484605</v>
      </c>
      <c r="S49" s="117">
        <f t="shared" si="5"/>
        <v>36.97671612981059</v>
      </c>
      <c r="T49" s="119">
        <f t="shared" si="3"/>
        <v>4.5287111208484605</v>
      </c>
      <c r="U49" s="119">
        <f t="shared" si="4"/>
        <v>9.057422241696921</v>
      </c>
      <c r="V49" s="120" t="str">
        <f t="shared" si="6"/>
        <v>NOEM_MROS_CVT_DETAIL</v>
      </c>
      <c r="W49" s="121"/>
      <c r="X49" s="122"/>
      <c r="Y49" s="123"/>
      <c r="Z49" s="124">
        <v>88000</v>
      </c>
      <c r="AA49" s="108" t="s">
        <v>262</v>
      </c>
      <c r="AB49" s="108"/>
    </row>
    <row r="50" spans="1:28" ht="12.5">
      <c r="A50" s="125" t="s">
        <v>96</v>
      </c>
      <c r="B50" s="108" t="s">
        <v>75</v>
      </c>
      <c r="C50" s="109">
        <v>88816</v>
      </c>
      <c r="D50" s="110"/>
      <c r="E50" s="111"/>
      <c r="F50" s="112"/>
      <c r="G50" s="28"/>
      <c r="H50" s="113"/>
      <c r="I50" s="29"/>
      <c r="J50" s="114"/>
      <c r="K50" s="115" t="str">
        <f t="shared" si="0"/>
        <v/>
      </c>
      <c r="L50" s="28"/>
      <c r="M50" s="28"/>
      <c r="N50" s="33"/>
      <c r="O50" s="113"/>
      <c r="P50" s="116">
        <f t="shared" si="1"/>
        <v>88816</v>
      </c>
      <c r="Q50" s="117">
        <v>159.52655284382527</v>
      </c>
      <c r="R50" s="118">
        <f t="shared" si="2"/>
        <v>13.512144391419588</v>
      </c>
      <c r="S50" s="117">
        <f t="shared" si="5"/>
        <v>159.52655284382527</v>
      </c>
      <c r="T50" s="119">
        <f t="shared" si="3"/>
        <v>13.512144391419588</v>
      </c>
      <c r="U50" s="119">
        <f t="shared" si="4"/>
        <v>27.024288782839175</v>
      </c>
      <c r="V50" s="120" t="str">
        <f t="shared" si="6"/>
        <v>NOEM_VPR_PKG_SPEC</v>
      </c>
      <c r="W50" s="121"/>
      <c r="X50" s="122"/>
      <c r="Y50" s="123">
        <f t="shared" ref="Y50:Y55" si="8">IF(B50="M",W50,W50*1.2)</f>
        <v>0</v>
      </c>
      <c r="Z50" s="124">
        <v>5000</v>
      </c>
      <c r="AA50" s="108" t="s">
        <v>262</v>
      </c>
      <c r="AB50" s="108"/>
    </row>
    <row r="51" spans="1:28" ht="12.5">
      <c r="A51" s="125" t="s">
        <v>97</v>
      </c>
      <c r="B51" s="108" t="s">
        <v>75</v>
      </c>
      <c r="C51" s="109">
        <v>6</v>
      </c>
      <c r="D51" s="110"/>
      <c r="E51" s="111"/>
      <c r="F51" s="112"/>
      <c r="G51" s="28"/>
      <c r="H51" s="113"/>
      <c r="I51" s="29"/>
      <c r="J51" s="114"/>
      <c r="K51" s="115" t="str">
        <f t="shared" si="0"/>
        <v/>
      </c>
      <c r="L51" s="28"/>
      <c r="M51" s="28"/>
      <c r="N51" s="33"/>
      <c r="O51" s="113"/>
      <c r="P51" s="116">
        <f t="shared" si="1"/>
        <v>6</v>
      </c>
      <c r="Q51" s="117">
        <v>1</v>
      </c>
      <c r="R51" s="118">
        <f t="shared" si="2"/>
        <v>5.7220458984375E-6</v>
      </c>
      <c r="S51" s="117">
        <f t="shared" si="5"/>
        <v>1</v>
      </c>
      <c r="T51" s="119">
        <f t="shared" si="3"/>
        <v>5.7220458984375E-6</v>
      </c>
      <c r="U51" s="119">
        <f t="shared" si="4"/>
        <v>1.1444091796875E-5</v>
      </c>
      <c r="V51" s="120" t="str">
        <f t="shared" si="6"/>
        <v>NOEM_PRIV_TYPE_MST</v>
      </c>
      <c r="W51" s="121"/>
      <c r="X51" s="122"/>
      <c r="Y51" s="123">
        <f t="shared" si="8"/>
        <v>0</v>
      </c>
      <c r="Z51" s="124">
        <v>2000</v>
      </c>
      <c r="AA51" s="108" t="s">
        <v>262</v>
      </c>
      <c r="AB51" s="108"/>
    </row>
    <row r="52" spans="1:28" ht="12.5">
      <c r="A52" s="126" t="s">
        <v>98</v>
      </c>
      <c r="B52" s="108" t="s">
        <v>75</v>
      </c>
      <c r="C52" s="121">
        <v>335</v>
      </c>
      <c r="D52" s="110"/>
      <c r="E52" s="111"/>
      <c r="F52" s="112"/>
      <c r="G52" s="129"/>
      <c r="H52" s="131"/>
      <c r="I52" s="132"/>
      <c r="J52" s="114"/>
      <c r="K52" s="115" t="str">
        <f t="shared" si="0"/>
        <v/>
      </c>
      <c r="L52" s="28"/>
      <c r="M52" s="28"/>
      <c r="N52" s="33"/>
      <c r="O52" s="113"/>
      <c r="P52" s="116">
        <f t="shared" si="1"/>
        <v>335</v>
      </c>
      <c r="Q52" s="117">
        <v>29.850746268656717</v>
      </c>
      <c r="R52" s="118">
        <f t="shared" si="2"/>
        <v>9.5367431640625E-3</v>
      </c>
      <c r="S52" s="117">
        <f t="shared" si="5"/>
        <v>29.850746268656717</v>
      </c>
      <c r="T52" s="119">
        <f t="shared" si="3"/>
        <v>9.5367431640625E-3</v>
      </c>
      <c r="U52" s="119">
        <f t="shared" si="4"/>
        <v>1.9073486328125E-2</v>
      </c>
      <c r="V52" s="120" t="str">
        <f t="shared" si="6"/>
        <v>NOEM_IMP_CF_MST</v>
      </c>
      <c r="W52" s="121">
        <v>423929</v>
      </c>
      <c r="X52" s="122">
        <v>4</v>
      </c>
      <c r="Y52" s="123">
        <f t="shared" si="8"/>
        <v>423929</v>
      </c>
      <c r="Z52" s="128">
        <v>30000</v>
      </c>
      <c r="AA52" s="108" t="s">
        <v>262</v>
      </c>
      <c r="AB52" s="108"/>
    </row>
    <row r="53" spans="1:28" ht="12.5">
      <c r="A53" s="126" t="s">
        <v>99</v>
      </c>
      <c r="B53" s="108" t="s">
        <v>75</v>
      </c>
      <c r="C53" s="121">
        <v>1530</v>
      </c>
      <c r="D53" s="110"/>
      <c r="E53" s="111"/>
      <c r="F53" s="112"/>
      <c r="G53" s="129"/>
      <c r="H53" s="131"/>
      <c r="I53" s="132"/>
      <c r="J53" s="114"/>
      <c r="K53" s="115" t="str">
        <f t="shared" si="0"/>
        <v/>
      </c>
      <c r="L53" s="28"/>
      <c r="M53" s="28"/>
      <c r="N53" s="33"/>
      <c r="O53" s="113"/>
      <c r="P53" s="116">
        <f t="shared" si="1"/>
        <v>1530</v>
      </c>
      <c r="Q53" s="117">
        <v>27.450980392156861</v>
      </c>
      <c r="R53" s="118">
        <f t="shared" si="2"/>
        <v>4.00543212890625E-2</v>
      </c>
      <c r="S53" s="117">
        <f t="shared" si="5"/>
        <v>27.450980392156861</v>
      </c>
      <c r="T53" s="119">
        <f t="shared" si="3"/>
        <v>4.00543212890625E-2</v>
      </c>
      <c r="U53" s="119">
        <f t="shared" si="4"/>
        <v>8.0108642578125E-2</v>
      </c>
      <c r="V53" s="120" t="str">
        <f t="shared" si="6"/>
        <v>NOEM_IMPORT_PART_CTRL_MST</v>
      </c>
      <c r="W53" s="121">
        <v>423929</v>
      </c>
      <c r="X53" s="122">
        <v>4</v>
      </c>
      <c r="Y53" s="123">
        <f t="shared" si="8"/>
        <v>423929</v>
      </c>
      <c r="Z53" s="128">
        <v>30000</v>
      </c>
      <c r="AA53" s="108" t="s">
        <v>262</v>
      </c>
      <c r="AB53" s="108"/>
    </row>
    <row r="54" spans="1:28" ht="12.5">
      <c r="A54" s="127" t="s">
        <v>100</v>
      </c>
      <c r="B54" s="108" t="s">
        <v>75</v>
      </c>
      <c r="C54" s="109">
        <v>13872</v>
      </c>
      <c r="D54" s="110"/>
      <c r="E54" s="111"/>
      <c r="F54" s="112"/>
      <c r="G54" s="28"/>
      <c r="H54" s="113"/>
      <c r="I54" s="29"/>
      <c r="J54" s="135"/>
      <c r="K54" s="115" t="str">
        <f t="shared" si="0"/>
        <v/>
      </c>
      <c r="L54" s="129"/>
      <c r="M54" s="28"/>
      <c r="N54" s="33"/>
      <c r="O54" s="113"/>
      <c r="P54" s="116">
        <f t="shared" si="1"/>
        <v>13872</v>
      </c>
      <c r="Q54" s="117">
        <v>52.11937716262976</v>
      </c>
      <c r="R54" s="118">
        <f t="shared" si="2"/>
        <v>0.68950653076171875</v>
      </c>
      <c r="S54" s="117">
        <f t="shared" si="5"/>
        <v>52.11937716262976</v>
      </c>
      <c r="T54" s="119">
        <f t="shared" si="3"/>
        <v>0.68950653076171875</v>
      </c>
      <c r="U54" s="119">
        <f t="shared" si="4"/>
        <v>1.3790130615234375</v>
      </c>
      <c r="V54" s="120" t="str">
        <f t="shared" si="6"/>
        <v>NOEM_IMPORT_PART_MST</v>
      </c>
      <c r="W54" s="121">
        <v>35972</v>
      </c>
      <c r="X54" s="122">
        <v>7</v>
      </c>
      <c r="Y54" s="123">
        <f t="shared" si="8"/>
        <v>35972</v>
      </c>
      <c r="Z54" s="124">
        <v>3500</v>
      </c>
      <c r="AA54" s="108" t="s">
        <v>262</v>
      </c>
      <c r="AB54" s="108"/>
    </row>
    <row r="55" spans="1:28" ht="12.5">
      <c r="A55" s="127" t="s">
        <v>101</v>
      </c>
      <c r="B55" s="108" t="s">
        <v>75</v>
      </c>
      <c r="C55" s="109">
        <v>23</v>
      </c>
      <c r="D55" s="110"/>
      <c r="E55" s="111"/>
      <c r="F55" s="112"/>
      <c r="G55" s="28"/>
      <c r="H55" s="113"/>
      <c r="I55" s="29"/>
      <c r="J55" s="114"/>
      <c r="K55" s="115" t="str">
        <f t="shared" si="0"/>
        <v/>
      </c>
      <c r="L55" s="129"/>
      <c r="M55" s="129"/>
      <c r="N55" s="134"/>
      <c r="O55" s="113"/>
      <c r="P55" s="116">
        <f t="shared" si="1"/>
        <v>23</v>
      </c>
      <c r="Q55" s="117">
        <v>43.478260869565219</v>
      </c>
      <c r="R55" s="118">
        <f t="shared" si="2"/>
        <v>9.5367431640625E-4</v>
      </c>
      <c r="S55" s="117">
        <f t="shared" si="5"/>
        <v>43.478260869565219</v>
      </c>
      <c r="T55" s="119">
        <f t="shared" si="3"/>
        <v>9.5367431640625E-4</v>
      </c>
      <c r="U55" s="119">
        <f t="shared" si="4"/>
        <v>1.9073486328125E-3</v>
      </c>
      <c r="V55" s="120" t="str">
        <f t="shared" si="6"/>
        <v>OEM_INH_SHOP_MST</v>
      </c>
      <c r="W55" s="121">
        <v>49091</v>
      </c>
      <c r="X55" s="122">
        <v>5</v>
      </c>
      <c r="Y55" s="123">
        <f t="shared" si="8"/>
        <v>49091</v>
      </c>
      <c r="Z55" s="128">
        <v>15000</v>
      </c>
      <c r="AA55" s="108" t="s">
        <v>262</v>
      </c>
      <c r="AB55" s="108"/>
    </row>
    <row r="56" spans="1:28" ht="12.5">
      <c r="A56" s="125" t="s">
        <v>102</v>
      </c>
      <c r="B56" s="108" t="s">
        <v>75</v>
      </c>
      <c r="C56" s="109">
        <v>45</v>
      </c>
      <c r="D56" s="110"/>
      <c r="E56" s="111"/>
      <c r="F56" s="112"/>
      <c r="G56" s="28"/>
      <c r="H56" s="113"/>
      <c r="I56" s="29"/>
      <c r="J56" s="114"/>
      <c r="K56" s="115" t="str">
        <f t="shared" si="0"/>
        <v/>
      </c>
      <c r="L56" s="28"/>
      <c r="M56" s="28"/>
      <c r="N56" s="33"/>
      <c r="O56" s="113"/>
      <c r="P56" s="116">
        <f t="shared" si="1"/>
        <v>45</v>
      </c>
      <c r="Q56" s="117">
        <v>44.444444444444443</v>
      </c>
      <c r="R56" s="118">
        <f t="shared" si="2"/>
        <v>1.9073486328125E-3</v>
      </c>
      <c r="S56" s="117">
        <f t="shared" si="5"/>
        <v>44.444444444444443</v>
      </c>
      <c r="T56" s="119">
        <f t="shared" si="3"/>
        <v>1.9073486328125E-3</v>
      </c>
      <c r="U56" s="119">
        <f t="shared" si="4"/>
        <v>3.814697265625E-3</v>
      </c>
      <c r="V56" s="120" t="str">
        <f t="shared" si="6"/>
        <v>NOEM_INS_SETUP_DTLS</v>
      </c>
      <c r="W56" s="121"/>
      <c r="X56" s="122"/>
      <c r="Y56" s="123"/>
      <c r="Z56" s="124">
        <v>88000</v>
      </c>
      <c r="AA56" s="108" t="s">
        <v>262</v>
      </c>
      <c r="AB56" s="108"/>
    </row>
    <row r="57" spans="1:28" ht="12.5">
      <c r="A57" s="126" t="s">
        <v>103</v>
      </c>
      <c r="B57" s="108" t="s">
        <v>75</v>
      </c>
      <c r="C57" s="109">
        <v>45</v>
      </c>
      <c r="D57" s="110"/>
      <c r="E57" s="111"/>
      <c r="F57" s="112"/>
      <c r="G57" s="28"/>
      <c r="H57" s="113"/>
      <c r="I57" s="29"/>
      <c r="J57" s="135"/>
      <c r="K57" s="115" t="str">
        <f t="shared" si="0"/>
        <v/>
      </c>
      <c r="L57" s="28"/>
      <c r="M57" s="28"/>
      <c r="N57" s="33"/>
      <c r="O57" s="113"/>
      <c r="P57" s="116">
        <f t="shared" si="1"/>
        <v>45</v>
      </c>
      <c r="Q57" s="117">
        <v>22.222222222222221</v>
      </c>
      <c r="R57" s="118">
        <f t="shared" si="2"/>
        <v>9.5367431640625E-4</v>
      </c>
      <c r="S57" s="117">
        <f t="shared" si="5"/>
        <v>22.222222222222221</v>
      </c>
      <c r="T57" s="119">
        <f t="shared" si="3"/>
        <v>9.5367431640625E-4</v>
      </c>
      <c r="U57" s="119">
        <f t="shared" si="4"/>
        <v>1.9073486328125E-3</v>
      </c>
      <c r="V57" s="120" t="str">
        <f t="shared" si="6"/>
        <v>NOEM_INS_SETUP_MST</v>
      </c>
      <c r="W57" s="121"/>
      <c r="X57" s="122"/>
      <c r="Y57" s="123">
        <f t="shared" ref="Y57:Y66" si="9">IF(B57="M",W57,W57*1.2)</f>
        <v>0</v>
      </c>
      <c r="Z57" s="124">
        <v>5000</v>
      </c>
      <c r="AA57" s="108" t="s">
        <v>262</v>
      </c>
      <c r="AB57" s="108"/>
    </row>
    <row r="58" spans="1:28" ht="12.5">
      <c r="A58" s="139" t="s">
        <v>104</v>
      </c>
      <c r="B58" s="108" t="s">
        <v>75</v>
      </c>
      <c r="C58" s="109">
        <v>16858</v>
      </c>
      <c r="D58" s="110"/>
      <c r="E58" s="111"/>
      <c r="F58" s="112"/>
      <c r="G58" s="28"/>
      <c r="H58" s="113"/>
      <c r="I58" s="29"/>
      <c r="J58" s="114"/>
      <c r="K58" s="115" t="str">
        <f t="shared" si="0"/>
        <v/>
      </c>
      <c r="L58" s="129"/>
      <c r="M58" s="28"/>
      <c r="N58" s="134"/>
      <c r="O58" s="113"/>
      <c r="P58" s="116">
        <f t="shared" si="1"/>
        <v>16858</v>
      </c>
      <c r="Q58" s="117">
        <v>53.2684778740064</v>
      </c>
      <c r="R58" s="118">
        <f t="shared" si="2"/>
        <v>0.85639953613281239</v>
      </c>
      <c r="S58" s="117">
        <f t="shared" si="5"/>
        <v>53.2684778740064</v>
      </c>
      <c r="T58" s="119">
        <f t="shared" si="3"/>
        <v>0.85639953613281239</v>
      </c>
      <c r="U58" s="119">
        <f t="shared" si="4"/>
        <v>1.7127990722656248</v>
      </c>
      <c r="V58" s="120" t="str">
        <f t="shared" si="6"/>
        <v>NOEM_ISO_CONT_MST</v>
      </c>
      <c r="W58" s="121"/>
      <c r="X58" s="122"/>
      <c r="Y58" s="123">
        <f t="shared" si="9"/>
        <v>0</v>
      </c>
      <c r="Z58" s="128">
        <v>65000</v>
      </c>
      <c r="AA58" s="108" t="s">
        <v>262</v>
      </c>
      <c r="AB58" s="108"/>
    </row>
    <row r="59" spans="1:28" ht="12.5">
      <c r="A59" s="139" t="s">
        <v>105</v>
      </c>
      <c r="B59" s="108" t="s">
        <v>75</v>
      </c>
      <c r="C59" s="109">
        <v>66557</v>
      </c>
      <c r="D59" s="110"/>
      <c r="E59" s="111"/>
      <c r="F59" s="112"/>
      <c r="G59" s="28"/>
      <c r="H59" s="113"/>
      <c r="I59" s="29"/>
      <c r="J59" s="114"/>
      <c r="K59" s="115" t="str">
        <f t="shared" si="0"/>
        <v/>
      </c>
      <c r="L59" s="129"/>
      <c r="M59" s="129"/>
      <c r="N59" s="134"/>
      <c r="O59" s="131"/>
      <c r="P59" s="116">
        <f t="shared" si="1"/>
        <v>66557</v>
      </c>
      <c r="Q59" s="117">
        <v>49.885088549411925</v>
      </c>
      <c r="R59" s="118">
        <f t="shared" si="2"/>
        <v>3.1663912187416168</v>
      </c>
      <c r="S59" s="117">
        <f t="shared" si="5"/>
        <v>49.885088549411925</v>
      </c>
      <c r="T59" s="119">
        <f t="shared" si="3"/>
        <v>3.1663912187416168</v>
      </c>
      <c r="U59" s="119">
        <f t="shared" si="4"/>
        <v>6.3327824374832336</v>
      </c>
      <c r="V59" s="120" t="str">
        <f t="shared" si="6"/>
        <v>NOEM_COE_CEPT_MST</v>
      </c>
      <c r="W59" s="121">
        <v>236</v>
      </c>
      <c r="X59" s="122">
        <v>1</v>
      </c>
      <c r="Y59" s="123">
        <f t="shared" si="9"/>
        <v>236</v>
      </c>
      <c r="Z59" s="128"/>
      <c r="AA59" s="108" t="s">
        <v>262</v>
      </c>
      <c r="AB59" s="108"/>
    </row>
    <row r="60" spans="1:28" ht="12.5">
      <c r="A60" s="127" t="s">
        <v>106</v>
      </c>
      <c r="B60" s="108" t="s">
        <v>75</v>
      </c>
      <c r="C60" s="109">
        <v>5610435</v>
      </c>
      <c r="D60" s="110"/>
      <c r="E60" s="111"/>
      <c r="F60" s="112"/>
      <c r="G60" s="28"/>
      <c r="H60" s="113"/>
      <c r="I60" s="29"/>
      <c r="J60" s="114"/>
      <c r="K60" s="115" t="str">
        <f t="shared" si="0"/>
        <v/>
      </c>
      <c r="L60" s="129"/>
      <c r="M60" s="129"/>
      <c r="N60" s="134"/>
      <c r="O60" s="113"/>
      <c r="P60" s="116">
        <f t="shared" si="1"/>
        <v>5610435</v>
      </c>
      <c r="Q60" s="117">
        <v>44.890162368672392</v>
      </c>
      <c r="R60" s="118">
        <f t="shared" si="2"/>
        <v>240.18606005562066</v>
      </c>
      <c r="S60" s="117">
        <f t="shared" si="5"/>
        <v>44.890162368672392</v>
      </c>
      <c r="T60" s="119">
        <f t="shared" si="3"/>
        <v>240.18606005562066</v>
      </c>
      <c r="U60" s="119">
        <f t="shared" si="4"/>
        <v>480.37212011124132</v>
      </c>
      <c r="V60" s="120" t="str">
        <f t="shared" si="6"/>
        <v>OEM_LOT_PART_PRC_MST</v>
      </c>
      <c r="W60" s="121">
        <v>444427</v>
      </c>
      <c r="X60" s="122">
        <v>1</v>
      </c>
      <c r="Y60" s="123">
        <f t="shared" si="9"/>
        <v>444427</v>
      </c>
      <c r="Z60" s="128">
        <f>150000*2</f>
        <v>300000</v>
      </c>
      <c r="AA60" s="108" t="s">
        <v>262</v>
      </c>
      <c r="AB60" s="108"/>
    </row>
    <row r="61" spans="1:28" ht="12.5">
      <c r="A61" s="126" t="s">
        <v>107</v>
      </c>
      <c r="B61" s="108" t="s">
        <v>75</v>
      </c>
      <c r="C61" s="109">
        <v>11390</v>
      </c>
      <c r="D61" s="110"/>
      <c r="E61" s="111"/>
      <c r="F61" s="112"/>
      <c r="G61" s="28"/>
      <c r="H61" s="113"/>
      <c r="I61" s="29"/>
      <c r="J61" s="135"/>
      <c r="K61" s="115" t="str">
        <f t="shared" si="0"/>
        <v/>
      </c>
      <c r="L61" s="28"/>
      <c r="M61" s="28"/>
      <c r="N61" s="33"/>
      <c r="O61" s="113"/>
      <c r="P61" s="116">
        <f t="shared" si="1"/>
        <v>11390</v>
      </c>
      <c r="Q61" s="117">
        <v>40.913081650570675</v>
      </c>
      <c r="R61" s="118">
        <f t="shared" si="2"/>
        <v>0.4444122314453125</v>
      </c>
      <c r="S61" s="117">
        <f t="shared" si="5"/>
        <v>40.913081650570675</v>
      </c>
      <c r="T61" s="119">
        <f t="shared" si="3"/>
        <v>0.4444122314453125</v>
      </c>
      <c r="U61" s="119">
        <f t="shared" si="4"/>
        <v>0.888824462890625</v>
      </c>
      <c r="V61" s="120" t="str">
        <f t="shared" si="6"/>
        <v>OEM_LOT_PRC_MST</v>
      </c>
      <c r="W61" s="121"/>
      <c r="X61" s="122"/>
      <c r="Y61" s="123">
        <f t="shared" si="9"/>
        <v>0</v>
      </c>
      <c r="Z61" s="124">
        <v>10000</v>
      </c>
      <c r="AA61" s="108" t="s">
        <v>262</v>
      </c>
      <c r="AB61" s="108"/>
    </row>
    <row r="62" spans="1:28" ht="12.5">
      <c r="A62" s="126" t="s">
        <v>108</v>
      </c>
      <c r="B62" s="108" t="s">
        <v>75</v>
      </c>
      <c r="C62" s="109">
        <v>65264</v>
      </c>
      <c r="D62" s="110"/>
      <c r="E62" s="111"/>
      <c r="F62" s="112"/>
      <c r="G62" s="28"/>
      <c r="H62" s="113"/>
      <c r="I62" s="29"/>
      <c r="J62" s="135"/>
      <c r="K62" s="115" t="str">
        <f t="shared" si="0"/>
        <v/>
      </c>
      <c r="L62" s="28"/>
      <c r="M62" s="28"/>
      <c r="N62" s="33"/>
      <c r="O62" s="113"/>
      <c r="P62" s="116">
        <f t="shared" si="1"/>
        <v>65264</v>
      </c>
      <c r="Q62" s="117">
        <v>19.413459181171856</v>
      </c>
      <c r="R62" s="118">
        <f t="shared" si="2"/>
        <v>1.2083053588867188</v>
      </c>
      <c r="S62" s="117">
        <f t="shared" si="5"/>
        <v>19.413459181171856</v>
      </c>
      <c r="T62" s="119">
        <f t="shared" si="3"/>
        <v>1.2083053588867188</v>
      </c>
      <c r="U62" s="119">
        <f t="shared" si="4"/>
        <v>2.4166107177734375</v>
      </c>
      <c r="V62" s="120" t="str">
        <f t="shared" si="6"/>
        <v>OEM_LOT_SIZE_MST</v>
      </c>
      <c r="W62" s="121"/>
      <c r="X62" s="122"/>
      <c r="Y62" s="123">
        <f t="shared" si="9"/>
        <v>0</v>
      </c>
      <c r="Z62" s="124">
        <v>1000</v>
      </c>
      <c r="AA62" s="108" t="s">
        <v>262</v>
      </c>
      <c r="AB62" s="108"/>
    </row>
    <row r="63" spans="1:28" ht="12.5">
      <c r="A63" s="127" t="s">
        <v>109</v>
      </c>
      <c r="B63" s="108" t="s">
        <v>75</v>
      </c>
      <c r="C63" s="121">
        <v>398</v>
      </c>
      <c r="D63" s="110"/>
      <c r="E63" s="111"/>
      <c r="F63" s="112"/>
      <c r="G63" s="28"/>
      <c r="H63" s="113"/>
      <c r="I63" s="29"/>
      <c r="J63" s="135"/>
      <c r="K63" s="115" t="str">
        <f t="shared" si="0"/>
        <v/>
      </c>
      <c r="L63" s="28"/>
      <c r="M63" s="28"/>
      <c r="N63" s="33"/>
      <c r="O63" s="113"/>
      <c r="P63" s="116">
        <f t="shared" si="1"/>
        <v>398</v>
      </c>
      <c r="Q63" s="117">
        <v>37.688442211055275</v>
      </c>
      <c r="R63" s="118">
        <f t="shared" si="2"/>
        <v>1.430511474609375E-2</v>
      </c>
      <c r="S63" s="117">
        <f t="shared" si="5"/>
        <v>37.688442211055275</v>
      </c>
      <c r="T63" s="119">
        <f t="shared" si="3"/>
        <v>1.430511474609375E-2</v>
      </c>
      <c r="U63" s="119">
        <f t="shared" si="4"/>
        <v>2.86102294921875E-2</v>
      </c>
      <c r="V63" s="120" t="str">
        <f t="shared" si="6"/>
        <v>INS_MIX_PRIV_MST</v>
      </c>
      <c r="W63" s="121">
        <v>6</v>
      </c>
      <c r="X63" s="130">
        <v>4</v>
      </c>
      <c r="Y63" s="123">
        <f t="shared" si="9"/>
        <v>6</v>
      </c>
      <c r="Z63" s="124"/>
      <c r="AA63" s="108" t="s">
        <v>262</v>
      </c>
      <c r="AB63" s="108"/>
    </row>
    <row r="64" spans="1:28" ht="12.5">
      <c r="A64" s="127" t="s">
        <v>110</v>
      </c>
      <c r="B64" s="108" t="s">
        <v>75</v>
      </c>
      <c r="C64" s="121">
        <v>217</v>
      </c>
      <c r="D64" s="110"/>
      <c r="E64" s="111"/>
      <c r="F64" s="112"/>
      <c r="G64" s="28"/>
      <c r="H64" s="113"/>
      <c r="I64" s="29"/>
      <c r="J64" s="135"/>
      <c r="K64" s="115" t="str">
        <f t="shared" si="0"/>
        <v/>
      </c>
      <c r="L64" s="28"/>
      <c r="M64" s="28"/>
      <c r="N64" s="33"/>
      <c r="O64" s="113"/>
      <c r="P64" s="116">
        <f t="shared" si="1"/>
        <v>217</v>
      </c>
      <c r="Q64" s="117">
        <v>32.258064516129032</v>
      </c>
      <c r="R64" s="118">
        <f t="shared" si="2"/>
        <v>6.67572021484375E-3</v>
      </c>
      <c r="S64" s="117">
        <f t="shared" si="5"/>
        <v>32.258064516129032</v>
      </c>
      <c r="T64" s="119">
        <f t="shared" si="3"/>
        <v>6.67572021484375E-3</v>
      </c>
      <c r="U64" s="119">
        <f t="shared" si="4"/>
        <v>1.33514404296875E-2</v>
      </c>
      <c r="V64" s="120" t="str">
        <f t="shared" si="6"/>
        <v>OEM_NAT_CAL</v>
      </c>
      <c r="W64" s="121">
        <v>43</v>
      </c>
      <c r="X64" s="130">
        <v>2</v>
      </c>
      <c r="Y64" s="123">
        <f t="shared" si="9"/>
        <v>43</v>
      </c>
      <c r="Z64" s="124"/>
      <c r="AA64" s="108" t="s">
        <v>262</v>
      </c>
      <c r="AB64" s="108"/>
    </row>
    <row r="65" spans="1:28" ht="12.5">
      <c r="A65" s="126" t="s">
        <v>111</v>
      </c>
      <c r="B65" s="108" t="s">
        <v>75</v>
      </c>
      <c r="C65" s="109">
        <v>3</v>
      </c>
      <c r="D65" s="110"/>
      <c r="E65" s="111"/>
      <c r="F65" s="112"/>
      <c r="G65" s="28"/>
      <c r="H65" s="113"/>
      <c r="I65" s="29"/>
      <c r="J65" s="135"/>
      <c r="K65" s="115" t="str">
        <f t="shared" si="0"/>
        <v/>
      </c>
      <c r="L65" s="28"/>
      <c r="M65" s="28"/>
      <c r="N65" s="33"/>
      <c r="O65" s="113"/>
      <c r="P65" s="116">
        <f t="shared" si="1"/>
        <v>3</v>
      </c>
      <c r="Q65" s="117">
        <v>1</v>
      </c>
      <c r="R65" s="118">
        <f t="shared" si="2"/>
        <v>2.86102294921875E-6</v>
      </c>
      <c r="S65" s="117">
        <f t="shared" si="5"/>
        <v>1</v>
      </c>
      <c r="T65" s="119">
        <f t="shared" si="3"/>
        <v>2.86102294921875E-6</v>
      </c>
      <c r="U65" s="119">
        <f t="shared" si="4"/>
        <v>5.7220458984375E-6</v>
      </c>
      <c r="V65" s="120" t="str">
        <f t="shared" si="6"/>
        <v>NCS_ACTIVITY_MST</v>
      </c>
      <c r="W65" s="121"/>
      <c r="X65" s="122"/>
      <c r="Y65" s="123">
        <f t="shared" si="9"/>
        <v>0</v>
      </c>
      <c r="Z65" s="124">
        <v>80000</v>
      </c>
      <c r="AA65" s="108" t="s">
        <v>262</v>
      </c>
      <c r="AB65" s="108"/>
    </row>
    <row r="66" spans="1:28" ht="12.5">
      <c r="A66" s="126" t="s">
        <v>112</v>
      </c>
      <c r="B66" s="108" t="s">
        <v>75</v>
      </c>
      <c r="C66" s="109">
        <v>190</v>
      </c>
      <c r="D66" s="110"/>
      <c r="E66" s="111"/>
      <c r="F66" s="112"/>
      <c r="G66" s="28"/>
      <c r="H66" s="113"/>
      <c r="I66" s="29"/>
      <c r="J66" s="135"/>
      <c r="K66" s="115" t="str">
        <f t="shared" si="0"/>
        <v/>
      </c>
      <c r="L66" s="28"/>
      <c r="M66" s="28"/>
      <c r="N66" s="33"/>
      <c r="O66" s="113"/>
      <c r="P66" s="116">
        <f t="shared" si="1"/>
        <v>190</v>
      </c>
      <c r="Q66" s="117">
        <v>36.84210526315789</v>
      </c>
      <c r="R66" s="118">
        <f t="shared" si="2"/>
        <v>6.6757202148437491E-3</v>
      </c>
      <c r="S66" s="117">
        <f t="shared" si="5"/>
        <v>36.84210526315789</v>
      </c>
      <c r="T66" s="119">
        <f t="shared" si="3"/>
        <v>6.6757202148437491E-3</v>
      </c>
      <c r="U66" s="119">
        <f t="shared" si="4"/>
        <v>1.3351440429687498E-2</v>
      </c>
      <c r="V66" s="120" t="str">
        <f t="shared" si="6"/>
        <v>NCS_EXCH_RT_MST</v>
      </c>
      <c r="W66" s="121"/>
      <c r="X66" s="122"/>
      <c r="Y66" s="123">
        <f t="shared" si="9"/>
        <v>0</v>
      </c>
      <c r="Z66" s="124">
        <v>10000</v>
      </c>
      <c r="AA66" s="108" t="s">
        <v>262</v>
      </c>
      <c r="AB66" s="108"/>
    </row>
    <row r="67" spans="1:28" ht="12.5">
      <c r="A67" s="125" t="s">
        <v>113</v>
      </c>
      <c r="B67" s="108" t="s">
        <v>75</v>
      </c>
      <c r="C67" s="109">
        <v>2</v>
      </c>
      <c r="D67" s="110"/>
      <c r="E67" s="111"/>
      <c r="F67" s="112"/>
      <c r="G67" s="28"/>
      <c r="H67" s="113"/>
      <c r="I67" s="29"/>
      <c r="J67" s="135"/>
      <c r="K67" s="115" t="str">
        <f t="shared" si="0"/>
        <v/>
      </c>
      <c r="L67" s="28"/>
      <c r="M67" s="28"/>
      <c r="N67" s="33"/>
      <c r="O67" s="113"/>
      <c r="P67" s="116">
        <f t="shared" si="1"/>
        <v>2</v>
      </c>
      <c r="Q67" s="140">
        <v>1</v>
      </c>
      <c r="R67" s="118">
        <f t="shared" si="2"/>
        <v>1.9073486328125E-6</v>
      </c>
      <c r="S67" s="117">
        <f t="shared" si="5"/>
        <v>1</v>
      </c>
      <c r="T67" s="119">
        <f t="shared" si="3"/>
        <v>1.9073486328125E-6</v>
      </c>
      <c r="U67" s="119">
        <f t="shared" si="4"/>
        <v>3.814697265625E-6</v>
      </c>
      <c r="V67" s="120" t="str">
        <f t="shared" si="6"/>
        <v>NCS_DEPT_MST</v>
      </c>
      <c r="W67" s="121"/>
      <c r="X67" s="122"/>
      <c r="Y67" s="123"/>
      <c r="Z67" s="124">
        <v>1000</v>
      </c>
      <c r="AA67" s="108" t="s">
        <v>262</v>
      </c>
      <c r="AB67" s="108"/>
    </row>
    <row r="68" spans="1:28" ht="12.5">
      <c r="A68" s="126" t="s">
        <v>114</v>
      </c>
      <c r="B68" s="108" t="s">
        <v>75</v>
      </c>
      <c r="C68" s="109">
        <v>2410</v>
      </c>
      <c r="D68" s="110"/>
      <c r="E68" s="111"/>
      <c r="F68" s="112"/>
      <c r="G68" s="28"/>
      <c r="H68" s="113"/>
      <c r="I68" s="29"/>
      <c r="J68" s="135"/>
      <c r="K68" s="115" t="str">
        <f t="shared" si="0"/>
        <v/>
      </c>
      <c r="L68" s="28"/>
      <c r="M68" s="28"/>
      <c r="N68" s="33"/>
      <c r="O68" s="113"/>
      <c r="P68" s="116">
        <f t="shared" si="1"/>
        <v>2410</v>
      </c>
      <c r="Q68" s="117">
        <v>55.186721991701241</v>
      </c>
      <c r="R68" s="118">
        <f t="shared" si="2"/>
        <v>0.12683868408203125</v>
      </c>
      <c r="S68" s="117">
        <f t="shared" si="5"/>
        <v>55.186721991701241</v>
      </c>
      <c r="T68" s="119">
        <f t="shared" si="3"/>
        <v>0.12683868408203125</v>
      </c>
      <c r="U68" s="119">
        <f t="shared" si="4"/>
        <v>0.2536773681640625</v>
      </c>
      <c r="V68" s="120" t="str">
        <f t="shared" si="6"/>
        <v>NCS_MOD_SPEC_MST</v>
      </c>
      <c r="W68" s="121"/>
      <c r="X68" s="122"/>
      <c r="Y68" s="123">
        <f>IF(B68="M",W68,W68*1.2)</f>
        <v>0</v>
      </c>
      <c r="Z68" s="124">
        <f>20000</f>
        <v>20000</v>
      </c>
      <c r="AA68" s="108" t="s">
        <v>262</v>
      </c>
      <c r="AB68" s="108"/>
    </row>
    <row r="69" spans="1:28" ht="12.5">
      <c r="A69" s="126" t="s">
        <v>115</v>
      </c>
      <c r="B69" s="108" t="s">
        <v>75</v>
      </c>
      <c r="C69" s="109">
        <v>9</v>
      </c>
      <c r="D69" s="110"/>
      <c r="E69" s="111"/>
      <c r="F69" s="112"/>
      <c r="G69" s="28"/>
      <c r="H69" s="113"/>
      <c r="I69" s="29"/>
      <c r="J69" s="135"/>
      <c r="K69" s="115" t="str">
        <f t="shared" si="0"/>
        <v/>
      </c>
      <c r="L69" s="28"/>
      <c r="M69" s="28"/>
      <c r="N69" s="33"/>
      <c r="O69" s="113"/>
      <c r="P69" s="116">
        <f t="shared" si="1"/>
        <v>9</v>
      </c>
      <c r="Q69" s="117">
        <v>1</v>
      </c>
      <c r="R69" s="118">
        <f t="shared" si="2"/>
        <v>8.58306884765625E-6</v>
      </c>
      <c r="S69" s="117">
        <f t="shared" si="5"/>
        <v>1</v>
      </c>
      <c r="T69" s="119">
        <f t="shared" si="3"/>
        <v>8.58306884765625E-6</v>
      </c>
      <c r="U69" s="119">
        <f t="shared" si="4"/>
        <v>1.71661376953125E-5</v>
      </c>
      <c r="V69" s="120" t="str">
        <f t="shared" si="6"/>
        <v>NCS_REVISE_MST</v>
      </c>
      <c r="W69" s="121"/>
      <c r="X69" s="122"/>
      <c r="Y69" s="123">
        <f>IF(B69="M",W69,W69*1.2)</f>
        <v>0</v>
      </c>
      <c r="Z69" s="124">
        <f>20000</f>
        <v>20000</v>
      </c>
      <c r="AA69" s="108" t="s">
        <v>262</v>
      </c>
      <c r="AB69" s="108"/>
    </row>
    <row r="70" spans="1:28" ht="12.5">
      <c r="A70" s="125" t="s">
        <v>116</v>
      </c>
      <c r="B70" s="108" t="s">
        <v>75</v>
      </c>
      <c r="C70" s="109">
        <v>9643023</v>
      </c>
      <c r="D70" s="110"/>
      <c r="E70" s="111"/>
      <c r="F70" s="112"/>
      <c r="G70" s="28"/>
      <c r="H70" s="113"/>
      <c r="I70" s="29"/>
      <c r="J70" s="135"/>
      <c r="K70" s="115" t="str">
        <f t="shared" si="0"/>
        <v/>
      </c>
      <c r="L70" s="28"/>
      <c r="M70" s="28"/>
      <c r="N70" s="33"/>
      <c r="O70" s="113"/>
      <c r="P70" s="116">
        <f t="shared" si="1"/>
        <v>9643023</v>
      </c>
      <c r="Q70" s="140">
        <v>28.541927870786932</v>
      </c>
      <c r="R70" s="118">
        <f t="shared" si="2"/>
        <v>262.48022739633507</v>
      </c>
      <c r="S70" s="117">
        <f t="shared" si="5"/>
        <v>28.541927870786932</v>
      </c>
      <c r="T70" s="119">
        <f t="shared" si="3"/>
        <v>262.48022739633507</v>
      </c>
      <c r="U70" s="119">
        <f t="shared" si="4"/>
        <v>524.96045479267013</v>
      </c>
      <c r="V70" s="120" t="str">
        <f t="shared" si="6"/>
        <v>NCS_DST_PART_PLNT_MST</v>
      </c>
      <c r="W70" s="121"/>
      <c r="X70" s="122"/>
      <c r="Y70" s="123"/>
      <c r="Z70" s="124">
        <v>1000</v>
      </c>
      <c r="AA70" s="108" t="s">
        <v>262</v>
      </c>
      <c r="AB70" s="108"/>
    </row>
    <row r="71" spans="1:28" ht="12.5">
      <c r="A71" s="125" t="s">
        <v>117</v>
      </c>
      <c r="B71" s="108" t="s">
        <v>75</v>
      </c>
      <c r="C71" s="109">
        <v>36</v>
      </c>
      <c r="D71" s="110"/>
      <c r="E71" s="111"/>
      <c r="F71" s="112"/>
      <c r="G71" s="28"/>
      <c r="H71" s="113"/>
      <c r="I71" s="29"/>
      <c r="J71" s="135"/>
      <c r="K71" s="115" t="str">
        <f t="shared" si="0"/>
        <v/>
      </c>
      <c r="L71" s="28"/>
      <c r="M71" s="28"/>
      <c r="N71" s="33"/>
      <c r="O71" s="113"/>
      <c r="P71" s="116">
        <f t="shared" si="1"/>
        <v>36</v>
      </c>
      <c r="Q71" s="140">
        <v>27.777777777777775</v>
      </c>
      <c r="R71" s="118">
        <f t="shared" si="2"/>
        <v>9.5367431640624989E-4</v>
      </c>
      <c r="S71" s="117">
        <f t="shared" si="5"/>
        <v>27.777777777777775</v>
      </c>
      <c r="T71" s="119">
        <f t="shared" si="3"/>
        <v>9.5367431640624989E-4</v>
      </c>
      <c r="U71" s="119">
        <f t="shared" si="4"/>
        <v>1.9073486328124998E-3</v>
      </c>
      <c r="V71" s="120" t="str">
        <f t="shared" si="6"/>
        <v>NCS_PLNT_DOCK_MST</v>
      </c>
      <c r="W71" s="121"/>
      <c r="X71" s="122"/>
      <c r="Y71" s="123"/>
      <c r="Z71" s="124">
        <v>1000</v>
      </c>
      <c r="AA71" s="108" t="s">
        <v>262</v>
      </c>
      <c r="AB71" s="108"/>
    </row>
    <row r="72" spans="1:28" ht="12.5">
      <c r="A72" s="126" t="s">
        <v>118</v>
      </c>
      <c r="B72" s="108" t="s">
        <v>75</v>
      </c>
      <c r="C72" s="109">
        <v>578934</v>
      </c>
      <c r="D72" s="110"/>
      <c r="E72" s="111"/>
      <c r="F72" s="112"/>
      <c r="G72" s="28"/>
      <c r="H72" s="113"/>
      <c r="I72" s="29"/>
      <c r="J72" s="135"/>
      <c r="K72" s="115" t="str">
        <f t="shared" si="0"/>
        <v/>
      </c>
      <c r="L72" s="28"/>
      <c r="M72" s="28"/>
      <c r="N72" s="33"/>
      <c r="O72" s="113"/>
      <c r="P72" s="116">
        <f t="shared" si="1"/>
        <v>578934</v>
      </c>
      <c r="Q72" s="117">
        <v>32.476802284082801</v>
      </c>
      <c r="R72" s="118">
        <f t="shared" si="2"/>
        <v>17.930913022549813</v>
      </c>
      <c r="S72" s="117">
        <f t="shared" si="5"/>
        <v>32.476802284082801</v>
      </c>
      <c r="T72" s="119">
        <f t="shared" si="3"/>
        <v>17.930913022549813</v>
      </c>
      <c r="U72" s="119">
        <f t="shared" si="4"/>
        <v>35.861826045099626</v>
      </c>
      <c r="V72" s="120" t="str">
        <f t="shared" si="6"/>
        <v>NCS_PRC_MST</v>
      </c>
      <c r="W72" s="121"/>
      <c r="X72" s="122"/>
      <c r="Y72" s="123">
        <f t="shared" ref="Y72:Y99" si="10">IF(B72="M",W72,W72*1.2)</f>
        <v>0</v>
      </c>
      <c r="Z72" s="124">
        <v>5000</v>
      </c>
      <c r="AA72" s="108" t="s">
        <v>262</v>
      </c>
      <c r="AB72" s="108"/>
    </row>
    <row r="73" spans="1:28" ht="12.5">
      <c r="A73" s="126" t="s">
        <v>119</v>
      </c>
      <c r="B73" s="108" t="s">
        <v>75</v>
      </c>
      <c r="C73" s="109">
        <v>2</v>
      </c>
      <c r="D73" s="110"/>
      <c r="E73" s="111"/>
      <c r="F73" s="112"/>
      <c r="G73" s="28"/>
      <c r="H73" s="113"/>
      <c r="I73" s="29"/>
      <c r="J73" s="135"/>
      <c r="K73" s="115" t="str">
        <f t="shared" si="0"/>
        <v/>
      </c>
      <c r="L73" s="28"/>
      <c r="M73" s="28"/>
      <c r="N73" s="33"/>
      <c r="O73" s="113"/>
      <c r="P73" s="116">
        <f t="shared" si="1"/>
        <v>2</v>
      </c>
      <c r="Q73" s="117">
        <v>1</v>
      </c>
      <c r="R73" s="118">
        <f t="shared" si="2"/>
        <v>1.9073486328125E-6</v>
      </c>
      <c r="S73" s="117">
        <f t="shared" si="5"/>
        <v>1</v>
      </c>
      <c r="T73" s="119">
        <f t="shared" si="3"/>
        <v>1.9073486328125E-6</v>
      </c>
      <c r="U73" s="119">
        <f t="shared" si="4"/>
        <v>3.814697265625E-6</v>
      </c>
      <c r="V73" s="120" t="str">
        <f t="shared" si="6"/>
        <v>NOEM_PCK_LANE_GROUP_MST</v>
      </c>
      <c r="W73" s="121"/>
      <c r="X73" s="122"/>
      <c r="Y73" s="123">
        <f t="shared" si="10"/>
        <v>0</v>
      </c>
      <c r="Z73" s="124">
        <v>5000</v>
      </c>
      <c r="AA73" s="108" t="s">
        <v>262</v>
      </c>
      <c r="AB73" s="108"/>
    </row>
    <row r="74" spans="1:28" ht="12.5">
      <c r="A74" s="126" t="s">
        <v>120</v>
      </c>
      <c r="B74" s="108" t="s">
        <v>75</v>
      </c>
      <c r="C74" s="109">
        <v>131</v>
      </c>
      <c r="D74" s="110"/>
      <c r="E74" s="111"/>
      <c r="F74" s="112"/>
      <c r="G74" s="28"/>
      <c r="H74" s="113"/>
      <c r="I74" s="29"/>
      <c r="J74" s="135"/>
      <c r="K74" s="115" t="str">
        <f t="shared" si="0"/>
        <v/>
      </c>
      <c r="L74" s="28"/>
      <c r="M74" s="28"/>
      <c r="N74" s="33"/>
      <c r="O74" s="113"/>
      <c r="P74" s="116">
        <f t="shared" si="1"/>
        <v>131</v>
      </c>
      <c r="Q74" s="117">
        <v>53.435114503816791</v>
      </c>
      <c r="R74" s="118">
        <f t="shared" si="2"/>
        <v>6.67572021484375E-3</v>
      </c>
      <c r="S74" s="117">
        <f t="shared" si="5"/>
        <v>53.435114503816791</v>
      </c>
      <c r="T74" s="119">
        <f t="shared" si="3"/>
        <v>6.67572021484375E-3</v>
      </c>
      <c r="U74" s="119">
        <f t="shared" si="4"/>
        <v>1.33514404296875E-2</v>
      </c>
      <c r="V74" s="120" t="str">
        <f t="shared" si="6"/>
        <v>OEM_PARAMETER</v>
      </c>
      <c r="W74" s="121"/>
      <c r="X74" s="122"/>
      <c r="Y74" s="123">
        <f t="shared" si="10"/>
        <v>0</v>
      </c>
      <c r="Z74" s="124">
        <v>5000</v>
      </c>
      <c r="AA74" s="108" t="s">
        <v>262</v>
      </c>
      <c r="AB74" s="108"/>
    </row>
    <row r="75" spans="1:28" ht="12.5">
      <c r="A75" s="126" t="s">
        <v>121</v>
      </c>
      <c r="B75" s="108" t="s">
        <v>75</v>
      </c>
      <c r="C75" s="109">
        <v>35321</v>
      </c>
      <c r="D75" s="110"/>
      <c r="E75" s="111"/>
      <c r="F75" s="112"/>
      <c r="G75" s="28"/>
      <c r="H75" s="113"/>
      <c r="I75" s="29"/>
      <c r="J75" s="135"/>
      <c r="K75" s="115" t="str">
        <f t="shared" ref="K75:K138" si="11">IF(H75="", "", IF(H75="Add",G75*J75, 0))</f>
        <v/>
      </c>
      <c r="L75" s="28"/>
      <c r="M75" s="28"/>
      <c r="N75" s="33"/>
      <c r="O75" s="113"/>
      <c r="P75" s="116">
        <f t="shared" ref="P75:P138" si="12">IF(B75="M", IF(AND(E75 &lt;&gt; 0, F75 &lt;&gt; 0), C75+ (E75*F75), C75), IF(B75="T", IF(AND(N75&lt;&gt;0, O75&lt;&gt;0), K75*(L75+M75) * POWER(N75, O75), K75*(L75+M75)), ))</f>
        <v>35321</v>
      </c>
      <c r="Q75" s="117">
        <v>42.014665496446874</v>
      </c>
      <c r="R75" s="118">
        <f t="shared" ref="R75:R86" si="13">P75*Q75/1024/1024</f>
        <v>1.415252685546875</v>
      </c>
      <c r="S75" s="117">
        <f t="shared" si="5"/>
        <v>42.014665496446874</v>
      </c>
      <c r="T75" s="119">
        <f t="shared" ref="T75:T138" si="14">P75*S75/1024/1024</f>
        <v>1.415252685546875</v>
      </c>
      <c r="U75" s="119">
        <f t="shared" ref="U75:U138" si="15">R75+T75</f>
        <v>2.83050537109375</v>
      </c>
      <c r="V75" s="120" t="str">
        <f t="shared" si="6"/>
        <v>OEM_PART_MST</v>
      </c>
      <c r="W75" s="121"/>
      <c r="X75" s="122"/>
      <c r="Y75" s="123">
        <f t="shared" si="10"/>
        <v>0</v>
      </c>
      <c r="Z75" s="124">
        <v>5000</v>
      </c>
      <c r="AA75" s="108" t="s">
        <v>262</v>
      </c>
      <c r="AB75" s="108"/>
    </row>
    <row r="76" spans="1:28" ht="12.5">
      <c r="A76" s="127" t="s">
        <v>122</v>
      </c>
      <c r="B76" s="108" t="s">
        <v>75</v>
      </c>
      <c r="C76" s="109">
        <v>3</v>
      </c>
      <c r="D76" s="110"/>
      <c r="E76" s="111"/>
      <c r="F76" s="112"/>
      <c r="G76" s="28"/>
      <c r="H76" s="113"/>
      <c r="I76" s="29"/>
      <c r="J76" s="135"/>
      <c r="K76" s="115" t="str">
        <f t="shared" si="11"/>
        <v/>
      </c>
      <c r="L76" s="129"/>
      <c r="M76" s="28"/>
      <c r="N76" s="33"/>
      <c r="O76" s="113"/>
      <c r="P76" s="116">
        <f t="shared" si="12"/>
        <v>3</v>
      </c>
      <c r="Q76" s="117">
        <v>1</v>
      </c>
      <c r="R76" s="118">
        <f t="shared" si="13"/>
        <v>2.86102294921875E-6</v>
      </c>
      <c r="S76" s="117">
        <f t="shared" ref="S76:S139" si="16">Q76</f>
        <v>1</v>
      </c>
      <c r="T76" s="119">
        <f t="shared" si="14"/>
        <v>2.86102294921875E-6</v>
      </c>
      <c r="U76" s="119">
        <f t="shared" si="15"/>
        <v>5.7220458984375E-6</v>
      </c>
      <c r="V76" s="120" t="str">
        <f t="shared" ref="V76:V139" si="17">A76</f>
        <v>OEM_PMNT_TERM_MST</v>
      </c>
      <c r="W76" s="121">
        <v>35972</v>
      </c>
      <c r="X76" s="122">
        <v>7</v>
      </c>
      <c r="Y76" s="123">
        <f t="shared" si="10"/>
        <v>35972</v>
      </c>
      <c r="Z76" s="124">
        <v>3500</v>
      </c>
      <c r="AA76" s="108" t="s">
        <v>262</v>
      </c>
      <c r="AB76" s="108"/>
    </row>
    <row r="77" spans="1:28" ht="12.5">
      <c r="A77" s="127" t="s">
        <v>123</v>
      </c>
      <c r="B77" s="108" t="s">
        <v>75</v>
      </c>
      <c r="C77" s="109">
        <v>8</v>
      </c>
      <c r="D77" s="110"/>
      <c r="E77" s="111"/>
      <c r="F77" s="112"/>
      <c r="G77" s="28"/>
      <c r="H77" s="113"/>
      <c r="I77" s="29"/>
      <c r="J77" s="129"/>
      <c r="K77" s="115" t="str">
        <f t="shared" si="11"/>
        <v/>
      </c>
      <c r="L77" s="28"/>
      <c r="M77" s="28"/>
      <c r="N77" s="33"/>
      <c r="O77" s="113"/>
      <c r="P77" s="116">
        <f t="shared" si="12"/>
        <v>8</v>
      </c>
      <c r="Q77" s="117">
        <v>1</v>
      </c>
      <c r="R77" s="118">
        <f t="shared" si="13"/>
        <v>7.62939453125E-6</v>
      </c>
      <c r="S77" s="117">
        <f t="shared" si="16"/>
        <v>1</v>
      </c>
      <c r="T77" s="119">
        <f t="shared" si="14"/>
        <v>7.62939453125E-6</v>
      </c>
      <c r="U77" s="119">
        <f t="shared" si="15"/>
        <v>1.52587890625E-5</v>
      </c>
      <c r="V77" s="120" t="str">
        <f t="shared" si="17"/>
        <v>OEM_PLNT_MST</v>
      </c>
      <c r="W77" s="121">
        <v>40</v>
      </c>
      <c r="X77" s="130">
        <v>2</v>
      </c>
      <c r="Y77" s="123">
        <f t="shared" si="10"/>
        <v>40</v>
      </c>
      <c r="Z77" s="141">
        <v>30000</v>
      </c>
      <c r="AA77" s="108" t="s">
        <v>262</v>
      </c>
      <c r="AB77" s="108"/>
    </row>
    <row r="78" spans="1:28" ht="12.5">
      <c r="A78" s="127" t="s">
        <v>124</v>
      </c>
      <c r="B78" s="108" t="s">
        <v>75</v>
      </c>
      <c r="C78" s="109">
        <v>44</v>
      </c>
      <c r="D78" s="110"/>
      <c r="E78" s="111"/>
      <c r="F78" s="112"/>
      <c r="G78" s="28"/>
      <c r="H78" s="113"/>
      <c r="I78" s="29"/>
      <c r="J78" s="129"/>
      <c r="K78" s="115" t="str">
        <f t="shared" si="11"/>
        <v/>
      </c>
      <c r="L78" s="28"/>
      <c r="M78" s="28"/>
      <c r="N78" s="33"/>
      <c r="O78" s="113"/>
      <c r="P78" s="116">
        <f t="shared" si="12"/>
        <v>44</v>
      </c>
      <c r="Q78" s="117">
        <v>22.727272727272727</v>
      </c>
      <c r="R78" s="118">
        <f t="shared" si="13"/>
        <v>9.5367431640625E-4</v>
      </c>
      <c r="S78" s="117">
        <f t="shared" si="16"/>
        <v>22.727272727272727</v>
      </c>
      <c r="T78" s="119">
        <f t="shared" si="14"/>
        <v>9.5367431640625E-4</v>
      </c>
      <c r="U78" s="119">
        <f t="shared" si="15"/>
        <v>1.9073486328125E-3</v>
      </c>
      <c r="V78" s="120" t="str">
        <f t="shared" si="17"/>
        <v>OEM_PORT_MST</v>
      </c>
      <c r="W78" s="121">
        <v>5669</v>
      </c>
      <c r="X78" s="130">
        <v>2</v>
      </c>
      <c r="Y78" s="123">
        <f t="shared" si="10"/>
        <v>5669</v>
      </c>
      <c r="Z78" s="141">
        <v>30000</v>
      </c>
      <c r="AA78" s="108" t="s">
        <v>262</v>
      </c>
      <c r="AB78" s="108"/>
    </row>
    <row r="79" spans="1:28" ht="12.5">
      <c r="A79" s="127" t="s">
        <v>125</v>
      </c>
      <c r="B79" s="108" t="s">
        <v>75</v>
      </c>
      <c r="C79" s="109">
        <v>26</v>
      </c>
      <c r="D79" s="110"/>
      <c r="E79" s="111"/>
      <c r="F79" s="112"/>
      <c r="G79" s="28"/>
      <c r="H79" s="113"/>
      <c r="I79" s="29"/>
      <c r="J79" s="114"/>
      <c r="K79" s="115" t="str">
        <f t="shared" si="11"/>
        <v/>
      </c>
      <c r="L79" s="129"/>
      <c r="M79" s="129"/>
      <c r="N79" s="134"/>
      <c r="O79" s="131"/>
      <c r="P79" s="116">
        <f t="shared" si="12"/>
        <v>26</v>
      </c>
      <c r="Q79" s="117">
        <v>38.461538461538467</v>
      </c>
      <c r="R79" s="118">
        <f t="shared" si="13"/>
        <v>9.5367431640625011E-4</v>
      </c>
      <c r="S79" s="117">
        <f t="shared" si="16"/>
        <v>38.461538461538467</v>
      </c>
      <c r="T79" s="119">
        <f t="shared" si="14"/>
        <v>9.5367431640625011E-4</v>
      </c>
      <c r="U79" s="119">
        <f t="shared" si="15"/>
        <v>1.9073486328125002E-3</v>
      </c>
      <c r="V79" s="120" t="str">
        <f t="shared" si="17"/>
        <v>INS_PROD_GRP_MST</v>
      </c>
      <c r="W79" s="121">
        <v>6978</v>
      </c>
      <c r="X79" s="122">
        <v>8</v>
      </c>
      <c r="Y79" s="123">
        <f t="shared" si="10"/>
        <v>6978</v>
      </c>
      <c r="Z79" s="128"/>
      <c r="AA79" s="108" t="s">
        <v>262</v>
      </c>
      <c r="AB79" s="108"/>
    </row>
    <row r="80" spans="1:28" ht="12.5">
      <c r="A80" s="127" t="s">
        <v>126</v>
      </c>
      <c r="B80" s="108" t="s">
        <v>75</v>
      </c>
      <c r="C80" s="121">
        <v>1327099</v>
      </c>
      <c r="D80" s="110"/>
      <c r="E80" s="111"/>
      <c r="F80" s="112"/>
      <c r="G80" s="28"/>
      <c r="H80" s="113"/>
      <c r="I80" s="29"/>
      <c r="J80" s="135"/>
      <c r="K80" s="115" t="str">
        <f t="shared" si="11"/>
        <v/>
      </c>
      <c r="L80" s="129"/>
      <c r="M80" s="129"/>
      <c r="N80" s="134"/>
      <c r="O80" s="131"/>
      <c r="P80" s="116">
        <f t="shared" si="12"/>
        <v>1327099</v>
      </c>
      <c r="Q80" s="117">
        <v>40.157989017120371</v>
      </c>
      <c r="R80" s="118">
        <f t="shared" si="13"/>
        <v>50.82476336157935</v>
      </c>
      <c r="S80" s="117">
        <f t="shared" si="16"/>
        <v>40.157989017120371</v>
      </c>
      <c r="T80" s="119">
        <f t="shared" si="14"/>
        <v>50.82476336157935</v>
      </c>
      <c r="U80" s="119">
        <f t="shared" si="15"/>
        <v>101.6495267231587</v>
      </c>
      <c r="V80" s="120" t="str">
        <f t="shared" si="17"/>
        <v>OEM_PART_PRC_MST</v>
      </c>
      <c r="W80" s="121">
        <v>597</v>
      </c>
      <c r="X80" s="122">
        <v>10</v>
      </c>
      <c r="Y80" s="123">
        <f t="shared" si="10"/>
        <v>597</v>
      </c>
      <c r="Z80" s="124"/>
      <c r="AA80" s="108" t="s">
        <v>262</v>
      </c>
      <c r="AB80" s="108"/>
    </row>
    <row r="81" spans="1:28" ht="12.5">
      <c r="A81" s="127" t="s">
        <v>127</v>
      </c>
      <c r="B81" s="108" t="s">
        <v>75</v>
      </c>
      <c r="C81" s="121">
        <v>35</v>
      </c>
      <c r="D81" s="110"/>
      <c r="E81" s="111"/>
      <c r="F81" s="112"/>
      <c r="G81" s="28"/>
      <c r="H81" s="113"/>
      <c r="I81" s="29"/>
      <c r="J81" s="135"/>
      <c r="K81" s="115" t="str">
        <f t="shared" si="11"/>
        <v/>
      </c>
      <c r="L81" s="129"/>
      <c r="M81" s="129"/>
      <c r="N81" s="134"/>
      <c r="O81" s="131"/>
      <c r="P81" s="116">
        <f t="shared" si="12"/>
        <v>35</v>
      </c>
      <c r="Q81" s="117">
        <v>28.571428571428569</v>
      </c>
      <c r="R81" s="118">
        <f t="shared" si="13"/>
        <v>9.5367431640624989E-4</v>
      </c>
      <c r="S81" s="117">
        <f t="shared" si="16"/>
        <v>28.571428571428569</v>
      </c>
      <c r="T81" s="119">
        <f t="shared" si="14"/>
        <v>9.5367431640624989E-4</v>
      </c>
      <c r="U81" s="119">
        <f t="shared" si="15"/>
        <v>1.9073486328124998E-3</v>
      </c>
      <c r="V81" s="120" t="str">
        <f t="shared" si="17"/>
        <v>NOEM_NO_BOX_MST</v>
      </c>
      <c r="W81" s="121">
        <v>2006</v>
      </c>
      <c r="X81" s="122">
        <v>9</v>
      </c>
      <c r="Y81" s="123">
        <f t="shared" si="10"/>
        <v>2006</v>
      </c>
      <c r="Z81" s="124"/>
      <c r="AA81" s="108" t="s">
        <v>262</v>
      </c>
      <c r="AB81" s="108"/>
    </row>
    <row r="82" spans="1:28" ht="16.5" customHeight="1">
      <c r="A82" s="127" t="s">
        <v>128</v>
      </c>
      <c r="B82" s="108" t="s">
        <v>75</v>
      </c>
      <c r="C82" s="121">
        <v>84505</v>
      </c>
      <c r="D82" s="142"/>
      <c r="E82" s="111"/>
      <c r="F82" s="112"/>
      <c r="G82" s="28"/>
      <c r="H82" s="113"/>
      <c r="I82" s="29"/>
      <c r="J82" s="135"/>
      <c r="K82" s="115" t="str">
        <f t="shared" si="11"/>
        <v/>
      </c>
      <c r="L82" s="129"/>
      <c r="M82" s="129"/>
      <c r="N82" s="134"/>
      <c r="O82" s="131"/>
      <c r="P82" s="116">
        <f t="shared" si="12"/>
        <v>84505</v>
      </c>
      <c r="Q82" s="117">
        <v>29.750479846449135</v>
      </c>
      <c r="R82" s="118">
        <f t="shared" si="13"/>
        <v>2.3975985521547165</v>
      </c>
      <c r="S82" s="117">
        <f t="shared" si="16"/>
        <v>29.750479846449135</v>
      </c>
      <c r="T82" s="119">
        <f t="shared" si="14"/>
        <v>2.3975985521547165</v>
      </c>
      <c r="U82" s="119">
        <f t="shared" si="15"/>
        <v>4.795197104309433</v>
      </c>
      <c r="V82" s="120" t="str">
        <f t="shared" si="17"/>
        <v>NOEM_RENBAN_BOOK_DTL</v>
      </c>
      <c r="W82" s="121">
        <v>23450</v>
      </c>
      <c r="X82" s="122">
        <v>3</v>
      </c>
      <c r="Y82" s="123">
        <f t="shared" si="10"/>
        <v>23450</v>
      </c>
      <c r="Z82" s="124"/>
      <c r="AA82" s="108" t="s">
        <v>262</v>
      </c>
      <c r="AB82" s="108"/>
    </row>
    <row r="83" spans="1:28" ht="12.5">
      <c r="A83" s="127" t="s">
        <v>129</v>
      </c>
      <c r="B83" s="108" t="s">
        <v>75</v>
      </c>
      <c r="C83" s="109">
        <v>37183</v>
      </c>
      <c r="D83" s="110"/>
      <c r="E83" s="111"/>
      <c r="F83" s="112"/>
      <c r="G83" s="28"/>
      <c r="H83" s="113"/>
      <c r="I83" s="29"/>
      <c r="J83" s="135"/>
      <c r="K83" s="115" t="str">
        <f t="shared" si="11"/>
        <v/>
      </c>
      <c r="L83" s="129"/>
      <c r="M83" s="129"/>
      <c r="N83" s="134"/>
      <c r="O83" s="131"/>
      <c r="P83" s="116">
        <f t="shared" si="12"/>
        <v>37183</v>
      </c>
      <c r="Q83" s="117">
        <v>63.660477453580903</v>
      </c>
      <c r="R83" s="118">
        <f t="shared" si="13"/>
        <v>2.2574305850567806</v>
      </c>
      <c r="S83" s="117">
        <f t="shared" si="16"/>
        <v>63.660477453580903</v>
      </c>
      <c r="T83" s="119">
        <f t="shared" si="14"/>
        <v>2.2574305850567806</v>
      </c>
      <c r="U83" s="119">
        <f t="shared" si="15"/>
        <v>4.5148611701135613</v>
      </c>
      <c r="V83" s="120" t="str">
        <f t="shared" si="17"/>
        <v>NOEM_RENBAN_BOOK_MST</v>
      </c>
      <c r="W83" s="121">
        <v>2408177</v>
      </c>
      <c r="X83" s="122">
        <v>3</v>
      </c>
      <c r="Y83" s="123">
        <f t="shared" si="10"/>
        <v>2408177</v>
      </c>
      <c r="Z83" s="124"/>
      <c r="AA83" s="108" t="s">
        <v>262</v>
      </c>
      <c r="AB83" s="108"/>
    </row>
    <row r="84" spans="1:28" ht="12.5">
      <c r="A84" s="127" t="s">
        <v>130</v>
      </c>
      <c r="B84" s="108" t="s">
        <v>75</v>
      </c>
      <c r="C84" s="109">
        <v>791</v>
      </c>
      <c r="D84" s="110"/>
      <c r="E84" s="111"/>
      <c r="F84" s="112"/>
      <c r="G84" s="28"/>
      <c r="H84" s="113"/>
      <c r="I84" s="29"/>
      <c r="J84" s="114"/>
      <c r="K84" s="115" t="str">
        <f t="shared" si="11"/>
        <v/>
      </c>
      <c r="L84" s="28"/>
      <c r="M84" s="28"/>
      <c r="N84" s="33"/>
      <c r="O84" s="113"/>
      <c r="P84" s="116">
        <f t="shared" si="12"/>
        <v>791</v>
      </c>
      <c r="Q84" s="117">
        <v>30.341340075853349</v>
      </c>
      <c r="R84" s="118">
        <f t="shared" si="13"/>
        <v>2.288818359375E-2</v>
      </c>
      <c r="S84" s="117">
        <f t="shared" si="16"/>
        <v>30.341340075853349</v>
      </c>
      <c r="T84" s="119">
        <f t="shared" si="14"/>
        <v>2.288818359375E-2</v>
      </c>
      <c r="U84" s="119">
        <f t="shared" si="15"/>
        <v>4.57763671875E-2</v>
      </c>
      <c r="V84" s="120" t="str">
        <f t="shared" si="17"/>
        <v>NOEM_RENBAN_SETUP_MST</v>
      </c>
      <c r="W84" s="121">
        <v>780864</v>
      </c>
      <c r="X84" s="122">
        <v>10</v>
      </c>
      <c r="Y84" s="123">
        <f t="shared" si="10"/>
        <v>780864</v>
      </c>
      <c r="Z84" s="128">
        <v>80000</v>
      </c>
      <c r="AA84" s="108" t="s">
        <v>262</v>
      </c>
      <c r="AB84" s="108"/>
    </row>
    <row r="85" spans="1:28" ht="12.5">
      <c r="A85" s="127" t="s">
        <v>131</v>
      </c>
      <c r="B85" s="108" t="s">
        <v>75</v>
      </c>
      <c r="C85" s="109">
        <v>248</v>
      </c>
      <c r="D85" s="110"/>
      <c r="E85" s="111"/>
      <c r="F85" s="112"/>
      <c r="G85" s="28"/>
      <c r="H85" s="113"/>
      <c r="I85" s="29"/>
      <c r="J85" s="135"/>
      <c r="K85" s="115" t="str">
        <f t="shared" si="11"/>
        <v/>
      </c>
      <c r="L85" s="129"/>
      <c r="M85" s="28"/>
      <c r="N85" s="33"/>
      <c r="O85" s="113"/>
      <c r="P85" s="116">
        <f t="shared" si="12"/>
        <v>248</v>
      </c>
      <c r="Q85" s="117">
        <v>44.354838709677423</v>
      </c>
      <c r="R85" s="118">
        <f t="shared" si="13"/>
        <v>1.0490417480468752E-2</v>
      </c>
      <c r="S85" s="117">
        <f t="shared" si="16"/>
        <v>44.354838709677423</v>
      </c>
      <c r="T85" s="119">
        <f t="shared" si="14"/>
        <v>1.0490417480468752E-2</v>
      </c>
      <c r="U85" s="119">
        <f t="shared" si="15"/>
        <v>2.0980834960937503E-2</v>
      </c>
      <c r="V85" s="120" t="str">
        <f t="shared" si="17"/>
        <v>OEM_RRACK_MOD_TYPE_MST</v>
      </c>
      <c r="W85" s="121">
        <v>35972</v>
      </c>
      <c r="X85" s="122">
        <v>7</v>
      </c>
      <c r="Y85" s="123">
        <f t="shared" si="10"/>
        <v>35972</v>
      </c>
      <c r="Z85" s="124">
        <v>3500</v>
      </c>
      <c r="AA85" s="108" t="s">
        <v>262</v>
      </c>
      <c r="AB85" s="108"/>
    </row>
    <row r="86" spans="1:28" ht="12.5">
      <c r="A86" s="127" t="s">
        <v>132</v>
      </c>
      <c r="B86" s="108" t="s">
        <v>75</v>
      </c>
      <c r="C86" s="109">
        <v>61639</v>
      </c>
      <c r="D86" s="110"/>
      <c r="E86" s="111"/>
      <c r="F86" s="112"/>
      <c r="G86" s="28"/>
      <c r="H86" s="113"/>
      <c r="I86" s="29"/>
      <c r="J86" s="135"/>
      <c r="K86" s="115" t="str">
        <f t="shared" si="11"/>
        <v/>
      </c>
      <c r="L86" s="129"/>
      <c r="M86" s="28"/>
      <c r="N86" s="33"/>
      <c r="O86" s="113"/>
      <c r="P86" s="116">
        <f t="shared" si="12"/>
        <v>61639</v>
      </c>
      <c r="Q86" s="117">
        <v>191.18233807687193</v>
      </c>
      <c r="R86" s="118">
        <f t="shared" si="13"/>
        <v>11.238372933121022</v>
      </c>
      <c r="S86" s="117">
        <f t="shared" si="16"/>
        <v>191.18233807687193</v>
      </c>
      <c r="T86" s="119">
        <f t="shared" si="14"/>
        <v>11.238372933121022</v>
      </c>
      <c r="U86" s="119">
        <f t="shared" si="15"/>
        <v>22.476745866242045</v>
      </c>
      <c r="V86" s="120" t="str">
        <f t="shared" si="17"/>
        <v>NOEM_NQC_DATA</v>
      </c>
      <c r="W86" s="121">
        <v>35972</v>
      </c>
      <c r="X86" s="122">
        <v>7</v>
      </c>
      <c r="Y86" s="123">
        <f t="shared" si="10"/>
        <v>35972</v>
      </c>
      <c r="Z86" s="124">
        <v>3500</v>
      </c>
      <c r="AA86" s="108" t="s">
        <v>262</v>
      </c>
      <c r="AB86" s="108"/>
    </row>
    <row r="87" spans="1:28" ht="12.5">
      <c r="A87" s="127" t="s">
        <v>133</v>
      </c>
      <c r="B87" s="108" t="s">
        <v>75</v>
      </c>
      <c r="C87" s="109">
        <v>103725</v>
      </c>
      <c r="D87" s="110"/>
      <c r="E87" s="111"/>
      <c r="F87" s="112"/>
      <c r="G87" s="28"/>
      <c r="H87" s="113"/>
      <c r="I87" s="29"/>
      <c r="J87" s="135"/>
      <c r="K87" s="115" t="str">
        <f t="shared" si="11"/>
        <v/>
      </c>
      <c r="L87" s="129"/>
      <c r="M87" s="28"/>
      <c r="N87" s="33"/>
      <c r="O87" s="113"/>
      <c r="P87" s="116">
        <f t="shared" si="12"/>
        <v>103725</v>
      </c>
      <c r="Q87" s="117">
        <v>35.834619661737122</v>
      </c>
      <c r="R87" s="118">
        <v>6.3274466931152329</v>
      </c>
      <c r="S87" s="117">
        <f t="shared" si="16"/>
        <v>35.834619661737122</v>
      </c>
      <c r="T87" s="119">
        <f t="shared" si="14"/>
        <v>3.544755863584216</v>
      </c>
      <c r="U87" s="119">
        <f t="shared" si="15"/>
        <v>9.8722025566994489</v>
      </c>
      <c r="V87" s="120" t="str">
        <f t="shared" si="17"/>
        <v>NOEM_PART_DOCK_MST</v>
      </c>
      <c r="W87" s="121">
        <v>45523</v>
      </c>
      <c r="X87" s="122">
        <v>10</v>
      </c>
      <c r="Y87" s="123">
        <f t="shared" si="10"/>
        <v>45523</v>
      </c>
      <c r="Z87" s="124">
        <v>5000</v>
      </c>
      <c r="AA87" s="108" t="s">
        <v>262</v>
      </c>
      <c r="AB87" s="108"/>
    </row>
    <row r="88" spans="1:28" ht="12.5">
      <c r="A88" s="127" t="s">
        <v>134</v>
      </c>
      <c r="B88" s="108" t="s">
        <v>75</v>
      </c>
      <c r="C88" s="109">
        <v>800333</v>
      </c>
      <c r="D88" s="110"/>
      <c r="E88" s="111"/>
      <c r="F88" s="112"/>
      <c r="G88" s="28"/>
      <c r="H88" s="113"/>
      <c r="I88" s="29"/>
      <c r="J88" s="135"/>
      <c r="K88" s="115" t="str">
        <f t="shared" si="11"/>
        <v/>
      </c>
      <c r="L88" s="129"/>
      <c r="M88" s="28"/>
      <c r="N88" s="33"/>
      <c r="O88" s="113"/>
      <c r="P88" s="116">
        <f t="shared" si="12"/>
        <v>800333</v>
      </c>
      <c r="Q88" s="117">
        <v>35.768355243810795</v>
      </c>
      <c r="R88" s="118">
        <v>4.8106705627441402</v>
      </c>
      <c r="S88" s="117">
        <f t="shared" si="16"/>
        <v>35.768355243810795</v>
      </c>
      <c r="T88" s="119">
        <f t="shared" si="14"/>
        <v>27.30044847235186</v>
      </c>
      <c r="U88" s="119">
        <f t="shared" si="15"/>
        <v>32.111119035096003</v>
      </c>
      <c r="V88" s="120" t="str">
        <f t="shared" si="17"/>
        <v>NOEM_SUPP_PART_MST</v>
      </c>
      <c r="W88" s="121">
        <v>4354</v>
      </c>
      <c r="X88" s="122">
        <v>9</v>
      </c>
      <c r="Y88" s="123">
        <f t="shared" si="10"/>
        <v>4354</v>
      </c>
      <c r="Z88" s="124">
        <v>400</v>
      </c>
      <c r="AA88" s="108" t="s">
        <v>262</v>
      </c>
      <c r="AB88" s="108"/>
    </row>
    <row r="89" spans="1:28" ht="12.5">
      <c r="A89" s="127" t="s">
        <v>135</v>
      </c>
      <c r="B89" s="108" t="s">
        <v>75</v>
      </c>
      <c r="C89" s="109">
        <v>2</v>
      </c>
      <c r="D89" s="110"/>
      <c r="E89" s="111"/>
      <c r="F89" s="112"/>
      <c r="G89" s="28"/>
      <c r="H89" s="113"/>
      <c r="I89" s="29"/>
      <c r="J89" s="135"/>
      <c r="K89" s="115" t="str">
        <f t="shared" si="11"/>
        <v/>
      </c>
      <c r="L89" s="129"/>
      <c r="M89" s="28"/>
      <c r="N89" s="33"/>
      <c r="O89" s="113"/>
      <c r="P89" s="116">
        <f t="shared" si="12"/>
        <v>2</v>
      </c>
      <c r="Q89" s="117">
        <v>1</v>
      </c>
      <c r="R89" s="118">
        <f t="shared" ref="R89:R109" si="18">P89*Q89/1024/1024</f>
        <v>1.9073486328125E-6</v>
      </c>
      <c r="S89" s="117">
        <f t="shared" si="16"/>
        <v>1</v>
      </c>
      <c r="T89" s="119">
        <f t="shared" si="14"/>
        <v>1.9073486328125E-6</v>
      </c>
      <c r="U89" s="119">
        <f t="shared" si="15"/>
        <v>3.814697265625E-6</v>
      </c>
      <c r="V89" s="120" t="str">
        <f t="shared" si="17"/>
        <v>SHP_AUTH_MST</v>
      </c>
      <c r="W89" s="121">
        <v>35972</v>
      </c>
      <c r="X89" s="122">
        <v>7</v>
      </c>
      <c r="Y89" s="123">
        <f t="shared" si="10"/>
        <v>35972</v>
      </c>
      <c r="Z89" s="124">
        <v>3500</v>
      </c>
      <c r="AA89" s="108" t="s">
        <v>262</v>
      </c>
      <c r="AB89" s="108"/>
    </row>
    <row r="90" spans="1:28" ht="12.5">
      <c r="A90" s="143" t="s">
        <v>136</v>
      </c>
      <c r="B90" s="108" t="s">
        <v>75</v>
      </c>
      <c r="C90" s="109">
        <v>24</v>
      </c>
      <c r="D90" s="110"/>
      <c r="E90" s="111"/>
      <c r="F90" s="112"/>
      <c r="G90" s="28"/>
      <c r="H90" s="113"/>
      <c r="I90" s="29"/>
      <c r="J90" s="135"/>
      <c r="K90" s="115" t="str">
        <f t="shared" si="11"/>
        <v/>
      </c>
      <c r="L90" s="28"/>
      <c r="M90" s="28"/>
      <c r="N90" s="33"/>
      <c r="O90" s="113"/>
      <c r="P90" s="116">
        <f t="shared" si="12"/>
        <v>24</v>
      </c>
      <c r="Q90" s="117">
        <v>41.666666666666664</v>
      </c>
      <c r="R90" s="118">
        <f t="shared" si="18"/>
        <v>9.5367431640625E-4</v>
      </c>
      <c r="S90" s="117">
        <f t="shared" si="16"/>
        <v>41.666666666666664</v>
      </c>
      <c r="T90" s="119">
        <f t="shared" si="14"/>
        <v>9.5367431640625E-4</v>
      </c>
      <c r="U90" s="119">
        <f t="shared" si="15"/>
        <v>1.9073486328125E-3</v>
      </c>
      <c r="V90" s="120" t="str">
        <f t="shared" si="17"/>
        <v>OEM_SHIP_CMP_MST</v>
      </c>
      <c r="W90" s="121">
        <v>47</v>
      </c>
      <c r="X90" s="122">
        <v>2</v>
      </c>
      <c r="Y90" s="123">
        <f t="shared" si="10"/>
        <v>47</v>
      </c>
      <c r="Z90" s="144" t="e">
        <f>(AM90/AN90)/12</f>
        <v>#DIV/0!</v>
      </c>
      <c r="AA90" s="108" t="s">
        <v>262</v>
      </c>
      <c r="AB90" s="108"/>
    </row>
    <row r="91" spans="1:28" ht="12.5">
      <c r="A91" s="127" t="s">
        <v>137</v>
      </c>
      <c r="B91" s="108" t="s">
        <v>75</v>
      </c>
      <c r="C91" s="109">
        <v>554</v>
      </c>
      <c r="D91" s="110"/>
      <c r="E91" s="111"/>
      <c r="F91" s="112"/>
      <c r="G91" s="28"/>
      <c r="H91" s="113"/>
      <c r="I91" s="29"/>
      <c r="J91" s="135"/>
      <c r="K91" s="115" t="str">
        <f t="shared" si="11"/>
        <v/>
      </c>
      <c r="L91" s="129"/>
      <c r="M91" s="28"/>
      <c r="N91" s="33"/>
      <c r="O91" s="113"/>
      <c r="P91" s="116">
        <f t="shared" si="12"/>
        <v>554</v>
      </c>
      <c r="Q91" s="117">
        <v>66.787003610108314</v>
      </c>
      <c r="R91" s="118">
        <f t="shared" si="18"/>
        <v>3.5285949707031257E-2</v>
      </c>
      <c r="S91" s="117">
        <f t="shared" si="16"/>
        <v>66.787003610108314</v>
      </c>
      <c r="T91" s="119">
        <f t="shared" si="14"/>
        <v>3.5285949707031257E-2</v>
      </c>
      <c r="U91" s="119">
        <f t="shared" si="15"/>
        <v>7.0571899414062514E-2</v>
      </c>
      <c r="V91" s="120" t="str">
        <f t="shared" si="17"/>
        <v>OEM_CONTROL</v>
      </c>
      <c r="W91" s="121">
        <v>35972</v>
      </c>
      <c r="X91" s="122">
        <v>7</v>
      </c>
      <c r="Y91" s="123">
        <f t="shared" si="10"/>
        <v>35972</v>
      </c>
      <c r="Z91" s="124">
        <v>3500</v>
      </c>
      <c r="AA91" s="108" t="s">
        <v>262</v>
      </c>
      <c r="AB91" s="108"/>
    </row>
    <row r="92" spans="1:28" ht="12.5">
      <c r="A92" s="143" t="s">
        <v>138</v>
      </c>
      <c r="B92" s="108" t="s">
        <v>75</v>
      </c>
      <c r="C92" s="121">
        <v>81</v>
      </c>
      <c r="D92" s="110"/>
      <c r="E92" s="111"/>
      <c r="F92" s="112"/>
      <c r="G92" s="28"/>
      <c r="H92" s="113"/>
      <c r="I92" s="29"/>
      <c r="J92" s="135"/>
      <c r="K92" s="115" t="str">
        <f t="shared" si="11"/>
        <v/>
      </c>
      <c r="L92" s="28"/>
      <c r="M92" s="28"/>
      <c r="N92" s="33"/>
      <c r="O92" s="113"/>
      <c r="P92" s="116">
        <f t="shared" si="12"/>
        <v>81</v>
      </c>
      <c r="Q92" s="117">
        <v>24.691358024691358</v>
      </c>
      <c r="R92" s="118">
        <f t="shared" si="18"/>
        <v>1.9073486328125E-3</v>
      </c>
      <c r="S92" s="117">
        <f t="shared" si="16"/>
        <v>24.691358024691358</v>
      </c>
      <c r="T92" s="119">
        <f t="shared" si="14"/>
        <v>1.9073486328125E-3</v>
      </c>
      <c r="U92" s="119">
        <f t="shared" si="15"/>
        <v>3.814697265625E-3</v>
      </c>
      <c r="V92" s="120" t="str">
        <f t="shared" si="17"/>
        <v>NCS_PURPOSE_MST</v>
      </c>
      <c r="W92" s="121">
        <v>360</v>
      </c>
      <c r="X92" s="122">
        <v>2</v>
      </c>
      <c r="Y92" s="123">
        <f t="shared" si="10"/>
        <v>360</v>
      </c>
      <c r="Z92" s="124"/>
      <c r="AA92" s="108" t="s">
        <v>262</v>
      </c>
      <c r="AB92" s="108"/>
    </row>
    <row r="93" spans="1:28" ht="12.5">
      <c r="A93" s="143" t="s">
        <v>139</v>
      </c>
      <c r="B93" s="108" t="s">
        <v>75</v>
      </c>
      <c r="C93" s="121">
        <v>13912</v>
      </c>
      <c r="D93" s="110"/>
      <c r="E93" s="111"/>
      <c r="F93" s="112"/>
      <c r="G93" s="28"/>
      <c r="H93" s="113"/>
      <c r="I93" s="29"/>
      <c r="J93" s="135"/>
      <c r="K93" s="115" t="str">
        <f t="shared" si="11"/>
        <v/>
      </c>
      <c r="L93" s="28"/>
      <c r="M93" s="28"/>
      <c r="N93" s="33"/>
      <c r="O93" s="113"/>
      <c r="P93" s="116">
        <f t="shared" si="12"/>
        <v>13912</v>
      </c>
      <c r="Q93" s="117">
        <v>45.140885566417481</v>
      </c>
      <c r="R93" s="118">
        <f t="shared" si="18"/>
        <v>0.598907470703125</v>
      </c>
      <c r="S93" s="117">
        <f t="shared" si="16"/>
        <v>45.140885566417481</v>
      </c>
      <c r="T93" s="119">
        <f t="shared" si="14"/>
        <v>0.598907470703125</v>
      </c>
      <c r="U93" s="119">
        <f t="shared" si="15"/>
        <v>1.19781494140625</v>
      </c>
      <c r="V93" s="120" t="str">
        <f t="shared" si="17"/>
        <v>NOEM_SSL_PCK_MST</v>
      </c>
      <c r="W93" s="121">
        <v>164</v>
      </c>
      <c r="X93" s="122">
        <v>11</v>
      </c>
      <c r="Y93" s="123">
        <f t="shared" si="10"/>
        <v>164</v>
      </c>
      <c r="Z93" s="124"/>
      <c r="AA93" s="108" t="s">
        <v>262</v>
      </c>
      <c r="AB93" s="108"/>
    </row>
    <row r="94" spans="1:28" ht="12.5">
      <c r="A94" s="125" t="s">
        <v>140</v>
      </c>
      <c r="B94" s="108" t="s">
        <v>75</v>
      </c>
      <c r="C94" s="109">
        <v>39</v>
      </c>
      <c r="D94" s="110"/>
      <c r="E94" s="111"/>
      <c r="F94" s="112"/>
      <c r="G94" s="28"/>
      <c r="H94" s="113"/>
      <c r="I94" s="29"/>
      <c r="J94" s="135"/>
      <c r="K94" s="115" t="str">
        <f t="shared" si="11"/>
        <v/>
      </c>
      <c r="L94" s="28"/>
      <c r="M94" s="28"/>
      <c r="N94" s="33"/>
      <c r="O94" s="113"/>
      <c r="P94" s="116">
        <f t="shared" si="12"/>
        <v>39</v>
      </c>
      <c r="Q94" s="117">
        <v>25.641025641025639</v>
      </c>
      <c r="R94" s="118">
        <f t="shared" si="18"/>
        <v>9.5367431640624989E-4</v>
      </c>
      <c r="S94" s="117">
        <f t="shared" si="16"/>
        <v>25.641025641025639</v>
      </c>
      <c r="T94" s="119">
        <f t="shared" si="14"/>
        <v>9.5367431640624989E-4</v>
      </c>
      <c r="U94" s="119">
        <f t="shared" si="15"/>
        <v>1.9073486328124998E-3</v>
      </c>
      <c r="V94" s="120" t="str">
        <f t="shared" si="17"/>
        <v>DPK_CODE_MST</v>
      </c>
      <c r="W94" s="121"/>
      <c r="X94" s="122"/>
      <c r="Y94" s="123">
        <f t="shared" si="10"/>
        <v>0</v>
      </c>
      <c r="Z94" s="124">
        <v>2500</v>
      </c>
      <c r="AA94" s="108" t="s">
        <v>262</v>
      </c>
      <c r="AB94" s="108"/>
    </row>
    <row r="95" spans="1:28" ht="12.5">
      <c r="A95" s="125" t="s">
        <v>141</v>
      </c>
      <c r="B95" s="108" t="s">
        <v>75</v>
      </c>
      <c r="C95" s="109">
        <v>55</v>
      </c>
      <c r="D95" s="110"/>
      <c r="E95" s="111"/>
      <c r="F95" s="112"/>
      <c r="G95" s="28"/>
      <c r="H95" s="113"/>
      <c r="I95" s="29"/>
      <c r="J95" s="135"/>
      <c r="K95" s="115" t="str">
        <f t="shared" si="11"/>
        <v/>
      </c>
      <c r="L95" s="28"/>
      <c r="M95" s="28"/>
      <c r="N95" s="33"/>
      <c r="O95" s="113"/>
      <c r="P95" s="116">
        <f t="shared" si="12"/>
        <v>55</v>
      </c>
      <c r="Q95" s="117">
        <v>1</v>
      </c>
      <c r="R95" s="118">
        <f t="shared" si="18"/>
        <v>5.245208740234375E-5</v>
      </c>
      <c r="S95" s="117">
        <f t="shared" si="16"/>
        <v>1</v>
      </c>
      <c r="T95" s="119">
        <f t="shared" si="14"/>
        <v>5.245208740234375E-5</v>
      </c>
      <c r="U95" s="119">
        <f t="shared" si="15"/>
        <v>1.049041748046875E-4</v>
      </c>
      <c r="V95" s="120" t="str">
        <f t="shared" si="17"/>
        <v>INF_UPLD_WARN_MST</v>
      </c>
      <c r="W95" s="121"/>
      <c r="X95" s="122"/>
      <c r="Y95" s="123">
        <f t="shared" si="10"/>
        <v>0</v>
      </c>
      <c r="Z95" s="124">
        <v>20</v>
      </c>
      <c r="AA95" s="108" t="s">
        <v>262</v>
      </c>
      <c r="AB95" s="108"/>
    </row>
    <row r="96" spans="1:28" ht="12.5">
      <c r="A96" s="143" t="s">
        <v>142</v>
      </c>
      <c r="B96" s="108" t="s">
        <v>75</v>
      </c>
      <c r="C96" s="121">
        <v>1651</v>
      </c>
      <c r="D96" s="110"/>
      <c r="E96" s="111"/>
      <c r="F96" s="112"/>
      <c r="G96" s="28"/>
      <c r="H96" s="113"/>
      <c r="I96" s="29"/>
      <c r="J96" s="135"/>
      <c r="K96" s="115" t="str">
        <f t="shared" si="11"/>
        <v/>
      </c>
      <c r="L96" s="129"/>
      <c r="M96" s="129"/>
      <c r="N96" s="134"/>
      <c r="O96" s="131"/>
      <c r="P96" s="116">
        <f t="shared" si="12"/>
        <v>1651</v>
      </c>
      <c r="Q96" s="117">
        <v>29.0732889158086</v>
      </c>
      <c r="R96" s="118">
        <f t="shared" si="18"/>
        <v>4.57763671875E-2</v>
      </c>
      <c r="S96" s="117">
        <f t="shared" si="16"/>
        <v>29.0732889158086</v>
      </c>
      <c r="T96" s="119">
        <f t="shared" si="14"/>
        <v>4.57763671875E-2</v>
      </c>
      <c r="U96" s="119">
        <f t="shared" si="15"/>
        <v>9.1552734375E-2</v>
      </c>
      <c r="V96" s="120" t="str">
        <f t="shared" si="17"/>
        <v>NCS_DSI_NO_CTRL</v>
      </c>
      <c r="W96" s="121">
        <v>15451</v>
      </c>
      <c r="X96" s="122">
        <v>11</v>
      </c>
      <c r="Y96" s="123">
        <f t="shared" si="10"/>
        <v>15451</v>
      </c>
      <c r="Z96" s="124"/>
      <c r="AA96" s="108" t="s">
        <v>262</v>
      </c>
      <c r="AB96" s="108"/>
    </row>
    <row r="97" spans="1:28" ht="12.5">
      <c r="A97" s="143" t="s">
        <v>143</v>
      </c>
      <c r="B97" s="108" t="s">
        <v>75</v>
      </c>
      <c r="C97" s="121">
        <v>1</v>
      </c>
      <c r="D97" s="110"/>
      <c r="E97" s="111"/>
      <c r="F97" s="112"/>
      <c r="G97" s="28"/>
      <c r="H97" s="113"/>
      <c r="I97" s="29"/>
      <c r="J97" s="135"/>
      <c r="K97" s="115" t="str">
        <f t="shared" si="11"/>
        <v/>
      </c>
      <c r="L97" s="129"/>
      <c r="M97" s="129"/>
      <c r="N97" s="134"/>
      <c r="O97" s="131"/>
      <c r="P97" s="116">
        <f t="shared" si="12"/>
        <v>1</v>
      </c>
      <c r="Q97" s="117">
        <v>1</v>
      </c>
      <c r="R97" s="118">
        <f t="shared" si="18"/>
        <v>9.5367431640625E-7</v>
      </c>
      <c r="S97" s="117">
        <f t="shared" si="16"/>
        <v>1</v>
      </c>
      <c r="T97" s="119">
        <f t="shared" si="14"/>
        <v>9.5367431640625E-7</v>
      </c>
      <c r="U97" s="119">
        <f t="shared" si="15"/>
        <v>1.9073486328125E-6</v>
      </c>
      <c r="V97" s="120" t="str">
        <f t="shared" si="17"/>
        <v>NCS_DSI_PARAM</v>
      </c>
      <c r="W97" s="121">
        <v>5223426</v>
      </c>
      <c r="X97" s="122">
        <v>11</v>
      </c>
      <c r="Y97" s="123">
        <f t="shared" si="10"/>
        <v>5223426</v>
      </c>
      <c r="Z97" s="124"/>
      <c r="AA97" s="108" t="s">
        <v>262</v>
      </c>
      <c r="AB97" s="108"/>
    </row>
    <row r="98" spans="1:28" ht="12.5">
      <c r="A98" s="143" t="s">
        <v>144</v>
      </c>
      <c r="B98" s="108" t="s">
        <v>75</v>
      </c>
      <c r="C98" s="121">
        <v>4</v>
      </c>
      <c r="D98" s="110"/>
      <c r="E98" s="111"/>
      <c r="F98" s="112"/>
      <c r="G98" s="28"/>
      <c r="H98" s="113"/>
      <c r="I98" s="29"/>
      <c r="J98" s="135"/>
      <c r="K98" s="115" t="str">
        <f t="shared" si="11"/>
        <v/>
      </c>
      <c r="L98" s="129"/>
      <c r="M98" s="129"/>
      <c r="N98" s="134"/>
      <c r="O98" s="131"/>
      <c r="P98" s="116">
        <f t="shared" si="12"/>
        <v>4</v>
      </c>
      <c r="Q98" s="117">
        <v>1</v>
      </c>
      <c r="R98" s="118">
        <f t="shared" si="18"/>
        <v>3.814697265625E-6</v>
      </c>
      <c r="S98" s="117">
        <f t="shared" si="16"/>
        <v>1</v>
      </c>
      <c r="T98" s="119">
        <f t="shared" si="14"/>
        <v>3.814697265625E-6</v>
      </c>
      <c r="U98" s="119">
        <f t="shared" si="15"/>
        <v>7.62939453125E-6</v>
      </c>
      <c r="V98" s="120" t="str">
        <f t="shared" si="17"/>
        <v>NCS_DSI_REMARK_MST</v>
      </c>
      <c r="W98" s="121">
        <v>3808</v>
      </c>
      <c r="X98" s="122">
        <v>1</v>
      </c>
      <c r="Y98" s="123">
        <f t="shared" si="10"/>
        <v>3808</v>
      </c>
      <c r="Z98" s="124"/>
      <c r="AA98" s="108" t="s">
        <v>262</v>
      </c>
      <c r="AB98" s="108"/>
    </row>
    <row r="99" spans="1:28" ht="12.5">
      <c r="A99" s="143" t="s">
        <v>145</v>
      </c>
      <c r="B99" s="108" t="s">
        <v>75</v>
      </c>
      <c r="C99" s="121">
        <v>103</v>
      </c>
      <c r="D99" s="110"/>
      <c r="E99" s="111"/>
      <c r="F99" s="112"/>
      <c r="G99" s="28"/>
      <c r="H99" s="113"/>
      <c r="I99" s="29"/>
      <c r="J99" s="135"/>
      <c r="K99" s="115" t="str">
        <f t="shared" si="11"/>
        <v/>
      </c>
      <c r="L99" s="129"/>
      <c r="M99" s="129"/>
      <c r="N99" s="134"/>
      <c r="O99" s="131"/>
      <c r="P99" s="116">
        <f t="shared" si="12"/>
        <v>103</v>
      </c>
      <c r="Q99" s="117">
        <v>29.126213592233011</v>
      </c>
      <c r="R99" s="118">
        <f t="shared" si="18"/>
        <v>2.86102294921875E-3</v>
      </c>
      <c r="S99" s="117">
        <f t="shared" si="16"/>
        <v>29.126213592233011</v>
      </c>
      <c r="T99" s="119">
        <f t="shared" si="14"/>
        <v>2.86102294921875E-3</v>
      </c>
      <c r="U99" s="119">
        <f t="shared" si="15"/>
        <v>5.7220458984375E-3</v>
      </c>
      <c r="V99" s="120" t="str">
        <f t="shared" si="17"/>
        <v>NCS_MOD_SEQ</v>
      </c>
      <c r="W99" s="121">
        <v>7300713</v>
      </c>
      <c r="X99" s="122">
        <v>11</v>
      </c>
      <c r="Y99" s="123">
        <f t="shared" si="10"/>
        <v>7300713</v>
      </c>
      <c r="Z99" s="124"/>
      <c r="AA99" s="108" t="s">
        <v>262</v>
      </c>
      <c r="AB99" s="108"/>
    </row>
    <row r="100" spans="1:28" ht="12.5">
      <c r="A100" s="125" t="s">
        <v>146</v>
      </c>
      <c r="B100" s="108" t="s">
        <v>75</v>
      </c>
      <c r="C100" s="109">
        <v>6</v>
      </c>
      <c r="D100" s="110"/>
      <c r="E100" s="111"/>
      <c r="F100" s="112"/>
      <c r="G100" s="28"/>
      <c r="H100" s="113"/>
      <c r="I100" s="29"/>
      <c r="J100" s="114"/>
      <c r="K100" s="115" t="str">
        <f t="shared" si="11"/>
        <v/>
      </c>
      <c r="L100" s="28"/>
      <c r="M100" s="28"/>
      <c r="N100" s="33"/>
      <c r="O100" s="113"/>
      <c r="P100" s="116">
        <f t="shared" si="12"/>
        <v>6</v>
      </c>
      <c r="Q100" s="117">
        <v>1</v>
      </c>
      <c r="R100" s="118">
        <f t="shared" si="18"/>
        <v>5.7220458984375E-6</v>
      </c>
      <c r="S100" s="117">
        <f t="shared" si="16"/>
        <v>1</v>
      </c>
      <c r="T100" s="119">
        <f t="shared" si="14"/>
        <v>5.7220458984375E-6</v>
      </c>
      <c r="U100" s="119">
        <f t="shared" si="15"/>
        <v>1.1444091796875E-5</v>
      </c>
      <c r="V100" s="120" t="str">
        <f t="shared" si="17"/>
        <v>NCS_ORD_PKG_STS_MST</v>
      </c>
      <c r="W100" s="121"/>
      <c r="X100" s="122"/>
      <c r="Y100" s="123"/>
      <c r="Z100" s="124">
        <v>2000000</v>
      </c>
      <c r="AA100" s="108" t="s">
        <v>262</v>
      </c>
      <c r="AB100" s="108"/>
    </row>
    <row r="101" spans="1:28" ht="12.5">
      <c r="A101" s="125" t="s">
        <v>147</v>
      </c>
      <c r="B101" s="108" t="s">
        <v>75</v>
      </c>
      <c r="C101" s="109">
        <v>15824</v>
      </c>
      <c r="D101" s="110"/>
      <c r="E101" s="111"/>
      <c r="F101" s="112"/>
      <c r="G101" s="28"/>
      <c r="H101" s="113"/>
      <c r="I101" s="29"/>
      <c r="J101" s="114"/>
      <c r="K101" s="115" t="str">
        <f t="shared" si="11"/>
        <v/>
      </c>
      <c r="L101" s="28"/>
      <c r="M101" s="28"/>
      <c r="N101" s="33"/>
      <c r="O101" s="113"/>
      <c r="P101" s="116">
        <f t="shared" si="12"/>
        <v>15824</v>
      </c>
      <c r="Q101" s="117">
        <v>29.954499494438824</v>
      </c>
      <c r="R101" s="118">
        <f t="shared" si="18"/>
        <v>0.45204162597656244</v>
      </c>
      <c r="S101" s="117">
        <f t="shared" si="16"/>
        <v>29.954499494438824</v>
      </c>
      <c r="T101" s="119">
        <f t="shared" si="14"/>
        <v>0.45204162597656244</v>
      </c>
      <c r="U101" s="119">
        <f t="shared" si="15"/>
        <v>0.90408325195312489</v>
      </c>
      <c r="V101" s="120" t="str">
        <f t="shared" si="17"/>
        <v>NCS_PART_BAR_SEQ</v>
      </c>
      <c r="W101" s="121"/>
      <c r="X101" s="122"/>
      <c r="Y101" s="123"/>
      <c r="Z101" s="124">
        <v>88000</v>
      </c>
      <c r="AA101" s="108" t="s">
        <v>262</v>
      </c>
      <c r="AB101" s="108"/>
    </row>
    <row r="102" spans="1:28" ht="12.5">
      <c r="A102" s="125" t="s">
        <v>148</v>
      </c>
      <c r="B102" s="108" t="s">
        <v>75</v>
      </c>
      <c r="C102" s="109">
        <v>2</v>
      </c>
      <c r="D102" s="110"/>
      <c r="E102" s="111"/>
      <c r="F102" s="112"/>
      <c r="G102" s="28"/>
      <c r="H102" s="113"/>
      <c r="I102" s="29"/>
      <c r="J102" s="114"/>
      <c r="K102" s="115" t="str">
        <f t="shared" si="11"/>
        <v/>
      </c>
      <c r="L102" s="28"/>
      <c r="M102" s="28"/>
      <c r="N102" s="33"/>
      <c r="O102" s="113"/>
      <c r="P102" s="116">
        <f t="shared" si="12"/>
        <v>2</v>
      </c>
      <c r="Q102" s="117">
        <v>1</v>
      </c>
      <c r="R102" s="118">
        <f t="shared" si="18"/>
        <v>1.9073486328125E-6</v>
      </c>
      <c r="S102" s="117">
        <f t="shared" si="16"/>
        <v>1</v>
      </c>
      <c r="T102" s="119">
        <f t="shared" si="14"/>
        <v>1.9073486328125E-6</v>
      </c>
      <c r="U102" s="119">
        <f t="shared" si="15"/>
        <v>3.814697265625E-6</v>
      </c>
      <c r="V102" s="120" t="str">
        <f t="shared" si="17"/>
        <v>NOEM_CB_MST</v>
      </c>
      <c r="W102" s="121"/>
      <c r="X102" s="122"/>
      <c r="Y102" s="123">
        <f>IF(B102="M",W102,W102*1.2)</f>
        <v>0</v>
      </c>
      <c r="Z102" s="124">
        <v>200</v>
      </c>
      <c r="AA102" s="108" t="s">
        <v>262</v>
      </c>
      <c r="AB102" s="108"/>
    </row>
    <row r="103" spans="1:28" ht="12.5">
      <c r="A103" s="143" t="s">
        <v>149</v>
      </c>
      <c r="B103" s="108" t="s">
        <v>75</v>
      </c>
      <c r="C103" s="109">
        <v>55</v>
      </c>
      <c r="D103" s="110"/>
      <c r="E103" s="111"/>
      <c r="F103" s="112"/>
      <c r="G103" s="28"/>
      <c r="H103" s="113"/>
      <c r="I103" s="29"/>
      <c r="J103" s="135"/>
      <c r="K103" s="115" t="str">
        <f t="shared" si="11"/>
        <v/>
      </c>
      <c r="L103" s="129"/>
      <c r="M103" s="28"/>
      <c r="N103" s="134"/>
      <c r="O103" s="113"/>
      <c r="P103" s="116">
        <f t="shared" si="12"/>
        <v>55</v>
      </c>
      <c r="Q103" s="117">
        <v>54.54545454545454</v>
      </c>
      <c r="R103" s="118">
        <f t="shared" si="18"/>
        <v>2.8610229492187496E-3</v>
      </c>
      <c r="S103" s="117">
        <f t="shared" si="16"/>
        <v>54.54545454545454</v>
      </c>
      <c r="T103" s="119">
        <f t="shared" si="14"/>
        <v>2.8610229492187496E-3</v>
      </c>
      <c r="U103" s="119">
        <f t="shared" si="15"/>
        <v>5.7220458984374991E-3</v>
      </c>
      <c r="V103" s="120" t="str">
        <f t="shared" si="17"/>
        <v>NOEM_INTERFACE_SETUP</v>
      </c>
      <c r="W103" s="121">
        <v>1822</v>
      </c>
      <c r="X103" s="122">
        <v>11</v>
      </c>
      <c r="Y103" s="123">
        <f>IF(B103="M",W103,W103*1.2)</f>
        <v>1822</v>
      </c>
      <c r="Z103" s="124">
        <v>1000</v>
      </c>
      <c r="AA103" s="108" t="s">
        <v>262</v>
      </c>
      <c r="AB103" s="108"/>
    </row>
    <row r="104" spans="1:28" ht="12.5">
      <c r="A104" s="125" t="s">
        <v>150</v>
      </c>
      <c r="B104" s="108" t="s">
        <v>75</v>
      </c>
      <c r="C104" s="109">
        <v>25</v>
      </c>
      <c r="D104" s="110"/>
      <c r="E104" s="111"/>
      <c r="F104" s="112"/>
      <c r="G104" s="28"/>
      <c r="H104" s="113"/>
      <c r="I104" s="29"/>
      <c r="J104" s="135"/>
      <c r="K104" s="115" t="str">
        <f t="shared" si="11"/>
        <v/>
      </c>
      <c r="L104" s="28"/>
      <c r="M104" s="28"/>
      <c r="N104" s="33"/>
      <c r="O104" s="113"/>
      <c r="P104" s="116">
        <f t="shared" si="12"/>
        <v>25</v>
      </c>
      <c r="Q104" s="117">
        <v>1</v>
      </c>
      <c r="R104" s="118">
        <f t="shared" si="18"/>
        <v>2.384185791015625E-5</v>
      </c>
      <c r="S104" s="117">
        <f t="shared" si="16"/>
        <v>1</v>
      </c>
      <c r="T104" s="119">
        <f t="shared" si="14"/>
        <v>2.384185791015625E-5</v>
      </c>
      <c r="U104" s="119">
        <f t="shared" si="15"/>
        <v>4.76837158203125E-5</v>
      </c>
      <c r="V104" s="120" t="str">
        <f t="shared" si="17"/>
        <v>NOEM_KAN_STS_UPD_DTL</v>
      </c>
      <c r="W104" s="121"/>
      <c r="X104" s="122"/>
      <c r="Y104" s="123"/>
      <c r="Z104" s="124">
        <v>500000</v>
      </c>
      <c r="AA104" s="108" t="s">
        <v>262</v>
      </c>
      <c r="AB104" s="108"/>
    </row>
    <row r="105" spans="1:28" ht="12.5">
      <c r="A105" s="125" t="s">
        <v>151</v>
      </c>
      <c r="B105" s="108" t="s">
        <v>75</v>
      </c>
      <c r="C105" s="109">
        <v>4</v>
      </c>
      <c r="D105" s="110"/>
      <c r="E105" s="111"/>
      <c r="F105" s="112"/>
      <c r="G105" s="28"/>
      <c r="H105" s="113"/>
      <c r="I105" s="29"/>
      <c r="J105" s="135"/>
      <c r="K105" s="115" t="str">
        <f t="shared" si="11"/>
        <v/>
      </c>
      <c r="L105" s="28"/>
      <c r="M105" s="28"/>
      <c r="N105" s="33"/>
      <c r="O105" s="113"/>
      <c r="P105" s="116">
        <f t="shared" si="12"/>
        <v>4</v>
      </c>
      <c r="Q105" s="117">
        <v>1</v>
      </c>
      <c r="R105" s="118">
        <f t="shared" si="18"/>
        <v>3.814697265625E-6</v>
      </c>
      <c r="S105" s="117">
        <f t="shared" si="16"/>
        <v>1</v>
      </c>
      <c r="T105" s="119">
        <f t="shared" si="14"/>
        <v>3.814697265625E-6</v>
      </c>
      <c r="U105" s="119">
        <f t="shared" si="15"/>
        <v>7.62939453125E-6</v>
      </c>
      <c r="V105" s="120" t="str">
        <f t="shared" si="17"/>
        <v>NOEM_MARU_TYP_MST</v>
      </c>
      <c r="W105" s="121"/>
      <c r="X105" s="122"/>
      <c r="Y105" s="123"/>
      <c r="Z105" s="124">
        <v>500000</v>
      </c>
      <c r="AA105" s="108" t="s">
        <v>262</v>
      </c>
      <c r="AB105" s="108"/>
    </row>
    <row r="106" spans="1:28" ht="12.5">
      <c r="A106" s="126" t="s">
        <v>152</v>
      </c>
      <c r="B106" s="108" t="s">
        <v>75</v>
      </c>
      <c r="C106" s="121">
        <v>54</v>
      </c>
      <c r="D106" s="110"/>
      <c r="E106" s="111"/>
      <c r="F106" s="112"/>
      <c r="G106" s="129"/>
      <c r="H106" s="131"/>
      <c r="I106" s="132"/>
      <c r="J106" s="114"/>
      <c r="K106" s="115" t="str">
        <f t="shared" si="11"/>
        <v/>
      </c>
      <c r="L106" s="129"/>
      <c r="M106" s="129"/>
      <c r="N106" s="134"/>
      <c r="O106" s="131"/>
      <c r="P106" s="116">
        <f t="shared" si="12"/>
        <v>54</v>
      </c>
      <c r="Q106" s="117">
        <v>37.037037037037038</v>
      </c>
      <c r="R106" s="118">
        <f t="shared" si="18"/>
        <v>1.9073486328125E-3</v>
      </c>
      <c r="S106" s="117">
        <f t="shared" si="16"/>
        <v>37.037037037037038</v>
      </c>
      <c r="T106" s="119">
        <f t="shared" si="14"/>
        <v>1.9073486328125E-3</v>
      </c>
      <c r="U106" s="119">
        <f t="shared" si="15"/>
        <v>3.814697265625E-3</v>
      </c>
      <c r="V106" s="120" t="str">
        <f t="shared" si="17"/>
        <v>NOEM_PURG_DTL</v>
      </c>
      <c r="W106" s="121"/>
      <c r="X106" s="122"/>
      <c r="Y106" s="123">
        <f t="shared" ref="Y106:Y131" si="19">IF(B106="M",W106,W106*1.2)</f>
        <v>0</v>
      </c>
      <c r="Z106" s="128"/>
      <c r="AA106" s="108" t="s">
        <v>262</v>
      </c>
      <c r="AB106" s="108"/>
    </row>
    <row r="107" spans="1:28" ht="12.5">
      <c r="A107" s="126" t="s">
        <v>153</v>
      </c>
      <c r="B107" s="108" t="s">
        <v>75</v>
      </c>
      <c r="C107" s="121">
        <v>36</v>
      </c>
      <c r="D107" s="110"/>
      <c r="E107" s="111"/>
      <c r="F107" s="112"/>
      <c r="G107" s="129"/>
      <c r="H107" s="131"/>
      <c r="I107" s="132"/>
      <c r="J107" s="114"/>
      <c r="K107" s="115" t="str">
        <f t="shared" si="11"/>
        <v/>
      </c>
      <c r="L107" s="129"/>
      <c r="M107" s="129"/>
      <c r="N107" s="134"/>
      <c r="O107" s="131"/>
      <c r="P107" s="116">
        <f t="shared" si="12"/>
        <v>36</v>
      </c>
      <c r="Q107" s="117">
        <v>27.777777777777775</v>
      </c>
      <c r="R107" s="118">
        <f t="shared" si="18"/>
        <v>9.5367431640624989E-4</v>
      </c>
      <c r="S107" s="117">
        <f t="shared" si="16"/>
        <v>27.777777777777775</v>
      </c>
      <c r="T107" s="119">
        <f t="shared" si="14"/>
        <v>9.5367431640624989E-4</v>
      </c>
      <c r="U107" s="119">
        <f t="shared" si="15"/>
        <v>1.9073486328124998E-3</v>
      </c>
      <c r="V107" s="120" t="str">
        <f t="shared" si="17"/>
        <v>NOEM_PVMS_SETUP</v>
      </c>
      <c r="W107" s="121"/>
      <c r="X107" s="122"/>
      <c r="Y107" s="123">
        <f t="shared" si="19"/>
        <v>0</v>
      </c>
      <c r="Z107" s="128"/>
      <c r="AA107" s="108" t="s">
        <v>262</v>
      </c>
      <c r="AB107" s="108"/>
    </row>
    <row r="108" spans="1:28" ht="12.5">
      <c r="A108" s="126" t="s">
        <v>154</v>
      </c>
      <c r="B108" s="108" t="s">
        <v>75</v>
      </c>
      <c r="C108" s="109">
        <v>32</v>
      </c>
      <c r="D108" s="110"/>
      <c r="E108" s="111"/>
      <c r="F108" s="112"/>
      <c r="G108" s="28"/>
      <c r="H108" s="113"/>
      <c r="I108" s="29"/>
      <c r="J108" s="145"/>
      <c r="K108" s="115" t="str">
        <f t="shared" si="11"/>
        <v/>
      </c>
      <c r="L108" s="28"/>
      <c r="M108" s="28"/>
      <c r="N108" s="33"/>
      <c r="O108" s="113"/>
      <c r="P108" s="116">
        <f t="shared" si="12"/>
        <v>32</v>
      </c>
      <c r="Q108" s="117">
        <v>31.25</v>
      </c>
      <c r="R108" s="118">
        <f t="shared" si="18"/>
        <v>9.5367431640625E-4</v>
      </c>
      <c r="S108" s="117">
        <f t="shared" si="16"/>
        <v>31.25</v>
      </c>
      <c r="T108" s="119">
        <f t="shared" si="14"/>
        <v>9.5367431640625E-4</v>
      </c>
      <c r="U108" s="119">
        <f t="shared" si="15"/>
        <v>1.9073486328125E-3</v>
      </c>
      <c r="V108" s="120" t="str">
        <f t="shared" si="17"/>
        <v>NOEM_RPT_CONFIG</v>
      </c>
      <c r="W108" s="121"/>
      <c r="X108" s="122"/>
      <c r="Y108" s="123">
        <f t="shared" si="19"/>
        <v>0</v>
      </c>
      <c r="Z108" s="146"/>
      <c r="AA108" s="108" t="s">
        <v>262</v>
      </c>
      <c r="AB108" s="108"/>
    </row>
    <row r="109" spans="1:28" ht="12.5">
      <c r="A109" s="126" t="s">
        <v>155</v>
      </c>
      <c r="B109" s="108" t="s">
        <v>75</v>
      </c>
      <c r="C109" s="109">
        <v>210</v>
      </c>
      <c r="D109" s="110"/>
      <c r="E109" s="111"/>
      <c r="F109" s="112"/>
      <c r="G109" s="28"/>
      <c r="H109" s="113"/>
      <c r="I109" s="29"/>
      <c r="J109" s="145"/>
      <c r="K109" s="115" t="str">
        <f t="shared" si="11"/>
        <v/>
      </c>
      <c r="L109" s="28"/>
      <c r="M109" s="28"/>
      <c r="N109" s="33"/>
      <c r="O109" s="113"/>
      <c r="P109" s="116">
        <f t="shared" si="12"/>
        <v>210</v>
      </c>
      <c r="Q109" s="117">
        <v>38.095238095238102</v>
      </c>
      <c r="R109" s="118">
        <f t="shared" si="18"/>
        <v>7.6293945312500017E-3</v>
      </c>
      <c r="S109" s="117">
        <f t="shared" si="16"/>
        <v>38.095238095238102</v>
      </c>
      <c r="T109" s="119">
        <f t="shared" si="14"/>
        <v>7.6293945312500017E-3</v>
      </c>
      <c r="U109" s="119">
        <f t="shared" si="15"/>
        <v>1.5258789062500003E-2</v>
      </c>
      <c r="V109" s="120" t="str">
        <f t="shared" si="17"/>
        <v>NOEM_SEQ_CTRL_MST</v>
      </c>
      <c r="W109" s="121"/>
      <c r="X109" s="122"/>
      <c r="Y109" s="123">
        <f t="shared" si="19"/>
        <v>0</v>
      </c>
      <c r="Z109" s="146"/>
      <c r="AA109" s="108" t="s">
        <v>262</v>
      </c>
      <c r="AB109" s="108"/>
    </row>
    <row r="110" spans="1:28" ht="12.5">
      <c r="A110" s="143" t="s">
        <v>156</v>
      </c>
      <c r="B110" s="108" t="s">
        <v>75</v>
      </c>
      <c r="C110" s="121">
        <v>0</v>
      </c>
      <c r="D110" s="110"/>
      <c r="E110" s="111"/>
      <c r="F110" s="112"/>
      <c r="G110" s="28"/>
      <c r="H110" s="113"/>
      <c r="I110" s="29"/>
      <c r="J110" s="135"/>
      <c r="K110" s="115" t="str">
        <f t="shared" si="11"/>
        <v/>
      </c>
      <c r="L110" s="129"/>
      <c r="M110" s="129"/>
      <c r="N110" s="134"/>
      <c r="O110" s="131"/>
      <c r="P110" s="116">
        <f t="shared" si="12"/>
        <v>0</v>
      </c>
      <c r="Q110" s="117">
        <v>1</v>
      </c>
      <c r="R110" s="118">
        <v>25662.767178176695</v>
      </c>
      <c r="S110" s="117">
        <f t="shared" si="16"/>
        <v>1</v>
      </c>
      <c r="T110" s="119">
        <f t="shared" si="14"/>
        <v>0</v>
      </c>
      <c r="U110" s="119">
        <f t="shared" si="15"/>
        <v>25662.767178176695</v>
      </c>
      <c r="V110" s="120" t="str">
        <f t="shared" si="17"/>
        <v>OEM_BAR_CTRL_MOD_NO</v>
      </c>
      <c r="W110" s="121">
        <v>2962481</v>
      </c>
      <c r="X110" s="122">
        <v>4</v>
      </c>
      <c r="Y110" s="123">
        <f t="shared" si="19"/>
        <v>2962481</v>
      </c>
      <c r="Z110" s="124"/>
      <c r="AA110" s="108" t="s">
        <v>262</v>
      </c>
      <c r="AB110" s="108"/>
    </row>
    <row r="111" spans="1:28" ht="12.5">
      <c r="A111" s="126" t="s">
        <v>157</v>
      </c>
      <c r="B111" s="108" t="s">
        <v>75</v>
      </c>
      <c r="C111" s="109">
        <v>0</v>
      </c>
      <c r="D111" s="110"/>
      <c r="E111" s="111"/>
      <c r="F111" s="112"/>
      <c r="G111" s="28"/>
      <c r="H111" s="113"/>
      <c r="I111" s="29"/>
      <c r="J111" s="145"/>
      <c r="K111" s="115" t="str">
        <f t="shared" si="11"/>
        <v/>
      </c>
      <c r="L111" s="28"/>
      <c r="M111" s="28"/>
      <c r="N111" s="33"/>
      <c r="O111" s="113"/>
      <c r="P111" s="116">
        <f t="shared" si="12"/>
        <v>0</v>
      </c>
      <c r="Q111" s="117">
        <v>1</v>
      </c>
      <c r="R111" s="118">
        <f t="shared" ref="R111:R121" si="20">P111*Q111/1024/1024</f>
        <v>0</v>
      </c>
      <c r="S111" s="117">
        <f t="shared" si="16"/>
        <v>1</v>
      </c>
      <c r="T111" s="119">
        <f t="shared" si="14"/>
        <v>0</v>
      </c>
      <c r="U111" s="119">
        <f t="shared" si="15"/>
        <v>0</v>
      </c>
      <c r="V111" s="120" t="str">
        <f t="shared" si="17"/>
        <v>OEM_BAR_PACK_CTRL</v>
      </c>
      <c r="W111" s="121"/>
      <c r="X111" s="122"/>
      <c r="Y111" s="123">
        <f t="shared" si="19"/>
        <v>0</v>
      </c>
      <c r="Z111" s="146"/>
      <c r="AA111" s="108" t="s">
        <v>262</v>
      </c>
      <c r="AB111" s="108"/>
    </row>
    <row r="112" spans="1:28" ht="12.5">
      <c r="A112" s="126" t="s">
        <v>158</v>
      </c>
      <c r="B112" s="108" t="s">
        <v>75</v>
      </c>
      <c r="C112" s="109">
        <v>1429</v>
      </c>
      <c r="D112" s="110"/>
      <c r="E112" s="111"/>
      <c r="F112" s="112"/>
      <c r="G112" s="28"/>
      <c r="H112" s="113"/>
      <c r="I112" s="29"/>
      <c r="J112" s="145"/>
      <c r="K112" s="115" t="str">
        <f t="shared" si="11"/>
        <v/>
      </c>
      <c r="L112" s="28"/>
      <c r="M112" s="28"/>
      <c r="N112" s="33"/>
      <c r="O112" s="113"/>
      <c r="P112" s="116">
        <f t="shared" si="12"/>
        <v>1429</v>
      </c>
      <c r="Q112" s="117">
        <v>32.190342897130861</v>
      </c>
      <c r="R112" s="118">
        <f t="shared" si="20"/>
        <v>4.38690185546875E-2</v>
      </c>
      <c r="S112" s="117">
        <f t="shared" si="16"/>
        <v>32.190342897130861</v>
      </c>
      <c r="T112" s="119">
        <f t="shared" si="14"/>
        <v>4.38690185546875E-2</v>
      </c>
      <c r="U112" s="119">
        <f t="shared" si="15"/>
        <v>8.7738037109375E-2</v>
      </c>
      <c r="V112" s="120" t="str">
        <f t="shared" si="17"/>
        <v>OEM_ERR_MST</v>
      </c>
      <c r="W112" s="121"/>
      <c r="X112" s="122"/>
      <c r="Y112" s="123">
        <f t="shared" si="19"/>
        <v>0</v>
      </c>
      <c r="Z112" s="146"/>
      <c r="AA112" s="108" t="s">
        <v>262</v>
      </c>
      <c r="AB112" s="108"/>
    </row>
    <row r="113" spans="1:28" ht="12.5">
      <c r="A113" s="126" t="s">
        <v>159</v>
      </c>
      <c r="B113" s="108" t="s">
        <v>75</v>
      </c>
      <c r="C113" s="109">
        <v>37</v>
      </c>
      <c r="D113" s="110"/>
      <c r="E113" s="111"/>
      <c r="F113" s="112"/>
      <c r="G113" s="28"/>
      <c r="H113" s="113"/>
      <c r="I113" s="29"/>
      <c r="J113" s="145"/>
      <c r="K113" s="115" t="str">
        <f t="shared" si="11"/>
        <v/>
      </c>
      <c r="L113" s="28"/>
      <c r="M113" s="28"/>
      <c r="N113" s="33"/>
      <c r="O113" s="113"/>
      <c r="P113" s="116">
        <f t="shared" si="12"/>
        <v>37</v>
      </c>
      <c r="Q113" s="117">
        <v>135.13513513513513</v>
      </c>
      <c r="R113" s="118">
        <f t="shared" si="20"/>
        <v>4.76837158203125E-3</v>
      </c>
      <c r="S113" s="117">
        <f t="shared" si="16"/>
        <v>135.13513513513513</v>
      </c>
      <c r="T113" s="119">
        <f t="shared" si="14"/>
        <v>4.76837158203125E-3</v>
      </c>
      <c r="U113" s="119">
        <f t="shared" si="15"/>
        <v>9.5367431640625E-3</v>
      </c>
      <c r="V113" s="120" t="str">
        <f t="shared" si="17"/>
        <v>OEM_MAIL_DTLS</v>
      </c>
      <c r="W113" s="121"/>
      <c r="X113" s="122"/>
      <c r="Y113" s="123">
        <f t="shared" si="19"/>
        <v>0</v>
      </c>
      <c r="Z113" s="146"/>
      <c r="AA113" s="108" t="s">
        <v>262</v>
      </c>
      <c r="AB113" s="108"/>
    </row>
    <row r="114" spans="1:28" ht="12.5">
      <c r="A114" s="126" t="s">
        <v>160</v>
      </c>
      <c r="B114" s="108" t="s">
        <v>75</v>
      </c>
      <c r="C114" s="109">
        <v>3914</v>
      </c>
      <c r="D114" s="110"/>
      <c r="E114" s="111"/>
      <c r="F114" s="112"/>
      <c r="G114" s="28"/>
      <c r="H114" s="113"/>
      <c r="I114" s="29"/>
      <c r="J114" s="145"/>
      <c r="K114" s="115" t="str">
        <f t="shared" si="11"/>
        <v/>
      </c>
      <c r="L114" s="28"/>
      <c r="M114" s="28"/>
      <c r="N114" s="33"/>
      <c r="O114" s="113"/>
      <c r="P114" s="116">
        <f t="shared" si="12"/>
        <v>3914</v>
      </c>
      <c r="Q114" s="117">
        <v>14.818599897802759</v>
      </c>
      <c r="R114" s="118">
        <f t="shared" si="20"/>
        <v>5.53131103515625E-2</v>
      </c>
      <c r="S114" s="117">
        <f t="shared" si="16"/>
        <v>14.818599897802759</v>
      </c>
      <c r="T114" s="119">
        <f t="shared" si="14"/>
        <v>5.53131103515625E-2</v>
      </c>
      <c r="U114" s="119">
        <f t="shared" si="15"/>
        <v>0.110626220703125</v>
      </c>
      <c r="V114" s="120" t="str">
        <f t="shared" si="17"/>
        <v>OEM_MENU_ACCESS_CTRL</v>
      </c>
      <c r="W114" s="121"/>
      <c r="X114" s="122"/>
      <c r="Y114" s="123">
        <f t="shared" si="19"/>
        <v>0</v>
      </c>
      <c r="Z114" s="146"/>
      <c r="AA114" s="108" t="s">
        <v>262</v>
      </c>
      <c r="AB114" s="108"/>
    </row>
    <row r="115" spans="1:28" ht="12.5">
      <c r="A115" s="126" t="s">
        <v>161</v>
      </c>
      <c r="B115" s="108" t="s">
        <v>75</v>
      </c>
      <c r="C115" s="109">
        <v>211</v>
      </c>
      <c r="D115" s="110"/>
      <c r="E115" s="111"/>
      <c r="F115" s="112"/>
      <c r="G115" s="28"/>
      <c r="H115" s="113"/>
      <c r="I115" s="29"/>
      <c r="J115" s="135"/>
      <c r="K115" s="115" t="str">
        <f t="shared" si="11"/>
        <v/>
      </c>
      <c r="L115" s="28"/>
      <c r="M115" s="28"/>
      <c r="N115" s="33"/>
      <c r="O115" s="113"/>
      <c r="P115" s="116">
        <f t="shared" si="12"/>
        <v>211</v>
      </c>
      <c r="Q115" s="117">
        <v>37.914691943127963</v>
      </c>
      <c r="R115" s="118">
        <f t="shared" si="20"/>
        <v>7.62939453125E-3</v>
      </c>
      <c r="S115" s="117">
        <f t="shared" si="16"/>
        <v>37.914691943127963</v>
      </c>
      <c r="T115" s="119">
        <f t="shared" si="14"/>
        <v>7.62939453125E-3</v>
      </c>
      <c r="U115" s="119">
        <f t="shared" si="15"/>
        <v>1.52587890625E-2</v>
      </c>
      <c r="V115" s="120" t="str">
        <f t="shared" si="17"/>
        <v>OEM_MENU_MST</v>
      </c>
      <c r="W115" s="121"/>
      <c r="X115" s="122"/>
      <c r="Y115" s="123">
        <f t="shared" si="19"/>
        <v>0</v>
      </c>
      <c r="Z115" s="124"/>
      <c r="AA115" s="108" t="s">
        <v>262</v>
      </c>
      <c r="AB115" s="108"/>
    </row>
    <row r="116" spans="1:28" ht="12.5">
      <c r="A116" s="126" t="s">
        <v>162</v>
      </c>
      <c r="B116" s="108" t="s">
        <v>75</v>
      </c>
      <c r="C116" s="109">
        <v>608</v>
      </c>
      <c r="D116" s="110"/>
      <c r="E116" s="111"/>
      <c r="F116" s="112"/>
      <c r="G116" s="28"/>
      <c r="H116" s="113"/>
      <c r="I116" s="29"/>
      <c r="J116" s="135"/>
      <c r="K116" s="115" t="str">
        <f t="shared" si="11"/>
        <v/>
      </c>
      <c r="L116" s="28"/>
      <c r="M116" s="28"/>
      <c r="N116" s="33"/>
      <c r="O116" s="113"/>
      <c r="P116" s="116">
        <f t="shared" si="12"/>
        <v>608</v>
      </c>
      <c r="Q116" s="117">
        <v>29.605263157894736</v>
      </c>
      <c r="R116" s="118">
        <f t="shared" si="20"/>
        <v>1.71661376953125E-2</v>
      </c>
      <c r="S116" s="117">
        <f t="shared" si="16"/>
        <v>29.605263157894736</v>
      </c>
      <c r="T116" s="119">
        <f t="shared" si="14"/>
        <v>1.71661376953125E-2</v>
      </c>
      <c r="U116" s="119">
        <f t="shared" si="15"/>
        <v>3.4332275390625E-2</v>
      </c>
      <c r="V116" s="120" t="str">
        <f t="shared" si="17"/>
        <v>OEM_MONTH_STATUS</v>
      </c>
      <c r="W116" s="121"/>
      <c r="X116" s="122"/>
      <c r="Y116" s="123">
        <f t="shared" si="19"/>
        <v>0</v>
      </c>
      <c r="Z116" s="124"/>
      <c r="AA116" s="108" t="s">
        <v>262</v>
      </c>
      <c r="AB116" s="108"/>
    </row>
    <row r="117" spans="1:28" ht="12.5">
      <c r="A117" s="126" t="s">
        <v>163</v>
      </c>
      <c r="B117" s="108" t="s">
        <v>75</v>
      </c>
      <c r="C117" s="109">
        <v>288</v>
      </c>
      <c r="D117" s="110"/>
      <c r="E117" s="111"/>
      <c r="F117" s="112"/>
      <c r="G117" s="28"/>
      <c r="H117" s="113"/>
      <c r="I117" s="29"/>
      <c r="J117" s="135"/>
      <c r="K117" s="115" t="str">
        <f t="shared" si="11"/>
        <v/>
      </c>
      <c r="L117" s="129"/>
      <c r="M117" s="129"/>
      <c r="N117" s="134"/>
      <c r="O117" s="131"/>
      <c r="P117" s="116">
        <f t="shared" si="12"/>
        <v>288</v>
      </c>
      <c r="Q117" s="117">
        <v>20.833333333333332</v>
      </c>
      <c r="R117" s="118">
        <f t="shared" si="20"/>
        <v>5.7220458984375E-3</v>
      </c>
      <c r="S117" s="117">
        <f t="shared" si="16"/>
        <v>20.833333333333332</v>
      </c>
      <c r="T117" s="119">
        <f t="shared" si="14"/>
        <v>5.7220458984375E-3</v>
      </c>
      <c r="U117" s="119">
        <f t="shared" si="15"/>
        <v>1.1444091796875E-2</v>
      </c>
      <c r="V117" s="120" t="str">
        <f t="shared" si="17"/>
        <v>OEM_PROG_DTLS</v>
      </c>
      <c r="W117" s="121">
        <v>423929</v>
      </c>
      <c r="X117" s="122">
        <v>4</v>
      </c>
      <c r="Y117" s="123">
        <f t="shared" si="19"/>
        <v>423929</v>
      </c>
      <c r="Z117" s="124"/>
      <c r="AA117" s="108" t="s">
        <v>262</v>
      </c>
      <c r="AB117" s="108"/>
    </row>
    <row r="118" spans="1:28" ht="12.5">
      <c r="A118" s="126" t="s">
        <v>164</v>
      </c>
      <c r="B118" s="108" t="s">
        <v>75</v>
      </c>
      <c r="C118" s="109">
        <v>11</v>
      </c>
      <c r="D118" s="110"/>
      <c r="E118" s="111"/>
      <c r="F118" s="112"/>
      <c r="G118" s="28"/>
      <c r="H118" s="113"/>
      <c r="I118" s="29"/>
      <c r="J118" s="145"/>
      <c r="K118" s="115" t="str">
        <f t="shared" si="11"/>
        <v/>
      </c>
      <c r="L118" s="28"/>
      <c r="M118" s="28"/>
      <c r="N118" s="33"/>
      <c r="O118" s="113"/>
      <c r="P118" s="116">
        <f t="shared" si="12"/>
        <v>11</v>
      </c>
      <c r="Q118" s="117">
        <v>1</v>
      </c>
      <c r="R118" s="118">
        <f t="shared" si="20"/>
        <v>1.049041748046875E-5</v>
      </c>
      <c r="S118" s="117">
        <f t="shared" si="16"/>
        <v>1</v>
      </c>
      <c r="T118" s="119">
        <f t="shared" si="14"/>
        <v>1.049041748046875E-5</v>
      </c>
      <c r="U118" s="119">
        <f t="shared" si="15"/>
        <v>2.09808349609375E-5</v>
      </c>
      <c r="V118" s="120" t="str">
        <f t="shared" si="17"/>
        <v>OEM_SCREEN_MST</v>
      </c>
      <c r="W118" s="121"/>
      <c r="X118" s="122"/>
      <c r="Y118" s="123">
        <f t="shared" si="19"/>
        <v>0</v>
      </c>
      <c r="Z118" s="146"/>
      <c r="AA118" s="108" t="s">
        <v>262</v>
      </c>
      <c r="AB118" s="108"/>
    </row>
    <row r="119" spans="1:28" ht="12.5">
      <c r="A119" s="126" t="s">
        <v>165</v>
      </c>
      <c r="B119" s="108" t="s">
        <v>75</v>
      </c>
      <c r="C119" s="121">
        <v>97</v>
      </c>
      <c r="D119" s="110"/>
      <c r="E119" s="111"/>
      <c r="F119" s="112"/>
      <c r="G119" s="28"/>
      <c r="H119" s="113"/>
      <c r="I119" s="29"/>
      <c r="J119" s="135"/>
      <c r="K119" s="115" t="str">
        <f t="shared" si="11"/>
        <v/>
      </c>
      <c r="L119" s="129"/>
      <c r="M119" s="129"/>
      <c r="N119" s="134"/>
      <c r="O119" s="131"/>
      <c r="P119" s="116">
        <f t="shared" si="12"/>
        <v>97</v>
      </c>
      <c r="Q119" s="117">
        <v>103.09278350515463</v>
      </c>
      <c r="R119" s="118">
        <f t="shared" si="20"/>
        <v>9.5367431640624983E-3</v>
      </c>
      <c r="S119" s="117">
        <f t="shared" si="16"/>
        <v>103.09278350515463</v>
      </c>
      <c r="T119" s="119">
        <f t="shared" si="14"/>
        <v>9.5367431640624983E-3</v>
      </c>
      <c r="U119" s="119">
        <f t="shared" si="15"/>
        <v>1.9073486328124997E-2</v>
      </c>
      <c r="V119" s="120" t="str">
        <f t="shared" si="17"/>
        <v>TB_BATCH_SCHEDULE_DTL</v>
      </c>
      <c r="W119" s="121">
        <v>423929</v>
      </c>
      <c r="X119" s="122">
        <v>4</v>
      </c>
      <c r="Y119" s="123">
        <f t="shared" si="19"/>
        <v>423929</v>
      </c>
      <c r="Z119" s="124"/>
      <c r="AA119" s="108" t="s">
        <v>262</v>
      </c>
      <c r="AB119" s="108"/>
    </row>
    <row r="120" spans="1:28" ht="12.5">
      <c r="A120" s="126" t="s">
        <v>166</v>
      </c>
      <c r="B120" s="108" t="s">
        <v>75</v>
      </c>
      <c r="C120" s="109">
        <v>1</v>
      </c>
      <c r="D120" s="110"/>
      <c r="E120" s="111"/>
      <c r="F120" s="112"/>
      <c r="G120" s="28"/>
      <c r="H120" s="113"/>
      <c r="I120" s="29"/>
      <c r="J120" s="145"/>
      <c r="K120" s="115" t="str">
        <f t="shared" si="11"/>
        <v/>
      </c>
      <c r="L120" s="28"/>
      <c r="M120" s="28"/>
      <c r="N120" s="33"/>
      <c r="O120" s="113"/>
      <c r="P120" s="116">
        <f t="shared" si="12"/>
        <v>1</v>
      </c>
      <c r="Q120" s="117">
        <v>1</v>
      </c>
      <c r="R120" s="118">
        <f t="shared" si="20"/>
        <v>9.5367431640625E-7</v>
      </c>
      <c r="S120" s="117">
        <f t="shared" si="16"/>
        <v>1</v>
      </c>
      <c r="T120" s="119">
        <f t="shared" si="14"/>
        <v>9.5367431640625E-7</v>
      </c>
      <c r="U120" s="119">
        <f t="shared" si="15"/>
        <v>1.9073486328125E-6</v>
      </c>
      <c r="V120" s="120" t="str">
        <f t="shared" si="17"/>
        <v>TB_DAEMON_PARAMETER</v>
      </c>
      <c r="W120" s="121"/>
      <c r="X120" s="122"/>
      <c r="Y120" s="123">
        <f t="shared" si="19"/>
        <v>0</v>
      </c>
      <c r="Z120" s="146"/>
      <c r="AA120" s="108" t="s">
        <v>262</v>
      </c>
      <c r="AB120" s="108"/>
    </row>
    <row r="121" spans="1:28" ht="12.5">
      <c r="A121" s="126" t="s">
        <v>167</v>
      </c>
      <c r="B121" s="108" t="s">
        <v>75</v>
      </c>
      <c r="C121" s="109">
        <v>19</v>
      </c>
      <c r="D121" s="110"/>
      <c r="E121" s="111"/>
      <c r="F121" s="112"/>
      <c r="G121" s="28"/>
      <c r="H121" s="113"/>
      <c r="I121" s="29"/>
      <c r="J121" s="135"/>
      <c r="K121" s="115" t="str">
        <f t="shared" si="11"/>
        <v/>
      </c>
      <c r="L121" s="28"/>
      <c r="M121" s="28"/>
      <c r="N121" s="33"/>
      <c r="O121" s="113"/>
      <c r="P121" s="116">
        <f t="shared" si="12"/>
        <v>19</v>
      </c>
      <c r="Q121" s="117">
        <v>52.631578947368418</v>
      </c>
      <c r="R121" s="118">
        <f t="shared" si="20"/>
        <v>9.5367431640624989E-4</v>
      </c>
      <c r="S121" s="117">
        <f t="shared" si="16"/>
        <v>52.631578947368418</v>
      </c>
      <c r="T121" s="119">
        <f t="shared" si="14"/>
        <v>9.5367431640624989E-4</v>
      </c>
      <c r="U121" s="119">
        <f t="shared" si="15"/>
        <v>1.9073486328124998E-3</v>
      </c>
      <c r="V121" s="120" t="str">
        <f t="shared" si="17"/>
        <v>TB_FTP_DTL</v>
      </c>
      <c r="W121" s="121"/>
      <c r="X121" s="122"/>
      <c r="Y121" s="123">
        <f t="shared" si="19"/>
        <v>0</v>
      </c>
      <c r="Z121" s="124"/>
      <c r="AA121" s="108" t="s">
        <v>262</v>
      </c>
      <c r="AB121" s="108"/>
    </row>
    <row r="122" spans="1:28" ht="12.5">
      <c r="A122" s="143" t="s">
        <v>168</v>
      </c>
      <c r="B122" s="108" t="s">
        <v>75</v>
      </c>
      <c r="C122" s="109">
        <v>182</v>
      </c>
      <c r="D122" s="110"/>
      <c r="E122" s="111"/>
      <c r="F122" s="112"/>
      <c r="G122" s="28"/>
      <c r="H122" s="113"/>
      <c r="I122" s="29"/>
      <c r="J122" s="135"/>
      <c r="K122" s="115" t="str">
        <f t="shared" si="11"/>
        <v/>
      </c>
      <c r="L122" s="129"/>
      <c r="M122" s="129"/>
      <c r="N122" s="134"/>
      <c r="O122" s="131"/>
      <c r="P122" s="116">
        <f t="shared" si="12"/>
        <v>182</v>
      </c>
      <c r="Q122" s="117">
        <v>32.967032967032971</v>
      </c>
      <c r="R122" s="118">
        <v>438.07294384639545</v>
      </c>
      <c r="S122" s="117">
        <f t="shared" si="16"/>
        <v>32.967032967032971</v>
      </c>
      <c r="T122" s="119">
        <f t="shared" si="14"/>
        <v>5.7220458984375009E-3</v>
      </c>
      <c r="U122" s="119">
        <f t="shared" si="15"/>
        <v>438.07866589229388</v>
      </c>
      <c r="V122" s="120" t="str">
        <f t="shared" si="17"/>
        <v>NCS_CNTRL_MOD_SEQ</v>
      </c>
      <c r="W122" s="121">
        <v>4055025</v>
      </c>
      <c r="X122" s="122">
        <v>1</v>
      </c>
      <c r="Y122" s="123">
        <f t="shared" si="19"/>
        <v>4055025</v>
      </c>
      <c r="Z122" s="124"/>
      <c r="AA122" s="108" t="s">
        <v>262</v>
      </c>
      <c r="AB122" s="108"/>
    </row>
    <row r="123" spans="1:28" ht="12.5">
      <c r="A123" s="143" t="s">
        <v>169</v>
      </c>
      <c r="B123" s="108" t="s">
        <v>75</v>
      </c>
      <c r="C123" s="109">
        <v>1308</v>
      </c>
      <c r="D123" s="110"/>
      <c r="E123" s="111"/>
      <c r="F123" s="112"/>
      <c r="G123" s="28"/>
      <c r="H123" s="113"/>
      <c r="I123" s="29"/>
      <c r="J123" s="135"/>
      <c r="K123" s="115" t="str">
        <f t="shared" si="11"/>
        <v/>
      </c>
      <c r="L123" s="133"/>
      <c r="M123" s="28"/>
      <c r="N123" s="134"/>
      <c r="O123" s="113"/>
      <c r="P123" s="116">
        <f t="shared" si="12"/>
        <v>1308</v>
      </c>
      <c r="Q123" s="117">
        <v>38.9908256880734</v>
      </c>
      <c r="R123" s="118">
        <f t="shared" ref="R123:R186" si="21">P123*Q123/1024/1024</f>
        <v>4.8637390136718757E-2</v>
      </c>
      <c r="S123" s="117">
        <f t="shared" si="16"/>
        <v>38.9908256880734</v>
      </c>
      <c r="T123" s="119">
        <f t="shared" si="14"/>
        <v>4.8637390136718757E-2</v>
      </c>
      <c r="U123" s="119">
        <f t="shared" si="15"/>
        <v>9.7274780273437514E-2</v>
      </c>
      <c r="V123" s="120" t="str">
        <f t="shared" si="17"/>
        <v>NCS_CONT_SEQ</v>
      </c>
      <c r="W123" s="121">
        <v>20204</v>
      </c>
      <c r="X123" s="122">
        <v>5</v>
      </c>
      <c r="Y123" s="123">
        <f t="shared" si="19"/>
        <v>20204</v>
      </c>
      <c r="Z123" s="124">
        <v>1500</v>
      </c>
      <c r="AA123" s="108" t="s">
        <v>262</v>
      </c>
      <c r="AB123" s="108"/>
    </row>
    <row r="124" spans="1:28" ht="12.5">
      <c r="A124" s="127" t="s">
        <v>170</v>
      </c>
      <c r="B124" s="108" t="s">
        <v>75</v>
      </c>
      <c r="C124" s="109">
        <v>0</v>
      </c>
      <c r="D124" s="110"/>
      <c r="E124" s="111"/>
      <c r="F124" s="112"/>
      <c r="G124" s="28"/>
      <c r="H124" s="113"/>
      <c r="I124" s="29"/>
      <c r="J124" s="135"/>
      <c r="K124" s="115" t="str">
        <f t="shared" si="11"/>
        <v/>
      </c>
      <c r="L124" s="129"/>
      <c r="M124" s="28"/>
      <c r="N124" s="33"/>
      <c r="O124" s="113"/>
      <c r="P124" s="116">
        <f t="shared" si="12"/>
        <v>0</v>
      </c>
      <c r="Q124" s="117">
        <v>1</v>
      </c>
      <c r="R124" s="118">
        <f t="shared" si="21"/>
        <v>0</v>
      </c>
      <c r="S124" s="117">
        <f t="shared" si="16"/>
        <v>1</v>
      </c>
      <c r="T124" s="119">
        <f t="shared" si="14"/>
        <v>0</v>
      </c>
      <c r="U124" s="119">
        <f t="shared" si="15"/>
        <v>0</v>
      </c>
      <c r="V124" s="120" t="str">
        <f t="shared" si="17"/>
        <v>INS_MOD_GRP_DTL</v>
      </c>
      <c r="W124" s="121">
        <v>35972</v>
      </c>
      <c r="X124" s="122">
        <v>7</v>
      </c>
      <c r="Y124" s="123">
        <f t="shared" si="19"/>
        <v>35972</v>
      </c>
      <c r="Z124" s="124">
        <v>3500</v>
      </c>
      <c r="AA124" s="108" t="s">
        <v>262</v>
      </c>
      <c r="AB124" s="108"/>
    </row>
    <row r="125" spans="1:28" ht="12.5">
      <c r="A125" s="127" t="s">
        <v>171</v>
      </c>
      <c r="B125" s="108" t="s">
        <v>75</v>
      </c>
      <c r="C125" s="109">
        <v>0</v>
      </c>
      <c r="D125" s="110"/>
      <c r="E125" s="111"/>
      <c r="F125" s="112"/>
      <c r="G125" s="28"/>
      <c r="H125" s="113"/>
      <c r="I125" s="29"/>
      <c r="J125" s="135"/>
      <c r="K125" s="115" t="str">
        <f t="shared" si="11"/>
        <v/>
      </c>
      <c r="L125" s="129"/>
      <c r="M125" s="28"/>
      <c r="N125" s="33"/>
      <c r="O125" s="113"/>
      <c r="P125" s="116">
        <f t="shared" si="12"/>
        <v>0</v>
      </c>
      <c r="Q125" s="117">
        <v>1</v>
      </c>
      <c r="R125" s="118">
        <f t="shared" si="21"/>
        <v>0</v>
      </c>
      <c r="S125" s="117">
        <f t="shared" si="16"/>
        <v>1</v>
      </c>
      <c r="T125" s="119">
        <f t="shared" si="14"/>
        <v>0</v>
      </c>
      <c r="U125" s="119">
        <f t="shared" si="15"/>
        <v>0</v>
      </c>
      <c r="V125" s="120" t="str">
        <f t="shared" si="17"/>
        <v>INS_MOD_GRP_DTL_EST</v>
      </c>
      <c r="W125" s="121">
        <v>35972</v>
      </c>
      <c r="X125" s="122">
        <v>7</v>
      </c>
      <c r="Y125" s="123">
        <f t="shared" si="19"/>
        <v>35972</v>
      </c>
      <c r="Z125" s="124">
        <v>3500</v>
      </c>
      <c r="AA125" s="108" t="s">
        <v>262</v>
      </c>
      <c r="AB125" s="108"/>
    </row>
    <row r="126" spans="1:28" ht="12.5">
      <c r="A126" s="127" t="s">
        <v>172</v>
      </c>
      <c r="B126" s="108" t="s">
        <v>75</v>
      </c>
      <c r="C126" s="109">
        <v>0</v>
      </c>
      <c r="D126" s="110"/>
      <c r="E126" s="111"/>
      <c r="F126" s="112"/>
      <c r="G126" s="28"/>
      <c r="H126" s="113"/>
      <c r="I126" s="29"/>
      <c r="J126" s="135"/>
      <c r="K126" s="115" t="str">
        <f t="shared" si="11"/>
        <v/>
      </c>
      <c r="L126" s="129"/>
      <c r="M126" s="28"/>
      <c r="N126" s="33"/>
      <c r="O126" s="113"/>
      <c r="P126" s="116">
        <f t="shared" si="12"/>
        <v>0</v>
      </c>
      <c r="Q126" s="117">
        <v>1</v>
      </c>
      <c r="R126" s="118">
        <f t="shared" si="21"/>
        <v>0</v>
      </c>
      <c r="S126" s="117">
        <f t="shared" si="16"/>
        <v>1</v>
      </c>
      <c r="T126" s="119">
        <f t="shared" si="14"/>
        <v>0</v>
      </c>
      <c r="U126" s="119">
        <f t="shared" si="15"/>
        <v>0</v>
      </c>
      <c r="V126" s="120" t="str">
        <f t="shared" si="17"/>
        <v>NOEM_VPR_PKG_SPEC_GT</v>
      </c>
      <c r="W126" s="121">
        <v>35972</v>
      </c>
      <c r="X126" s="122">
        <v>7</v>
      </c>
      <c r="Y126" s="123">
        <f t="shared" si="19"/>
        <v>35972</v>
      </c>
      <c r="Z126" s="124">
        <v>3500</v>
      </c>
      <c r="AA126" s="108" t="s">
        <v>262</v>
      </c>
      <c r="AB126" s="108"/>
    </row>
    <row r="127" spans="1:28" ht="12.5">
      <c r="A127" s="127" t="s">
        <v>173</v>
      </c>
      <c r="B127" s="108" t="s">
        <v>75</v>
      </c>
      <c r="C127" s="109">
        <v>3</v>
      </c>
      <c r="D127" s="110"/>
      <c r="E127" s="111"/>
      <c r="F127" s="112"/>
      <c r="G127" s="28"/>
      <c r="H127" s="113"/>
      <c r="I127" s="29"/>
      <c r="J127" s="135"/>
      <c r="K127" s="115" t="str">
        <f t="shared" si="11"/>
        <v/>
      </c>
      <c r="L127" s="129"/>
      <c r="M127" s="28"/>
      <c r="N127" s="33"/>
      <c r="O127" s="113"/>
      <c r="P127" s="116">
        <f t="shared" si="12"/>
        <v>3</v>
      </c>
      <c r="Q127" s="117">
        <v>1</v>
      </c>
      <c r="R127" s="118">
        <f t="shared" si="21"/>
        <v>2.86102294921875E-6</v>
      </c>
      <c r="S127" s="117">
        <f t="shared" si="16"/>
        <v>1</v>
      </c>
      <c r="T127" s="119">
        <f t="shared" si="14"/>
        <v>2.86102294921875E-6</v>
      </c>
      <c r="U127" s="119">
        <f t="shared" si="15"/>
        <v>5.7220458984375E-6</v>
      </c>
      <c r="V127" s="120" t="str">
        <f t="shared" si="17"/>
        <v>OEM_TRD_TERM_MST</v>
      </c>
      <c r="W127" s="121">
        <v>35972</v>
      </c>
      <c r="X127" s="122">
        <v>7</v>
      </c>
      <c r="Y127" s="123">
        <f t="shared" si="19"/>
        <v>35972</v>
      </c>
      <c r="Z127" s="124">
        <v>3500</v>
      </c>
      <c r="AA127" s="108" t="s">
        <v>262</v>
      </c>
      <c r="AB127" s="108"/>
    </row>
    <row r="128" spans="1:28" ht="12.5">
      <c r="A128" s="127" t="s">
        <v>174</v>
      </c>
      <c r="B128" s="108" t="s">
        <v>75</v>
      </c>
      <c r="C128" s="109">
        <v>3</v>
      </c>
      <c r="D128" s="110"/>
      <c r="E128" s="111"/>
      <c r="F128" s="112"/>
      <c r="G128" s="28"/>
      <c r="H128" s="113"/>
      <c r="I128" s="29"/>
      <c r="J128" s="135"/>
      <c r="K128" s="115" t="str">
        <f t="shared" si="11"/>
        <v/>
      </c>
      <c r="L128" s="129"/>
      <c r="M128" s="28"/>
      <c r="N128" s="33"/>
      <c r="O128" s="113"/>
      <c r="P128" s="116">
        <f t="shared" si="12"/>
        <v>3</v>
      </c>
      <c r="Q128" s="117">
        <v>1</v>
      </c>
      <c r="R128" s="118">
        <f t="shared" si="21"/>
        <v>2.86102294921875E-6</v>
      </c>
      <c r="S128" s="117">
        <f t="shared" si="16"/>
        <v>1</v>
      </c>
      <c r="T128" s="119">
        <f t="shared" si="14"/>
        <v>2.86102294921875E-6</v>
      </c>
      <c r="U128" s="119">
        <f t="shared" si="15"/>
        <v>5.7220458984375E-6</v>
      </c>
      <c r="V128" s="120" t="str">
        <f t="shared" si="17"/>
        <v>OEM_TPT_MST</v>
      </c>
      <c r="W128" s="121">
        <v>35972</v>
      </c>
      <c r="X128" s="122">
        <v>7</v>
      </c>
      <c r="Y128" s="123">
        <f t="shared" si="19"/>
        <v>35972</v>
      </c>
      <c r="Z128" s="124">
        <v>3500</v>
      </c>
      <c r="AA128" s="108" t="s">
        <v>262</v>
      </c>
      <c r="AB128" s="108"/>
    </row>
    <row r="129" spans="1:28" ht="12.5">
      <c r="A129" s="127" t="s">
        <v>175</v>
      </c>
      <c r="B129" s="108" t="s">
        <v>75</v>
      </c>
      <c r="C129" s="109">
        <v>228</v>
      </c>
      <c r="D129" s="110"/>
      <c r="E129" s="111"/>
      <c r="F129" s="112"/>
      <c r="G129" s="28"/>
      <c r="H129" s="113"/>
      <c r="I129" s="29"/>
      <c r="J129" s="135"/>
      <c r="K129" s="115" t="str">
        <f t="shared" si="11"/>
        <v/>
      </c>
      <c r="L129" s="129"/>
      <c r="M129" s="28"/>
      <c r="N129" s="33"/>
      <c r="O129" s="113"/>
      <c r="P129" s="116">
        <f t="shared" si="12"/>
        <v>228</v>
      </c>
      <c r="Q129" s="117">
        <v>61.403508771929822</v>
      </c>
      <c r="R129" s="118">
        <f t="shared" si="21"/>
        <v>1.33514404296875E-2</v>
      </c>
      <c r="S129" s="117">
        <f t="shared" si="16"/>
        <v>61.403508771929822</v>
      </c>
      <c r="T129" s="119">
        <f t="shared" si="14"/>
        <v>1.33514404296875E-2</v>
      </c>
      <c r="U129" s="119">
        <f t="shared" si="15"/>
        <v>2.6702880859375E-2</v>
      </c>
      <c r="V129" s="120" t="str">
        <f t="shared" si="17"/>
        <v>OEM_USER_MST</v>
      </c>
      <c r="W129" s="121">
        <v>35972</v>
      </c>
      <c r="X129" s="122">
        <v>7</v>
      </c>
      <c r="Y129" s="123">
        <f t="shared" si="19"/>
        <v>35972</v>
      </c>
      <c r="Z129" s="124">
        <v>3500</v>
      </c>
      <c r="AA129" s="108" t="s">
        <v>262</v>
      </c>
      <c r="AB129" s="108"/>
    </row>
    <row r="130" spans="1:28" ht="12.5">
      <c r="A130" s="127" t="s">
        <v>176</v>
      </c>
      <c r="B130" s="108" t="s">
        <v>53</v>
      </c>
      <c r="C130" s="109"/>
      <c r="D130" s="110" t="s">
        <v>177</v>
      </c>
      <c r="E130" s="111"/>
      <c r="F130" s="112"/>
      <c r="G130" s="28">
        <v>590174</v>
      </c>
      <c r="H130" s="113" t="s">
        <v>55</v>
      </c>
      <c r="I130" s="29" t="s">
        <v>56</v>
      </c>
      <c r="J130" s="135">
        <v>1</v>
      </c>
      <c r="K130" s="115">
        <f t="shared" si="11"/>
        <v>590174</v>
      </c>
      <c r="L130" s="28">
        <v>18</v>
      </c>
      <c r="M130" s="28">
        <v>1</v>
      </c>
      <c r="N130" s="33">
        <v>1.01</v>
      </c>
      <c r="O130" s="113">
        <v>3</v>
      </c>
      <c r="P130" s="116">
        <f t="shared" si="12"/>
        <v>11553080.385105999</v>
      </c>
      <c r="Q130" s="117">
        <v>5</v>
      </c>
      <c r="R130" s="118">
        <f t="shared" si="21"/>
        <v>55.089380193262095</v>
      </c>
      <c r="S130" s="117">
        <f t="shared" si="16"/>
        <v>5</v>
      </c>
      <c r="T130" s="119">
        <f t="shared" si="14"/>
        <v>55.089380193262095</v>
      </c>
      <c r="U130" s="119">
        <f t="shared" si="15"/>
        <v>110.17876038652419</v>
      </c>
      <c r="V130" s="120" t="str">
        <f t="shared" si="17"/>
        <v>NOEM_ACT_PCK_BACKLOG_HST</v>
      </c>
      <c r="W130" s="121">
        <v>35972</v>
      </c>
      <c r="X130" s="122">
        <v>7</v>
      </c>
      <c r="Y130" s="123">
        <f t="shared" si="19"/>
        <v>43166.400000000001</v>
      </c>
      <c r="Z130" s="124">
        <v>3500</v>
      </c>
      <c r="AA130" s="108" t="s">
        <v>262</v>
      </c>
      <c r="AB130" s="108"/>
    </row>
    <row r="131" spans="1:28" ht="12.5">
      <c r="A131" s="125" t="s">
        <v>178</v>
      </c>
      <c r="B131" s="108" t="s">
        <v>53</v>
      </c>
      <c r="C131" s="109"/>
      <c r="D131" s="110" t="s">
        <v>177</v>
      </c>
      <c r="E131" s="111"/>
      <c r="F131" s="112"/>
      <c r="G131" s="28">
        <v>693966</v>
      </c>
      <c r="H131" s="113" t="s">
        <v>55</v>
      </c>
      <c r="I131" s="29" t="s">
        <v>56</v>
      </c>
      <c r="J131" s="135">
        <v>1</v>
      </c>
      <c r="K131" s="115">
        <f t="shared" si="11"/>
        <v>693966</v>
      </c>
      <c r="L131" s="28">
        <v>18</v>
      </c>
      <c r="M131" s="28">
        <v>1</v>
      </c>
      <c r="N131" s="33">
        <v>1.01</v>
      </c>
      <c r="O131" s="113">
        <v>3</v>
      </c>
      <c r="P131" s="116">
        <f t="shared" si="12"/>
        <v>13584883.411553999</v>
      </c>
      <c r="Q131" s="117">
        <v>5</v>
      </c>
      <c r="R131" s="118">
        <f t="shared" si="21"/>
        <v>64.777772004861831</v>
      </c>
      <c r="S131" s="117">
        <f t="shared" si="16"/>
        <v>5</v>
      </c>
      <c r="T131" s="119">
        <f t="shared" si="14"/>
        <v>64.777772004861831</v>
      </c>
      <c r="U131" s="119">
        <f t="shared" si="15"/>
        <v>129.55554400972366</v>
      </c>
      <c r="V131" s="120" t="str">
        <f t="shared" si="17"/>
        <v>NOEM_ACT_VAN_BACKLOG_HST</v>
      </c>
      <c r="W131" s="121"/>
      <c r="X131" s="122"/>
      <c r="Y131" s="123">
        <f t="shared" si="19"/>
        <v>0</v>
      </c>
      <c r="Z131" s="124"/>
      <c r="AA131" s="108" t="s">
        <v>262</v>
      </c>
      <c r="AB131" s="108"/>
    </row>
    <row r="132" spans="1:28" ht="12.5">
      <c r="A132" s="125" t="s">
        <v>179</v>
      </c>
      <c r="B132" s="108" t="s">
        <v>53</v>
      </c>
      <c r="C132" s="109"/>
      <c r="D132" s="110" t="s">
        <v>177</v>
      </c>
      <c r="E132" s="111"/>
      <c r="F132" s="112"/>
      <c r="G132" s="28">
        <v>11</v>
      </c>
      <c r="H132" s="113" t="s">
        <v>55</v>
      </c>
      <c r="I132" s="29" t="s">
        <v>56</v>
      </c>
      <c r="J132" s="135">
        <v>1</v>
      </c>
      <c r="K132" s="115">
        <f t="shared" si="11"/>
        <v>11</v>
      </c>
      <c r="L132" s="28">
        <v>18</v>
      </c>
      <c r="M132" s="28">
        <v>1</v>
      </c>
      <c r="N132" s="33">
        <v>1.01</v>
      </c>
      <c r="O132" s="113">
        <v>3</v>
      </c>
      <c r="P132" s="116">
        <f t="shared" si="12"/>
        <v>215.33290899999997</v>
      </c>
      <c r="Q132" s="117">
        <v>5</v>
      </c>
      <c r="R132" s="118">
        <f t="shared" si="21"/>
        <v>1.0267873239517211E-3</v>
      </c>
      <c r="S132" s="117">
        <f t="shared" si="16"/>
        <v>5</v>
      </c>
      <c r="T132" s="119">
        <f t="shared" si="14"/>
        <v>1.0267873239517211E-3</v>
      </c>
      <c r="U132" s="119">
        <f t="shared" si="15"/>
        <v>2.0535746479034421E-3</v>
      </c>
      <c r="V132" s="120" t="str">
        <f t="shared" si="17"/>
        <v>NOEM_CST_LBL</v>
      </c>
      <c r="W132" s="121"/>
      <c r="X132" s="122"/>
      <c r="Y132" s="123"/>
      <c r="Z132" s="124">
        <v>20000</v>
      </c>
      <c r="AA132" s="108" t="s">
        <v>262</v>
      </c>
      <c r="AB132" s="108"/>
    </row>
    <row r="133" spans="1:28" ht="12.5">
      <c r="A133" s="125" t="s">
        <v>180</v>
      </c>
      <c r="B133" s="108" t="s">
        <v>53</v>
      </c>
      <c r="C133" s="109"/>
      <c r="D133" s="110" t="s">
        <v>177</v>
      </c>
      <c r="E133" s="111"/>
      <c r="F133" s="112"/>
      <c r="G133" s="28">
        <v>11463</v>
      </c>
      <c r="H133" s="113" t="s">
        <v>55</v>
      </c>
      <c r="I133" s="29" t="s">
        <v>56</v>
      </c>
      <c r="J133" s="135">
        <v>1</v>
      </c>
      <c r="K133" s="115">
        <f t="shared" si="11"/>
        <v>11463</v>
      </c>
      <c r="L133" s="28">
        <v>18</v>
      </c>
      <c r="M133" s="28">
        <v>1</v>
      </c>
      <c r="N133" s="33">
        <v>1.01</v>
      </c>
      <c r="O133" s="113">
        <v>3</v>
      </c>
      <c r="P133" s="116">
        <f t="shared" si="12"/>
        <v>224396.46689699998</v>
      </c>
      <c r="Q133" s="117">
        <v>5</v>
      </c>
      <c r="R133" s="118">
        <f t="shared" si="21"/>
        <v>1.0700057358598709</v>
      </c>
      <c r="S133" s="117">
        <f t="shared" si="16"/>
        <v>5</v>
      </c>
      <c r="T133" s="119">
        <f t="shared" si="14"/>
        <v>1.0700057358598709</v>
      </c>
      <c r="U133" s="119">
        <f t="shared" si="15"/>
        <v>2.1400114717197418</v>
      </c>
      <c r="V133" s="120" t="str">
        <f t="shared" si="17"/>
        <v>NCS_DSI_HDR</v>
      </c>
      <c r="W133" s="121"/>
      <c r="X133" s="122"/>
      <c r="Y133" s="123"/>
      <c r="Z133" s="124">
        <v>50000</v>
      </c>
      <c r="AA133" s="108" t="s">
        <v>262</v>
      </c>
      <c r="AB133" s="108"/>
    </row>
    <row r="134" spans="1:28" ht="12.5">
      <c r="A134" s="126" t="s">
        <v>181</v>
      </c>
      <c r="B134" s="108" t="s">
        <v>53</v>
      </c>
      <c r="C134" s="121"/>
      <c r="D134" s="110" t="s">
        <v>177</v>
      </c>
      <c r="E134" s="111"/>
      <c r="F134" s="112"/>
      <c r="G134" s="28">
        <v>138890</v>
      </c>
      <c r="H134" s="113" t="s">
        <v>55</v>
      </c>
      <c r="I134" s="29" t="s">
        <v>56</v>
      </c>
      <c r="J134" s="135">
        <v>1</v>
      </c>
      <c r="K134" s="115">
        <f t="shared" si="11"/>
        <v>138890</v>
      </c>
      <c r="L134" s="28">
        <v>18</v>
      </c>
      <c r="M134" s="28">
        <v>1</v>
      </c>
      <c r="N134" s="33">
        <v>1.01</v>
      </c>
      <c r="O134" s="113">
        <v>3</v>
      </c>
      <c r="P134" s="116">
        <f t="shared" si="12"/>
        <v>2718871.61191</v>
      </c>
      <c r="Q134" s="117">
        <v>5</v>
      </c>
      <c r="R134" s="118">
        <f t="shared" si="21"/>
        <v>12.964590129423142</v>
      </c>
      <c r="S134" s="117">
        <f t="shared" si="16"/>
        <v>5</v>
      </c>
      <c r="T134" s="119">
        <f t="shared" si="14"/>
        <v>12.964590129423142</v>
      </c>
      <c r="U134" s="119">
        <f t="shared" si="15"/>
        <v>25.929180258846284</v>
      </c>
      <c r="V134" s="120" t="str">
        <f t="shared" si="17"/>
        <v>NCS_DSI_HST</v>
      </c>
      <c r="W134" s="121"/>
      <c r="X134" s="122"/>
      <c r="Y134" s="123">
        <f>IF(B134="M",W134,W134*1.2)</f>
        <v>0</v>
      </c>
      <c r="Z134" s="128">
        <v>12000</v>
      </c>
      <c r="AA134" s="108" t="s">
        <v>262</v>
      </c>
      <c r="AB134" s="108"/>
    </row>
    <row r="135" spans="1:28" ht="12.5">
      <c r="A135" s="126" t="s">
        <v>182</v>
      </c>
      <c r="B135" s="108" t="s">
        <v>53</v>
      </c>
      <c r="C135" s="109"/>
      <c r="D135" s="110" t="s">
        <v>177</v>
      </c>
      <c r="E135" s="111"/>
      <c r="F135" s="112"/>
      <c r="G135" s="28">
        <v>320</v>
      </c>
      <c r="H135" s="113" t="s">
        <v>55</v>
      </c>
      <c r="I135" s="29" t="s">
        <v>56</v>
      </c>
      <c r="J135" s="135">
        <v>1</v>
      </c>
      <c r="K135" s="115">
        <f t="shared" si="11"/>
        <v>320</v>
      </c>
      <c r="L135" s="28">
        <v>18</v>
      </c>
      <c r="M135" s="28">
        <v>1</v>
      </c>
      <c r="N135" s="33">
        <v>1.01</v>
      </c>
      <c r="O135" s="113">
        <v>3</v>
      </c>
      <c r="P135" s="116">
        <f t="shared" si="12"/>
        <v>6264.2300799999994</v>
      </c>
      <c r="Q135" s="117">
        <v>5</v>
      </c>
      <c r="R135" s="118">
        <f t="shared" si="21"/>
        <v>2.9870176696777342E-2</v>
      </c>
      <c r="S135" s="117">
        <f t="shared" si="16"/>
        <v>5</v>
      </c>
      <c r="T135" s="119">
        <f t="shared" si="14"/>
        <v>2.9870176696777342E-2</v>
      </c>
      <c r="U135" s="119">
        <f t="shared" si="15"/>
        <v>5.9740353393554685E-2</v>
      </c>
      <c r="V135" s="120" t="str">
        <f t="shared" si="17"/>
        <v>NCS_DSI_ORD_REV_HST</v>
      </c>
      <c r="W135" s="121"/>
      <c r="X135" s="122"/>
      <c r="Y135" s="123">
        <f>IF(B135="M",W135,W135*1.2)</f>
        <v>0</v>
      </c>
      <c r="Z135" s="124">
        <v>1000</v>
      </c>
      <c r="AA135" s="108" t="s">
        <v>262</v>
      </c>
      <c r="AB135" s="108"/>
    </row>
    <row r="136" spans="1:28" ht="12.5">
      <c r="A136" s="126" t="s">
        <v>183</v>
      </c>
      <c r="B136" s="108" t="s">
        <v>53</v>
      </c>
      <c r="C136" s="109"/>
      <c r="D136" s="110" t="s">
        <v>177</v>
      </c>
      <c r="E136" s="111"/>
      <c r="F136" s="112"/>
      <c r="G136" s="28">
        <v>277795</v>
      </c>
      <c r="H136" s="113" t="s">
        <v>55</v>
      </c>
      <c r="I136" s="29" t="s">
        <v>56</v>
      </c>
      <c r="J136" s="135">
        <v>1</v>
      </c>
      <c r="K136" s="115">
        <f t="shared" si="11"/>
        <v>277795</v>
      </c>
      <c r="L136" s="28">
        <v>18</v>
      </c>
      <c r="M136" s="28">
        <v>1</v>
      </c>
      <c r="N136" s="33">
        <v>1.01</v>
      </c>
      <c r="O136" s="113">
        <v>3</v>
      </c>
      <c r="P136" s="116">
        <f t="shared" si="12"/>
        <v>5438036.8596049994</v>
      </c>
      <c r="Q136" s="117">
        <v>5</v>
      </c>
      <c r="R136" s="118">
        <f t="shared" si="21"/>
        <v>25.930580423378942</v>
      </c>
      <c r="S136" s="117">
        <f t="shared" si="16"/>
        <v>5</v>
      </c>
      <c r="T136" s="119">
        <f t="shared" si="14"/>
        <v>25.930580423378942</v>
      </c>
      <c r="U136" s="119">
        <f t="shared" si="15"/>
        <v>51.861160846757883</v>
      </c>
      <c r="V136" s="120" t="str">
        <f t="shared" si="17"/>
        <v>NCS_DSI_PART_MST</v>
      </c>
      <c r="W136" s="121">
        <v>99</v>
      </c>
      <c r="X136" s="122">
        <v>1</v>
      </c>
      <c r="Y136" s="123">
        <f>IF(B136="M",W136,W136*1.2)</f>
        <v>118.8</v>
      </c>
      <c r="Z136" s="128">
        <v>50</v>
      </c>
      <c r="AA136" s="108" t="s">
        <v>262</v>
      </c>
      <c r="AB136" s="108"/>
    </row>
    <row r="137" spans="1:28" ht="12.5">
      <c r="A137" s="126" t="s">
        <v>184</v>
      </c>
      <c r="B137" s="108" t="s">
        <v>53</v>
      </c>
      <c r="C137" s="109"/>
      <c r="D137" s="110" t="s">
        <v>177</v>
      </c>
      <c r="E137" s="111"/>
      <c r="F137" s="112"/>
      <c r="G137" s="28">
        <v>64766</v>
      </c>
      <c r="H137" s="113" t="s">
        <v>55</v>
      </c>
      <c r="I137" s="29" t="s">
        <v>56</v>
      </c>
      <c r="J137" s="135">
        <v>1</v>
      </c>
      <c r="K137" s="115">
        <f t="shared" si="11"/>
        <v>64766</v>
      </c>
      <c r="L137" s="28">
        <v>18</v>
      </c>
      <c r="M137" s="28">
        <v>1</v>
      </c>
      <c r="N137" s="33">
        <v>1.01</v>
      </c>
      <c r="O137" s="113">
        <v>3</v>
      </c>
      <c r="P137" s="116">
        <f t="shared" si="12"/>
        <v>1267841.016754</v>
      </c>
      <c r="Q137" s="117">
        <v>5</v>
      </c>
      <c r="R137" s="118">
        <f t="shared" si="21"/>
        <v>6.045537074823379</v>
      </c>
      <c r="S137" s="117">
        <f t="shared" si="16"/>
        <v>5</v>
      </c>
      <c r="T137" s="119">
        <f t="shared" si="14"/>
        <v>6.045537074823379</v>
      </c>
      <c r="U137" s="119">
        <f t="shared" si="15"/>
        <v>12.091074149646758</v>
      </c>
      <c r="V137" s="120" t="str">
        <f t="shared" si="17"/>
        <v>NCS_PPMS_ACK_STATUS</v>
      </c>
      <c r="W137" s="121">
        <v>20017</v>
      </c>
      <c r="X137" s="122">
        <v>1</v>
      </c>
      <c r="Y137" s="123">
        <f>IF(B137="M",W137,W137*1.2)</f>
        <v>24020.399999999998</v>
      </c>
      <c r="Z137" s="128">
        <v>3500</v>
      </c>
      <c r="AA137" s="108" t="s">
        <v>262</v>
      </c>
      <c r="AB137" s="108"/>
    </row>
    <row r="138" spans="1:28" ht="12.5">
      <c r="A138" s="126" t="s">
        <v>185</v>
      </c>
      <c r="B138" s="108" t="s">
        <v>53</v>
      </c>
      <c r="C138" s="109"/>
      <c r="D138" s="110" t="s">
        <v>177</v>
      </c>
      <c r="E138" s="111"/>
      <c r="F138" s="112"/>
      <c r="G138" s="28">
        <v>159814</v>
      </c>
      <c r="H138" s="113" t="s">
        <v>55</v>
      </c>
      <c r="I138" s="29" t="s">
        <v>56</v>
      </c>
      <c r="J138" s="135">
        <v>1</v>
      </c>
      <c r="K138" s="115">
        <f t="shared" si="11"/>
        <v>159814</v>
      </c>
      <c r="L138" s="28">
        <v>18</v>
      </c>
      <c r="M138" s="28">
        <v>1</v>
      </c>
      <c r="N138" s="33">
        <v>1.01</v>
      </c>
      <c r="O138" s="113">
        <v>3</v>
      </c>
      <c r="P138" s="116">
        <f t="shared" si="12"/>
        <v>3128473.9562659999</v>
      </c>
      <c r="Q138" s="117">
        <v>5</v>
      </c>
      <c r="R138" s="118">
        <f t="shared" si="21"/>
        <v>14.917726308183671</v>
      </c>
      <c r="S138" s="117">
        <f t="shared" si="16"/>
        <v>5</v>
      </c>
      <c r="T138" s="119">
        <f t="shared" si="14"/>
        <v>14.917726308183671</v>
      </c>
      <c r="U138" s="119">
        <f t="shared" si="15"/>
        <v>29.835452616367341</v>
      </c>
      <c r="V138" s="120" t="str">
        <f t="shared" si="17"/>
        <v>NOEM_EST_INV_DTL</v>
      </c>
      <c r="W138" s="121"/>
      <c r="X138" s="122"/>
      <c r="Y138" s="123">
        <f>IF(B138="M",W138,W138*1.2)</f>
        <v>0</v>
      </c>
      <c r="Z138" s="124">
        <v>80000</v>
      </c>
      <c r="AA138" s="108" t="s">
        <v>262</v>
      </c>
      <c r="AB138" s="108"/>
    </row>
    <row r="139" spans="1:28" ht="12.5">
      <c r="A139" s="125" t="s">
        <v>186</v>
      </c>
      <c r="B139" s="108" t="s">
        <v>53</v>
      </c>
      <c r="C139" s="109"/>
      <c r="D139" s="110" t="s">
        <v>177</v>
      </c>
      <c r="E139" s="111"/>
      <c r="F139" s="112"/>
      <c r="G139" s="28">
        <v>61438</v>
      </c>
      <c r="H139" s="113" t="s">
        <v>55</v>
      </c>
      <c r="I139" s="29" t="s">
        <v>56</v>
      </c>
      <c r="J139" s="135">
        <v>1</v>
      </c>
      <c r="K139" s="115">
        <f t="shared" ref="K139:K202" si="22">IF(H139="", "", IF(H139="Add",G139*J139, 0))</f>
        <v>61438</v>
      </c>
      <c r="L139" s="28">
        <v>18</v>
      </c>
      <c r="M139" s="28">
        <v>1</v>
      </c>
      <c r="N139" s="33">
        <v>1.01</v>
      </c>
      <c r="O139" s="113">
        <v>3</v>
      </c>
      <c r="P139" s="116">
        <f t="shared" ref="P139:P202" si="23">IF(B139="M", IF(AND(E139 &lt;&gt; 0, F139 &lt;&gt; 0), C139+ (E139*F139), C139), IF(B139="T", IF(AND(N139&lt;&gt;0, O139&lt;&gt;0), K139*(L139+M139) * POWER(N139, O139), K139*(L139+M139)), ))</f>
        <v>1202693.0239219998</v>
      </c>
      <c r="Q139" s="117">
        <v>10</v>
      </c>
      <c r="R139" s="118">
        <f t="shared" si="21"/>
        <v>11.469774474353789</v>
      </c>
      <c r="S139" s="117">
        <f t="shared" si="16"/>
        <v>10</v>
      </c>
      <c r="T139" s="119">
        <f t="shared" ref="T139:T167" si="24">P139*S139/1024/1024</f>
        <v>11.469774474353789</v>
      </c>
      <c r="U139" s="119">
        <f t="shared" ref="U139:U167" si="25">R139+T139</f>
        <v>22.939548948707579</v>
      </c>
      <c r="V139" s="120" t="str">
        <f t="shared" si="17"/>
        <v>NOEM_ETD_DLY_CONT</v>
      </c>
      <c r="W139" s="121"/>
      <c r="X139" s="122"/>
      <c r="Y139" s="123"/>
      <c r="Z139" s="124">
        <v>1000</v>
      </c>
      <c r="AA139" s="108" t="s">
        <v>262</v>
      </c>
      <c r="AB139" s="108"/>
    </row>
    <row r="140" spans="1:28" ht="12.5">
      <c r="A140" s="126" t="s">
        <v>187</v>
      </c>
      <c r="B140" s="108" t="s">
        <v>53</v>
      </c>
      <c r="C140" s="121"/>
      <c r="D140" s="110" t="s">
        <v>177</v>
      </c>
      <c r="E140" s="111"/>
      <c r="F140" s="112"/>
      <c r="G140" s="28">
        <v>6853781</v>
      </c>
      <c r="H140" s="113" t="s">
        <v>55</v>
      </c>
      <c r="I140" s="29" t="s">
        <v>56</v>
      </c>
      <c r="J140" s="135">
        <v>1</v>
      </c>
      <c r="K140" s="115">
        <f t="shared" si="22"/>
        <v>6853781</v>
      </c>
      <c r="L140" s="28">
        <v>18</v>
      </c>
      <c r="M140" s="28">
        <v>1</v>
      </c>
      <c r="N140" s="33">
        <v>1.01</v>
      </c>
      <c r="O140" s="113">
        <v>3</v>
      </c>
      <c r="P140" s="116">
        <f t="shared" si="23"/>
        <v>134167690.94353899</v>
      </c>
      <c r="Q140" s="117">
        <v>18.5</v>
      </c>
      <c r="R140" s="118">
        <f t="shared" si="21"/>
        <v>2367.1171974711147</v>
      </c>
      <c r="S140" s="117">
        <f t="shared" ref="S140:S203" si="26">Q140</f>
        <v>18.5</v>
      </c>
      <c r="T140" s="119">
        <f t="shared" si="24"/>
        <v>2367.1171974711147</v>
      </c>
      <c r="U140" s="119">
        <f t="shared" si="25"/>
        <v>4734.2343949422293</v>
      </c>
      <c r="V140" s="120" t="str">
        <f t="shared" ref="V140:V167" si="27">A140</f>
        <v>NOEM_BPI_DLY_PRT</v>
      </c>
      <c r="W140" s="121">
        <v>3</v>
      </c>
      <c r="X140" s="122">
        <v>4</v>
      </c>
      <c r="Y140" s="123">
        <f>IF(B140="M",W140,W140*1.2)</f>
        <v>3.5999999999999996</v>
      </c>
      <c r="Z140" s="128">
        <v>8000</v>
      </c>
      <c r="AA140" s="108" t="s">
        <v>262</v>
      </c>
      <c r="AB140" s="108"/>
    </row>
    <row r="141" spans="1:28" ht="12.5">
      <c r="A141" s="126" t="s">
        <v>188</v>
      </c>
      <c r="B141" s="108" t="s">
        <v>53</v>
      </c>
      <c r="C141" s="121"/>
      <c r="D141" s="110" t="s">
        <v>177</v>
      </c>
      <c r="E141" s="111"/>
      <c r="F141" s="112"/>
      <c r="G141" s="28">
        <v>17664</v>
      </c>
      <c r="H141" s="113" t="s">
        <v>55</v>
      </c>
      <c r="I141" s="29" t="s">
        <v>56</v>
      </c>
      <c r="J141" s="135">
        <v>1</v>
      </c>
      <c r="K141" s="115">
        <f t="shared" si="22"/>
        <v>17664</v>
      </c>
      <c r="L141" s="28">
        <v>18</v>
      </c>
      <c r="M141" s="28">
        <v>1</v>
      </c>
      <c r="N141" s="33">
        <v>1.01</v>
      </c>
      <c r="O141" s="113">
        <v>3</v>
      </c>
      <c r="P141" s="116">
        <f t="shared" si="23"/>
        <v>345785.50041599997</v>
      </c>
      <c r="Q141" s="117">
        <v>10</v>
      </c>
      <c r="R141" s="118">
        <f t="shared" si="21"/>
        <v>3.2976675073242183</v>
      </c>
      <c r="S141" s="117">
        <f t="shared" si="26"/>
        <v>10</v>
      </c>
      <c r="T141" s="119">
        <f t="shared" si="24"/>
        <v>3.2976675073242183</v>
      </c>
      <c r="U141" s="119">
        <f t="shared" si="25"/>
        <v>6.5953350146484366</v>
      </c>
      <c r="V141" s="120" t="str">
        <f t="shared" si="27"/>
        <v>NOEM_VPP_DLY_CONT</v>
      </c>
      <c r="W141" s="121">
        <v>3314497</v>
      </c>
      <c r="X141" s="122">
        <v>1</v>
      </c>
      <c r="Y141" s="123">
        <f>IF(B141="M",W141,W141*1.2)</f>
        <v>3977396.4</v>
      </c>
      <c r="Z141" s="128">
        <v>450000</v>
      </c>
      <c r="AA141" s="108" t="s">
        <v>262</v>
      </c>
      <c r="AB141" s="108"/>
    </row>
    <row r="142" spans="1:28" ht="12.5">
      <c r="A142" s="125" t="s">
        <v>189</v>
      </c>
      <c r="B142" s="108" t="s">
        <v>53</v>
      </c>
      <c r="C142" s="109"/>
      <c r="D142" s="110" t="s">
        <v>177</v>
      </c>
      <c r="E142" s="111"/>
      <c r="F142" s="112"/>
      <c r="G142" s="28">
        <v>141814</v>
      </c>
      <c r="H142" s="113" t="s">
        <v>55</v>
      </c>
      <c r="I142" s="29" t="s">
        <v>56</v>
      </c>
      <c r="J142" s="135">
        <v>1</v>
      </c>
      <c r="K142" s="115">
        <f t="shared" si="22"/>
        <v>141814</v>
      </c>
      <c r="L142" s="28">
        <v>18</v>
      </c>
      <c r="M142" s="28">
        <v>1</v>
      </c>
      <c r="N142" s="33">
        <v>1.01</v>
      </c>
      <c r="O142" s="113">
        <v>3</v>
      </c>
      <c r="P142" s="116">
        <f t="shared" si="23"/>
        <v>2776111.0142659997</v>
      </c>
      <c r="Q142" s="117">
        <v>11</v>
      </c>
      <c r="R142" s="118">
        <f t="shared" si="21"/>
        <v>29.122563511777873</v>
      </c>
      <c r="S142" s="117">
        <f t="shared" si="26"/>
        <v>11</v>
      </c>
      <c r="T142" s="119">
        <f t="shared" si="24"/>
        <v>29.122563511777873</v>
      </c>
      <c r="U142" s="119">
        <f t="shared" si="25"/>
        <v>58.245127023555746</v>
      </c>
      <c r="V142" s="120" t="str">
        <f t="shared" si="27"/>
        <v>NOEM_VPP_DLY_MOD</v>
      </c>
      <c r="W142" s="121"/>
      <c r="X142" s="122"/>
      <c r="Y142" s="123">
        <f>IF(B142="M",W142,W142*1.2)</f>
        <v>0</v>
      </c>
      <c r="Z142" s="124">
        <v>0</v>
      </c>
      <c r="AA142" s="108" t="s">
        <v>262</v>
      </c>
      <c r="AB142" s="108"/>
    </row>
    <row r="143" spans="1:28" ht="12.5">
      <c r="A143" s="125" t="s">
        <v>190</v>
      </c>
      <c r="B143" s="108" t="s">
        <v>53</v>
      </c>
      <c r="C143" s="109"/>
      <c r="D143" s="110" t="s">
        <v>177</v>
      </c>
      <c r="E143" s="111"/>
      <c r="F143" s="112"/>
      <c r="G143" s="28">
        <v>6570086</v>
      </c>
      <c r="H143" s="113" t="s">
        <v>55</v>
      </c>
      <c r="I143" s="29" t="s">
        <v>56</v>
      </c>
      <c r="J143" s="135">
        <v>1</v>
      </c>
      <c r="K143" s="115">
        <f t="shared" si="22"/>
        <v>6570086</v>
      </c>
      <c r="L143" s="28">
        <v>18</v>
      </c>
      <c r="M143" s="28">
        <v>1</v>
      </c>
      <c r="N143" s="33">
        <v>1.01</v>
      </c>
      <c r="O143" s="113">
        <v>3</v>
      </c>
      <c r="P143" s="116">
        <f t="shared" si="23"/>
        <v>128614157.34183399</v>
      </c>
      <c r="Q143" s="117">
        <v>18.2</v>
      </c>
      <c r="R143" s="118">
        <f t="shared" si="21"/>
        <v>2232.3395382131371</v>
      </c>
      <c r="S143" s="117">
        <f t="shared" si="26"/>
        <v>18.2</v>
      </c>
      <c r="T143" s="119">
        <f t="shared" si="24"/>
        <v>2232.3395382131371</v>
      </c>
      <c r="U143" s="119">
        <f t="shared" si="25"/>
        <v>4464.6790764262742</v>
      </c>
      <c r="V143" s="120" t="str">
        <f t="shared" si="27"/>
        <v>NOEM_VPP_DLY_PART</v>
      </c>
      <c r="W143" s="121"/>
      <c r="X143" s="122"/>
      <c r="Y143" s="123">
        <f>IF(B143="M",W143,W143*1.2)</f>
        <v>0</v>
      </c>
      <c r="Z143" s="124">
        <v>2000000</v>
      </c>
      <c r="AA143" s="108" t="s">
        <v>262</v>
      </c>
      <c r="AB143" s="108"/>
    </row>
    <row r="144" spans="1:28" ht="12.5">
      <c r="A144" s="125" t="s">
        <v>191</v>
      </c>
      <c r="B144" s="108" t="s">
        <v>53</v>
      </c>
      <c r="C144" s="109"/>
      <c r="D144" s="110" t="s">
        <v>177</v>
      </c>
      <c r="E144" s="111"/>
      <c r="F144" s="112"/>
      <c r="G144" s="28">
        <v>74921</v>
      </c>
      <c r="H144" s="113" t="s">
        <v>55</v>
      </c>
      <c r="I144" s="29" t="s">
        <v>56</v>
      </c>
      <c r="J144" s="135">
        <v>1</v>
      </c>
      <c r="K144" s="115">
        <f t="shared" si="22"/>
        <v>74921</v>
      </c>
      <c r="L144" s="28">
        <v>18</v>
      </c>
      <c r="M144" s="28">
        <v>1</v>
      </c>
      <c r="N144" s="33">
        <v>1.01</v>
      </c>
      <c r="O144" s="113">
        <v>3</v>
      </c>
      <c r="P144" s="116">
        <f t="shared" si="23"/>
        <v>1466632.4431989999</v>
      </c>
      <c r="Q144" s="117">
        <v>20</v>
      </c>
      <c r="R144" s="118">
        <f t="shared" si="21"/>
        <v>27.973793853740688</v>
      </c>
      <c r="S144" s="117">
        <f t="shared" si="26"/>
        <v>20</v>
      </c>
      <c r="T144" s="119">
        <f t="shared" si="24"/>
        <v>27.973793853740688</v>
      </c>
      <c r="U144" s="119">
        <f t="shared" si="25"/>
        <v>55.947587707481375</v>
      </c>
      <c r="V144" s="120" t="str">
        <f t="shared" si="27"/>
        <v>NOEM_HAISEN_DTLS</v>
      </c>
      <c r="W144" s="121"/>
      <c r="X144" s="122"/>
      <c r="Y144" s="123"/>
      <c r="Z144" s="124">
        <v>2000000</v>
      </c>
      <c r="AA144" s="108" t="s">
        <v>262</v>
      </c>
      <c r="AB144" s="108"/>
    </row>
    <row r="145" spans="1:28" ht="12.5">
      <c r="A145" s="125" t="s">
        <v>192</v>
      </c>
      <c r="B145" s="108" t="s">
        <v>53</v>
      </c>
      <c r="C145" s="109"/>
      <c r="D145" s="110" t="s">
        <v>177</v>
      </c>
      <c r="E145" s="111"/>
      <c r="F145" s="112"/>
      <c r="G145" s="28">
        <v>862301</v>
      </c>
      <c r="H145" s="113" t="s">
        <v>55</v>
      </c>
      <c r="I145" s="29" t="s">
        <v>56</v>
      </c>
      <c r="J145" s="135">
        <v>1</v>
      </c>
      <c r="K145" s="115">
        <f t="shared" si="22"/>
        <v>862301</v>
      </c>
      <c r="L145" s="28">
        <v>18</v>
      </c>
      <c r="M145" s="28">
        <v>1</v>
      </c>
      <c r="N145" s="33">
        <v>1.01</v>
      </c>
      <c r="O145" s="113">
        <v>3</v>
      </c>
      <c r="P145" s="116">
        <f t="shared" si="23"/>
        <v>16880162.069419</v>
      </c>
      <c r="Q145" s="117">
        <v>6.5</v>
      </c>
      <c r="R145" s="118">
        <f t="shared" si="21"/>
        <v>104.6381506454692</v>
      </c>
      <c r="S145" s="117">
        <f t="shared" si="26"/>
        <v>6.5</v>
      </c>
      <c r="T145" s="119">
        <f t="shared" si="24"/>
        <v>104.6381506454692</v>
      </c>
      <c r="U145" s="119">
        <f t="shared" si="25"/>
        <v>209.27630129093839</v>
      </c>
      <c r="V145" s="120" t="str">
        <f t="shared" si="27"/>
        <v>INS_INV_CONTAINER_DTLS</v>
      </c>
      <c r="W145" s="121"/>
      <c r="X145" s="122"/>
      <c r="Y145" s="123">
        <f>IF(B145="M",W145,W145*1.2)</f>
        <v>0</v>
      </c>
      <c r="Z145" s="124">
        <f>Z50</f>
        <v>5000</v>
      </c>
      <c r="AA145" s="108" t="s">
        <v>262</v>
      </c>
      <c r="AB145" s="108"/>
    </row>
    <row r="146" spans="1:28" ht="12.5">
      <c r="A146" s="125" t="s">
        <v>193</v>
      </c>
      <c r="B146" s="108" t="s">
        <v>53</v>
      </c>
      <c r="C146" s="109"/>
      <c r="D146" s="110" t="s">
        <v>177</v>
      </c>
      <c r="E146" s="111"/>
      <c r="F146" s="112"/>
      <c r="G146" s="28">
        <v>144949</v>
      </c>
      <c r="H146" s="113" t="s">
        <v>55</v>
      </c>
      <c r="I146" s="29" t="s">
        <v>56</v>
      </c>
      <c r="J146" s="135">
        <v>1</v>
      </c>
      <c r="K146" s="115">
        <f t="shared" si="22"/>
        <v>144949</v>
      </c>
      <c r="L146" s="28">
        <v>18</v>
      </c>
      <c r="M146" s="28">
        <v>1</v>
      </c>
      <c r="N146" s="33">
        <v>1.01</v>
      </c>
      <c r="O146" s="113">
        <v>3</v>
      </c>
      <c r="P146" s="116">
        <f t="shared" si="23"/>
        <v>2837480.8933309997</v>
      </c>
      <c r="Q146" s="117">
        <v>40</v>
      </c>
      <c r="R146" s="118">
        <f t="shared" si="21"/>
        <v>108.24130605052946</v>
      </c>
      <c r="S146" s="117">
        <f t="shared" si="26"/>
        <v>40</v>
      </c>
      <c r="T146" s="119">
        <f t="shared" si="24"/>
        <v>108.24130605052946</v>
      </c>
      <c r="U146" s="119">
        <f t="shared" si="25"/>
        <v>216.48261210105892</v>
      </c>
      <c r="V146" s="120" t="str">
        <f t="shared" si="27"/>
        <v>INS_INV_DTLS</v>
      </c>
      <c r="W146" s="121"/>
      <c r="X146" s="122"/>
      <c r="Y146" s="123"/>
      <c r="Z146" s="124">
        <f>Z56</f>
        <v>88000</v>
      </c>
      <c r="AA146" s="108" t="s">
        <v>262</v>
      </c>
      <c r="AB146" s="108"/>
    </row>
    <row r="147" spans="1:28" ht="12.5">
      <c r="A147" s="126" t="s">
        <v>194</v>
      </c>
      <c r="B147" s="108" t="s">
        <v>53</v>
      </c>
      <c r="C147" s="109"/>
      <c r="D147" s="110" t="s">
        <v>177</v>
      </c>
      <c r="E147" s="111"/>
      <c r="F147" s="112"/>
      <c r="G147" s="28">
        <v>9042196</v>
      </c>
      <c r="H147" s="113" t="s">
        <v>55</v>
      </c>
      <c r="I147" s="29" t="s">
        <v>56</v>
      </c>
      <c r="J147" s="135">
        <v>1</v>
      </c>
      <c r="K147" s="115">
        <f t="shared" si="22"/>
        <v>9042196</v>
      </c>
      <c r="L147" s="28">
        <v>18</v>
      </c>
      <c r="M147" s="28">
        <v>1</v>
      </c>
      <c r="N147" s="33">
        <v>1.01</v>
      </c>
      <c r="O147" s="113">
        <v>3</v>
      </c>
      <c r="P147" s="116">
        <f t="shared" si="23"/>
        <v>177007488.03892398</v>
      </c>
      <c r="Q147" s="117">
        <v>7.2</v>
      </c>
      <c r="R147" s="118">
        <f t="shared" si="21"/>
        <v>1215.4139651110197</v>
      </c>
      <c r="S147" s="117">
        <f t="shared" si="26"/>
        <v>7.2</v>
      </c>
      <c r="T147" s="119">
        <f t="shared" si="24"/>
        <v>1215.4139651110197</v>
      </c>
      <c r="U147" s="119">
        <f t="shared" si="25"/>
        <v>2430.8279302220394</v>
      </c>
      <c r="V147" s="120" t="str">
        <f t="shared" si="27"/>
        <v>INS_INV_MODULE_DTLS</v>
      </c>
      <c r="W147" s="121"/>
      <c r="X147" s="122"/>
      <c r="Y147" s="123">
        <f>IF(B147="M",W147,W147*1.2)</f>
        <v>0</v>
      </c>
      <c r="Z147" s="124">
        <v>5000</v>
      </c>
      <c r="AA147" s="108" t="s">
        <v>262</v>
      </c>
      <c r="AB147" s="108"/>
    </row>
    <row r="148" spans="1:28" ht="12.5">
      <c r="A148" s="126" t="s">
        <v>195</v>
      </c>
      <c r="B148" s="108" t="s">
        <v>53</v>
      </c>
      <c r="C148" s="109"/>
      <c r="D148" s="110" t="s">
        <v>177</v>
      </c>
      <c r="E148" s="111"/>
      <c r="F148" s="112"/>
      <c r="G148" s="28">
        <v>336349485</v>
      </c>
      <c r="H148" s="113" t="s">
        <v>55</v>
      </c>
      <c r="I148" s="29" t="s">
        <v>56</v>
      </c>
      <c r="J148" s="135">
        <v>1</v>
      </c>
      <c r="K148" s="115">
        <f t="shared" si="22"/>
        <v>336349485</v>
      </c>
      <c r="L148" s="28">
        <v>18</v>
      </c>
      <c r="M148" s="28">
        <v>1</v>
      </c>
      <c r="N148" s="33">
        <v>1.01</v>
      </c>
      <c r="O148" s="113">
        <v>3</v>
      </c>
      <c r="P148" s="116">
        <f t="shared" si="23"/>
        <v>6584283004.1547146</v>
      </c>
      <c r="Q148" s="117">
        <v>10</v>
      </c>
      <c r="R148" s="118">
        <f t="shared" si="21"/>
        <v>62792.615930125379</v>
      </c>
      <c r="S148" s="117">
        <f t="shared" si="26"/>
        <v>10</v>
      </c>
      <c r="T148" s="119">
        <f t="shared" si="24"/>
        <v>62792.615930125379</v>
      </c>
      <c r="U148" s="119">
        <f t="shared" si="25"/>
        <v>125585.23186025076</v>
      </c>
      <c r="V148" s="120" t="str">
        <f t="shared" si="27"/>
        <v>INS_INV_PARTS_DTLS</v>
      </c>
      <c r="W148" s="121">
        <v>102163</v>
      </c>
      <c r="X148" s="122">
        <v>4</v>
      </c>
      <c r="Y148" s="123">
        <f>IF(B148="M",W148,W148*1.2)</f>
        <v>122595.59999999999</v>
      </c>
      <c r="Z148" s="124">
        <v>5000</v>
      </c>
      <c r="AA148" s="108" t="s">
        <v>262</v>
      </c>
      <c r="AB148" s="108"/>
    </row>
    <row r="149" spans="1:28" ht="12.5">
      <c r="A149" s="126" t="s">
        <v>196</v>
      </c>
      <c r="B149" s="108" t="s">
        <v>53</v>
      </c>
      <c r="C149" s="109"/>
      <c r="D149" s="110" t="s">
        <v>177</v>
      </c>
      <c r="E149" s="111"/>
      <c r="F149" s="112"/>
      <c r="G149" s="28">
        <v>3828</v>
      </c>
      <c r="H149" s="113" t="s">
        <v>55</v>
      </c>
      <c r="I149" s="29" t="s">
        <v>56</v>
      </c>
      <c r="J149" s="135">
        <v>1</v>
      </c>
      <c r="K149" s="115">
        <f t="shared" si="22"/>
        <v>3828</v>
      </c>
      <c r="L149" s="28">
        <v>18</v>
      </c>
      <c r="M149" s="28">
        <v>1</v>
      </c>
      <c r="N149" s="33">
        <v>1.01</v>
      </c>
      <c r="O149" s="113">
        <v>3</v>
      </c>
      <c r="P149" s="116">
        <f t="shared" si="23"/>
        <v>74935.852331999995</v>
      </c>
      <c r="Q149" s="117">
        <v>10</v>
      </c>
      <c r="R149" s="118">
        <f t="shared" si="21"/>
        <v>0.71464397747039787</v>
      </c>
      <c r="S149" s="117">
        <f t="shared" si="26"/>
        <v>10</v>
      </c>
      <c r="T149" s="119">
        <f t="shared" si="24"/>
        <v>0.71464397747039787</v>
      </c>
      <c r="U149" s="119">
        <f t="shared" si="25"/>
        <v>1.4292879549407957</v>
      </c>
      <c r="V149" s="120" t="str">
        <f t="shared" si="27"/>
        <v>NOEM_LOT_PART_SHORT_DTLS</v>
      </c>
      <c r="W149" s="121"/>
      <c r="X149" s="122"/>
      <c r="Y149" s="123">
        <f>IF(B149="M",W149,W149*1.2)</f>
        <v>0</v>
      </c>
      <c r="Z149" s="124">
        <v>10000</v>
      </c>
      <c r="AA149" s="108" t="s">
        <v>262</v>
      </c>
      <c r="AB149" s="108"/>
    </row>
    <row r="150" spans="1:28" ht="12.5">
      <c r="A150" s="126" t="s">
        <v>197</v>
      </c>
      <c r="B150" s="108" t="s">
        <v>53</v>
      </c>
      <c r="C150" s="109"/>
      <c r="D150" s="110" t="s">
        <v>177</v>
      </c>
      <c r="E150" s="111"/>
      <c r="F150" s="112"/>
      <c r="G150" s="28">
        <v>26872</v>
      </c>
      <c r="H150" s="113" t="s">
        <v>55</v>
      </c>
      <c r="I150" s="29" t="s">
        <v>56</v>
      </c>
      <c r="J150" s="135">
        <v>1</v>
      </c>
      <c r="K150" s="115">
        <f t="shared" si="22"/>
        <v>26872</v>
      </c>
      <c r="L150" s="28">
        <v>18</v>
      </c>
      <c r="M150" s="28">
        <v>1</v>
      </c>
      <c r="N150" s="33">
        <v>1.01</v>
      </c>
      <c r="O150" s="113">
        <v>3</v>
      </c>
      <c r="P150" s="116">
        <f t="shared" si="23"/>
        <v>526038.72096800001</v>
      </c>
      <c r="Q150" s="117">
        <v>10</v>
      </c>
      <c r="R150" s="118">
        <f t="shared" si="21"/>
        <v>5.0166961762237552</v>
      </c>
      <c r="S150" s="117">
        <f t="shared" si="26"/>
        <v>10</v>
      </c>
      <c r="T150" s="119">
        <f t="shared" si="24"/>
        <v>5.0166961762237552</v>
      </c>
      <c r="U150" s="119">
        <f t="shared" si="25"/>
        <v>10.03339235244751</v>
      </c>
      <c r="V150" s="120" t="str">
        <f t="shared" si="27"/>
        <v>NOEM_VPR_MTH_CONT</v>
      </c>
      <c r="W150" s="121"/>
      <c r="X150" s="122"/>
      <c r="Y150" s="123">
        <f>IF(B150="M",W150,W150*1.2)</f>
        <v>0</v>
      </c>
      <c r="Z150" s="124">
        <v>1000</v>
      </c>
      <c r="AA150" s="108" t="s">
        <v>262</v>
      </c>
      <c r="AB150" s="108"/>
    </row>
    <row r="151" spans="1:28" ht="12.5">
      <c r="A151" s="126" t="s">
        <v>198</v>
      </c>
      <c r="B151" s="108" t="s">
        <v>53</v>
      </c>
      <c r="C151" s="109"/>
      <c r="D151" s="110" t="s">
        <v>177</v>
      </c>
      <c r="E151" s="111"/>
      <c r="F151" s="112"/>
      <c r="G151" s="28">
        <v>38291</v>
      </c>
      <c r="H151" s="113" t="s">
        <v>55</v>
      </c>
      <c r="I151" s="29" t="s">
        <v>56</v>
      </c>
      <c r="J151" s="135">
        <v>1</v>
      </c>
      <c r="K151" s="115">
        <f t="shared" si="22"/>
        <v>38291</v>
      </c>
      <c r="L151" s="28">
        <v>18</v>
      </c>
      <c r="M151" s="28">
        <v>1</v>
      </c>
      <c r="N151" s="33">
        <v>1.01</v>
      </c>
      <c r="O151" s="113">
        <v>3</v>
      </c>
      <c r="P151" s="116">
        <f t="shared" si="23"/>
        <v>749573.85622899991</v>
      </c>
      <c r="Q151" s="117">
        <v>10</v>
      </c>
      <c r="R151" s="118">
        <f t="shared" si="21"/>
        <v>7.1484933493518819</v>
      </c>
      <c r="S151" s="117">
        <f t="shared" si="26"/>
        <v>10</v>
      </c>
      <c r="T151" s="119">
        <f t="shared" si="24"/>
        <v>7.1484933493518819</v>
      </c>
      <c r="U151" s="119">
        <f t="shared" si="25"/>
        <v>14.296986698703764</v>
      </c>
      <c r="V151" s="120" t="str">
        <f t="shared" si="27"/>
        <v>NOEM_VPR_MTH_KEIHEN_CONT</v>
      </c>
      <c r="W151" s="121"/>
      <c r="X151" s="122"/>
      <c r="Y151" s="123">
        <f>IF(B151="M",W151,W151*1.2)</f>
        <v>0</v>
      </c>
      <c r="Z151" s="124">
        <v>80000</v>
      </c>
      <c r="AA151" s="108" t="s">
        <v>262</v>
      </c>
      <c r="AB151" s="108"/>
    </row>
    <row r="152" spans="1:28" ht="12.5">
      <c r="A152" s="125" t="s">
        <v>199</v>
      </c>
      <c r="B152" s="108" t="s">
        <v>53</v>
      </c>
      <c r="C152" s="109"/>
      <c r="D152" s="110" t="s">
        <v>177</v>
      </c>
      <c r="E152" s="111"/>
      <c r="F152" s="112"/>
      <c r="G152" s="28">
        <v>741440</v>
      </c>
      <c r="H152" s="113" t="s">
        <v>55</v>
      </c>
      <c r="I152" s="29" t="s">
        <v>56</v>
      </c>
      <c r="J152" s="135">
        <v>1</v>
      </c>
      <c r="K152" s="115">
        <f t="shared" si="22"/>
        <v>741440</v>
      </c>
      <c r="L152" s="28">
        <v>18</v>
      </c>
      <c r="M152" s="28">
        <v>1</v>
      </c>
      <c r="N152" s="33">
        <v>1.01</v>
      </c>
      <c r="O152" s="113">
        <v>3</v>
      </c>
      <c r="P152" s="116">
        <f t="shared" si="23"/>
        <v>14514221.095359998</v>
      </c>
      <c r="Q152" s="117">
        <v>10</v>
      </c>
      <c r="R152" s="118">
        <f t="shared" si="21"/>
        <v>138.4183988128662</v>
      </c>
      <c r="S152" s="117">
        <f t="shared" si="26"/>
        <v>10</v>
      </c>
      <c r="T152" s="119">
        <f t="shared" si="24"/>
        <v>138.4183988128662</v>
      </c>
      <c r="U152" s="119">
        <f t="shared" si="25"/>
        <v>276.8367976257324</v>
      </c>
      <c r="V152" s="120" t="str">
        <f t="shared" si="27"/>
        <v>NOEM_VPR_MTH_KEIHEN_MOD</v>
      </c>
      <c r="W152" s="121"/>
      <c r="X152" s="122"/>
      <c r="Y152" s="123"/>
      <c r="Z152" s="124">
        <v>1000</v>
      </c>
      <c r="AA152" s="108" t="s">
        <v>262</v>
      </c>
      <c r="AB152" s="108"/>
    </row>
    <row r="153" spans="1:28" ht="12.5">
      <c r="A153" s="126" t="s">
        <v>200</v>
      </c>
      <c r="B153" s="108" t="s">
        <v>53</v>
      </c>
      <c r="C153" s="109"/>
      <c r="D153" s="110" t="s">
        <v>177</v>
      </c>
      <c r="E153" s="111"/>
      <c r="F153" s="112"/>
      <c r="G153" s="28">
        <v>528150</v>
      </c>
      <c r="H153" s="113" t="s">
        <v>55</v>
      </c>
      <c r="I153" s="29" t="s">
        <v>56</v>
      </c>
      <c r="J153" s="135">
        <v>1</v>
      </c>
      <c r="K153" s="115">
        <f t="shared" si="22"/>
        <v>528150</v>
      </c>
      <c r="L153" s="28">
        <v>18</v>
      </c>
      <c r="M153" s="28">
        <v>1</v>
      </c>
      <c r="N153" s="33">
        <v>1.01</v>
      </c>
      <c r="O153" s="113">
        <v>3</v>
      </c>
      <c r="P153" s="116">
        <f t="shared" si="23"/>
        <v>10338915.98985</v>
      </c>
      <c r="Q153" s="117">
        <v>11</v>
      </c>
      <c r="R153" s="118">
        <f t="shared" si="21"/>
        <v>108.4595450290203</v>
      </c>
      <c r="S153" s="117">
        <f t="shared" si="26"/>
        <v>11</v>
      </c>
      <c r="T153" s="119">
        <f t="shared" si="24"/>
        <v>108.4595450290203</v>
      </c>
      <c r="U153" s="119">
        <f t="shared" si="25"/>
        <v>216.91909005804061</v>
      </c>
      <c r="V153" s="120" t="str">
        <f t="shared" si="27"/>
        <v>NOEM_VPR_MTH_MOD</v>
      </c>
      <c r="W153" s="121"/>
      <c r="X153" s="122"/>
      <c r="Y153" s="123">
        <f>IF(B153="M",W153,W153*1.2)</f>
        <v>0</v>
      </c>
      <c r="Z153" s="124">
        <v>20000</v>
      </c>
      <c r="AA153" s="108" t="s">
        <v>262</v>
      </c>
      <c r="AB153" s="108"/>
    </row>
    <row r="154" spans="1:28" ht="12.5">
      <c r="A154" s="125" t="s">
        <v>201</v>
      </c>
      <c r="B154" s="108" t="s">
        <v>53</v>
      </c>
      <c r="C154" s="109"/>
      <c r="D154" s="110" t="s">
        <v>177</v>
      </c>
      <c r="E154" s="111"/>
      <c r="F154" s="112"/>
      <c r="G154" s="28">
        <v>30504423</v>
      </c>
      <c r="H154" s="113" t="s">
        <v>55</v>
      </c>
      <c r="I154" s="29" t="s">
        <v>56</v>
      </c>
      <c r="J154" s="135">
        <v>1</v>
      </c>
      <c r="K154" s="115">
        <f t="shared" si="22"/>
        <v>30504423</v>
      </c>
      <c r="L154" s="28">
        <v>18</v>
      </c>
      <c r="M154" s="28">
        <v>1</v>
      </c>
      <c r="N154" s="33">
        <v>1.01</v>
      </c>
      <c r="O154" s="113">
        <v>3</v>
      </c>
      <c r="P154" s="116">
        <f t="shared" si="23"/>
        <v>597146012.90513694</v>
      </c>
      <c r="Q154" s="117">
        <v>10.199999999999999</v>
      </c>
      <c r="R154" s="118">
        <f t="shared" si="21"/>
        <v>5808.7247196506469</v>
      </c>
      <c r="S154" s="117">
        <f t="shared" si="26"/>
        <v>10.199999999999999</v>
      </c>
      <c r="T154" s="119">
        <f t="shared" si="24"/>
        <v>5808.7247196506469</v>
      </c>
      <c r="U154" s="119">
        <f t="shared" si="25"/>
        <v>11617.449439301294</v>
      </c>
      <c r="V154" s="120" t="str">
        <f t="shared" si="27"/>
        <v>NOEM_VPR_MTH_KEIHEN_PART</v>
      </c>
      <c r="W154" s="121"/>
      <c r="X154" s="122"/>
      <c r="Y154" s="123"/>
      <c r="Z154" s="124">
        <v>1000</v>
      </c>
      <c r="AA154" s="108" t="s">
        <v>262</v>
      </c>
      <c r="AB154" s="108"/>
    </row>
    <row r="155" spans="1:28" ht="12.5">
      <c r="A155" s="126" t="s">
        <v>202</v>
      </c>
      <c r="B155" s="108" t="s">
        <v>53</v>
      </c>
      <c r="C155" s="109"/>
      <c r="D155" s="110" t="s">
        <v>177</v>
      </c>
      <c r="E155" s="111"/>
      <c r="F155" s="112"/>
      <c r="G155" s="28">
        <v>14492596</v>
      </c>
      <c r="H155" s="113" t="s">
        <v>55</v>
      </c>
      <c r="I155" s="29" t="s">
        <v>56</v>
      </c>
      <c r="J155" s="135">
        <v>1</v>
      </c>
      <c r="K155" s="115">
        <f t="shared" si="22"/>
        <v>14492596</v>
      </c>
      <c r="L155" s="28">
        <v>18</v>
      </c>
      <c r="M155" s="28">
        <v>1</v>
      </c>
      <c r="N155" s="33">
        <v>1.01</v>
      </c>
      <c r="O155" s="113">
        <v>3</v>
      </c>
      <c r="P155" s="116">
        <f t="shared" si="23"/>
        <v>283702986.87652397</v>
      </c>
      <c r="Q155" s="117">
        <v>10.9</v>
      </c>
      <c r="R155" s="118">
        <f t="shared" si="21"/>
        <v>2949.1067475834957</v>
      </c>
      <c r="S155" s="117">
        <f t="shared" si="26"/>
        <v>10.9</v>
      </c>
      <c r="T155" s="119">
        <f t="shared" si="24"/>
        <v>2949.1067475834957</v>
      </c>
      <c r="U155" s="119">
        <f t="shared" si="25"/>
        <v>5898.2134951669914</v>
      </c>
      <c r="V155" s="120" t="str">
        <f t="shared" si="27"/>
        <v>NOEM_VPR_MTH_PART</v>
      </c>
      <c r="W155" s="121"/>
      <c r="X155" s="122"/>
      <c r="Y155" s="123">
        <f t="shared" ref="Y155:Y167" si="28">IF(B155="M",W155,W155*1.2)</f>
        <v>0</v>
      </c>
      <c r="Z155" s="124">
        <v>5000</v>
      </c>
      <c r="AA155" s="108" t="s">
        <v>262</v>
      </c>
      <c r="AB155" s="108"/>
    </row>
    <row r="156" spans="1:28" ht="12.5">
      <c r="A156" s="126" t="s">
        <v>203</v>
      </c>
      <c r="B156" s="108" t="s">
        <v>53</v>
      </c>
      <c r="C156" s="109"/>
      <c r="D156" s="110" t="s">
        <v>177</v>
      </c>
      <c r="E156" s="111"/>
      <c r="F156" s="112"/>
      <c r="G156" s="28">
        <v>13977</v>
      </c>
      <c r="H156" s="113" t="s">
        <v>55</v>
      </c>
      <c r="I156" s="29" t="s">
        <v>56</v>
      </c>
      <c r="J156" s="135">
        <v>1</v>
      </c>
      <c r="K156" s="115">
        <f t="shared" si="22"/>
        <v>13977</v>
      </c>
      <c r="L156" s="28">
        <v>18</v>
      </c>
      <c r="M156" s="28">
        <v>1</v>
      </c>
      <c r="N156" s="33">
        <v>1.01</v>
      </c>
      <c r="O156" s="113">
        <v>3</v>
      </c>
      <c r="P156" s="116">
        <f t="shared" si="23"/>
        <v>273609.824463</v>
      </c>
      <c r="Q156" s="117">
        <v>1</v>
      </c>
      <c r="R156" s="118">
        <f t="shared" si="21"/>
        <v>0.26093466230678558</v>
      </c>
      <c r="S156" s="117">
        <f t="shared" si="26"/>
        <v>1</v>
      </c>
      <c r="T156" s="119">
        <f t="shared" si="24"/>
        <v>0.26093466230678558</v>
      </c>
      <c r="U156" s="119">
        <f t="shared" si="25"/>
        <v>0.52186932461357116</v>
      </c>
      <c r="V156" s="120" t="str">
        <f t="shared" si="27"/>
        <v>NCS_DLY_CONT_DTL</v>
      </c>
      <c r="W156" s="121">
        <v>423929</v>
      </c>
      <c r="X156" s="122">
        <v>4</v>
      </c>
      <c r="Y156" s="123">
        <f t="shared" si="28"/>
        <v>508714.8</v>
      </c>
      <c r="Z156" s="124">
        <v>30000</v>
      </c>
      <c r="AA156" s="108" t="s">
        <v>262</v>
      </c>
      <c r="AB156" s="108"/>
    </row>
    <row r="157" spans="1:28" ht="13.9" customHeight="1">
      <c r="A157" s="126" t="s">
        <v>204</v>
      </c>
      <c r="B157" s="108" t="s">
        <v>53</v>
      </c>
      <c r="C157" s="109"/>
      <c r="D157" s="110" t="s">
        <v>177</v>
      </c>
      <c r="E157" s="111"/>
      <c r="F157" s="112"/>
      <c r="G157" s="28">
        <v>33</v>
      </c>
      <c r="H157" s="113" t="s">
        <v>55</v>
      </c>
      <c r="I157" s="29" t="s">
        <v>56</v>
      </c>
      <c r="J157" s="135">
        <v>1</v>
      </c>
      <c r="K157" s="115">
        <f t="shared" si="22"/>
        <v>33</v>
      </c>
      <c r="L157" s="28">
        <v>18</v>
      </c>
      <c r="M157" s="28">
        <v>1</v>
      </c>
      <c r="N157" s="33">
        <v>1.01</v>
      </c>
      <c r="O157" s="113">
        <v>3</v>
      </c>
      <c r="P157" s="116">
        <f t="shared" si="23"/>
        <v>645.99872699999992</v>
      </c>
      <c r="Q157" s="117">
        <v>5</v>
      </c>
      <c r="R157" s="118">
        <f t="shared" si="21"/>
        <v>3.0803619718551634E-3</v>
      </c>
      <c r="S157" s="117">
        <f t="shared" si="26"/>
        <v>5</v>
      </c>
      <c r="T157" s="119">
        <f t="shared" si="24"/>
        <v>3.0803619718551634E-3</v>
      </c>
      <c r="U157" s="119">
        <f t="shared" si="25"/>
        <v>6.1607239437103268E-3</v>
      </c>
      <c r="V157" s="120" t="str">
        <f t="shared" si="27"/>
        <v>NCS_CONT_BAR_VAN</v>
      </c>
      <c r="W157" s="121">
        <v>423929</v>
      </c>
      <c r="X157" s="122">
        <v>4</v>
      </c>
      <c r="Y157" s="123">
        <f t="shared" si="28"/>
        <v>508714.8</v>
      </c>
      <c r="Z157" s="124">
        <v>30000</v>
      </c>
      <c r="AA157" s="108" t="s">
        <v>262</v>
      </c>
      <c r="AB157" s="108"/>
    </row>
    <row r="158" spans="1:28" ht="13.9" customHeight="1">
      <c r="A158" s="126" t="s">
        <v>205</v>
      </c>
      <c r="B158" s="108" t="s">
        <v>53</v>
      </c>
      <c r="C158" s="109"/>
      <c r="D158" s="110" t="s">
        <v>177</v>
      </c>
      <c r="E158" s="111"/>
      <c r="F158" s="112"/>
      <c r="G158" s="28">
        <v>56987</v>
      </c>
      <c r="H158" s="113" t="s">
        <v>55</v>
      </c>
      <c r="I158" s="29" t="s">
        <v>56</v>
      </c>
      <c r="J158" s="135">
        <v>1</v>
      </c>
      <c r="K158" s="115">
        <f t="shared" si="22"/>
        <v>56987</v>
      </c>
      <c r="L158" s="28">
        <v>18</v>
      </c>
      <c r="M158" s="28">
        <v>1</v>
      </c>
      <c r="N158" s="33">
        <v>1.01</v>
      </c>
      <c r="O158" s="113">
        <v>3</v>
      </c>
      <c r="P158" s="116">
        <f t="shared" si="23"/>
        <v>1115561.498653</v>
      </c>
      <c r="Q158" s="117">
        <v>5</v>
      </c>
      <c r="R158" s="118">
        <f t="shared" si="21"/>
        <v>5.3194117481851579</v>
      </c>
      <c r="S158" s="117">
        <f t="shared" si="26"/>
        <v>5</v>
      </c>
      <c r="T158" s="119">
        <f t="shared" si="24"/>
        <v>5.3194117481851579</v>
      </c>
      <c r="U158" s="119">
        <f t="shared" si="25"/>
        <v>10.638823496370316</v>
      </c>
      <c r="V158" s="120" t="str">
        <f t="shared" si="27"/>
        <v>NCS_DLY_MOD_DTL</v>
      </c>
      <c r="W158" s="121">
        <v>99</v>
      </c>
      <c r="X158" s="122">
        <v>1</v>
      </c>
      <c r="Y158" s="123">
        <f t="shared" si="28"/>
        <v>118.8</v>
      </c>
      <c r="Z158" s="128">
        <v>50</v>
      </c>
      <c r="AA158" s="108" t="s">
        <v>262</v>
      </c>
      <c r="AB158" s="108"/>
    </row>
    <row r="159" spans="1:28" ht="12.5">
      <c r="A159" s="127" t="s">
        <v>206</v>
      </c>
      <c r="B159" s="108" t="s">
        <v>53</v>
      </c>
      <c r="C159" s="109"/>
      <c r="D159" s="110" t="s">
        <v>177</v>
      </c>
      <c r="E159" s="111"/>
      <c r="F159" s="112"/>
      <c r="G159" s="28">
        <v>66</v>
      </c>
      <c r="H159" s="113" t="s">
        <v>55</v>
      </c>
      <c r="I159" s="29" t="s">
        <v>56</v>
      </c>
      <c r="J159" s="135">
        <v>1</v>
      </c>
      <c r="K159" s="115">
        <f t="shared" si="22"/>
        <v>66</v>
      </c>
      <c r="L159" s="28">
        <v>18</v>
      </c>
      <c r="M159" s="28">
        <v>1</v>
      </c>
      <c r="N159" s="33">
        <v>1.01</v>
      </c>
      <c r="O159" s="113">
        <v>3</v>
      </c>
      <c r="P159" s="116">
        <f t="shared" si="23"/>
        <v>1291.9974539999998</v>
      </c>
      <c r="Q159" s="117">
        <v>5</v>
      </c>
      <c r="R159" s="118">
        <f t="shared" si="21"/>
        <v>6.1607239437103268E-3</v>
      </c>
      <c r="S159" s="117">
        <f t="shared" si="26"/>
        <v>5</v>
      </c>
      <c r="T159" s="119">
        <f t="shared" si="24"/>
        <v>6.1607239437103268E-3</v>
      </c>
      <c r="U159" s="119">
        <f t="shared" si="25"/>
        <v>1.2321447887420654E-2</v>
      </c>
      <c r="V159" s="120" t="str">
        <f t="shared" si="27"/>
        <v>NCS_MOD_BAR_PACK</v>
      </c>
      <c r="W159" s="121">
        <v>35972</v>
      </c>
      <c r="X159" s="122">
        <v>7</v>
      </c>
      <c r="Y159" s="123">
        <f t="shared" si="28"/>
        <v>43166.400000000001</v>
      </c>
      <c r="Z159" s="124">
        <v>3500</v>
      </c>
      <c r="AA159" s="108" t="s">
        <v>262</v>
      </c>
      <c r="AB159" s="108"/>
    </row>
    <row r="160" spans="1:28" ht="12.65" customHeight="1">
      <c r="A160" s="126" t="s">
        <v>207</v>
      </c>
      <c r="B160" s="108" t="s">
        <v>53</v>
      </c>
      <c r="C160" s="109"/>
      <c r="D160" s="110" t="s">
        <v>177</v>
      </c>
      <c r="E160" s="111"/>
      <c r="F160" s="112"/>
      <c r="G160" s="28">
        <v>0</v>
      </c>
      <c r="H160" s="113" t="s">
        <v>55</v>
      </c>
      <c r="I160" s="29" t="s">
        <v>56</v>
      </c>
      <c r="J160" s="135">
        <v>1</v>
      </c>
      <c r="K160" s="115">
        <f t="shared" si="22"/>
        <v>0</v>
      </c>
      <c r="L160" s="28">
        <v>18</v>
      </c>
      <c r="M160" s="28">
        <v>1</v>
      </c>
      <c r="N160" s="33">
        <v>1.01</v>
      </c>
      <c r="O160" s="113">
        <v>3</v>
      </c>
      <c r="P160" s="116">
        <f t="shared" si="23"/>
        <v>0</v>
      </c>
      <c r="Q160" s="117">
        <v>5</v>
      </c>
      <c r="R160" s="118">
        <f t="shared" si="21"/>
        <v>0</v>
      </c>
      <c r="S160" s="117">
        <f t="shared" si="26"/>
        <v>5</v>
      </c>
      <c r="T160" s="119">
        <f t="shared" si="24"/>
        <v>0</v>
      </c>
      <c r="U160" s="119">
        <f t="shared" si="25"/>
        <v>0</v>
      </c>
      <c r="V160" s="120" t="str">
        <f t="shared" si="27"/>
        <v>NCS_MOD_BAR_PACK_F</v>
      </c>
      <c r="W160" s="121">
        <v>20017</v>
      </c>
      <c r="X160" s="122">
        <v>1</v>
      </c>
      <c r="Y160" s="123">
        <f t="shared" si="28"/>
        <v>24020.399999999998</v>
      </c>
      <c r="Z160" s="128">
        <v>3500</v>
      </c>
      <c r="AA160" s="108" t="s">
        <v>262</v>
      </c>
      <c r="AB160" s="108"/>
    </row>
    <row r="161" spans="1:28" ht="12.65" customHeight="1">
      <c r="A161" s="125" t="s">
        <v>208</v>
      </c>
      <c r="B161" s="108" t="s">
        <v>53</v>
      </c>
      <c r="C161" s="109"/>
      <c r="D161" s="110" t="s">
        <v>177</v>
      </c>
      <c r="E161" s="111"/>
      <c r="F161" s="112"/>
      <c r="G161" s="28">
        <v>0</v>
      </c>
      <c r="H161" s="113" t="s">
        <v>55</v>
      </c>
      <c r="I161" s="29" t="s">
        <v>56</v>
      </c>
      <c r="J161" s="135">
        <v>1</v>
      </c>
      <c r="K161" s="115">
        <f t="shared" si="22"/>
        <v>0</v>
      </c>
      <c r="L161" s="28">
        <v>18</v>
      </c>
      <c r="M161" s="28">
        <v>1</v>
      </c>
      <c r="N161" s="33">
        <v>1.01</v>
      </c>
      <c r="O161" s="113">
        <v>3</v>
      </c>
      <c r="P161" s="116">
        <f t="shared" si="23"/>
        <v>0</v>
      </c>
      <c r="Q161" s="117">
        <v>5</v>
      </c>
      <c r="R161" s="118">
        <f t="shared" si="21"/>
        <v>0</v>
      </c>
      <c r="S161" s="117">
        <f t="shared" si="26"/>
        <v>5</v>
      </c>
      <c r="T161" s="119">
        <f t="shared" si="24"/>
        <v>0</v>
      </c>
      <c r="U161" s="119">
        <f t="shared" si="25"/>
        <v>0</v>
      </c>
      <c r="V161" s="120" t="str">
        <f t="shared" si="27"/>
        <v>NCS_MOD_BAR_PACK_T</v>
      </c>
      <c r="W161" s="121"/>
      <c r="X161" s="122"/>
      <c r="Y161" s="123">
        <f t="shared" si="28"/>
        <v>0</v>
      </c>
      <c r="Z161" s="124">
        <v>2500</v>
      </c>
      <c r="AA161" s="108" t="s">
        <v>262</v>
      </c>
      <c r="AB161" s="108"/>
    </row>
    <row r="162" spans="1:28" ht="12.65" customHeight="1">
      <c r="A162" s="126" t="s">
        <v>209</v>
      </c>
      <c r="B162" s="108" t="s">
        <v>53</v>
      </c>
      <c r="C162" s="109"/>
      <c r="D162" s="110" t="s">
        <v>177</v>
      </c>
      <c r="E162" s="111"/>
      <c r="F162" s="112"/>
      <c r="G162" s="28">
        <v>277</v>
      </c>
      <c r="H162" s="113" t="s">
        <v>55</v>
      </c>
      <c r="I162" s="29" t="s">
        <v>56</v>
      </c>
      <c r="J162" s="135">
        <v>1</v>
      </c>
      <c r="K162" s="115">
        <f t="shared" si="22"/>
        <v>277</v>
      </c>
      <c r="L162" s="28">
        <v>18</v>
      </c>
      <c r="M162" s="28">
        <v>1</v>
      </c>
      <c r="N162" s="33">
        <v>1.01</v>
      </c>
      <c r="O162" s="113">
        <v>3</v>
      </c>
      <c r="P162" s="116">
        <f t="shared" si="23"/>
        <v>5422.4741629999999</v>
      </c>
      <c r="Q162" s="117">
        <v>5</v>
      </c>
      <c r="R162" s="118">
        <f t="shared" si="21"/>
        <v>2.5856371703147887E-2</v>
      </c>
      <c r="S162" s="117">
        <f t="shared" si="26"/>
        <v>5</v>
      </c>
      <c r="T162" s="119">
        <f t="shared" si="24"/>
        <v>2.5856371703147887E-2</v>
      </c>
      <c r="U162" s="119">
        <f t="shared" si="25"/>
        <v>5.1712743406295773E-2</v>
      </c>
      <c r="V162" s="120" t="str">
        <f t="shared" si="27"/>
        <v>NCS_MOD_BAR_VAN</v>
      </c>
      <c r="W162" s="121">
        <v>3</v>
      </c>
      <c r="X162" s="122">
        <v>4</v>
      </c>
      <c r="Y162" s="123">
        <f t="shared" si="28"/>
        <v>3.5999999999999996</v>
      </c>
      <c r="Z162" s="124">
        <v>1</v>
      </c>
      <c r="AA162" s="108" t="s">
        <v>262</v>
      </c>
      <c r="AB162" s="108"/>
    </row>
    <row r="163" spans="1:28" ht="12.65" customHeight="1">
      <c r="A163" s="126" t="s">
        <v>210</v>
      </c>
      <c r="B163" s="108" t="s">
        <v>53</v>
      </c>
      <c r="C163" s="109"/>
      <c r="D163" s="110" t="s">
        <v>177</v>
      </c>
      <c r="E163" s="111"/>
      <c r="F163" s="112"/>
      <c r="G163" s="28">
        <v>218</v>
      </c>
      <c r="H163" s="113" t="s">
        <v>55</v>
      </c>
      <c r="I163" s="29" t="s">
        <v>56</v>
      </c>
      <c r="J163" s="135">
        <v>1</v>
      </c>
      <c r="K163" s="115">
        <f t="shared" si="22"/>
        <v>218</v>
      </c>
      <c r="L163" s="28">
        <v>18</v>
      </c>
      <c r="M163" s="28">
        <v>1</v>
      </c>
      <c r="N163" s="33">
        <v>1.01</v>
      </c>
      <c r="O163" s="113">
        <v>3</v>
      </c>
      <c r="P163" s="116">
        <f t="shared" si="23"/>
        <v>4267.5067419999996</v>
      </c>
      <c r="Q163" s="117">
        <v>5</v>
      </c>
      <c r="R163" s="118">
        <f t="shared" si="21"/>
        <v>2.0349057874679562E-2</v>
      </c>
      <c r="S163" s="117">
        <f t="shared" si="26"/>
        <v>5</v>
      </c>
      <c r="T163" s="119">
        <f t="shared" si="24"/>
        <v>2.0349057874679562E-2</v>
      </c>
      <c r="U163" s="119">
        <f t="shared" si="25"/>
        <v>4.0698115749359123E-2</v>
      </c>
      <c r="V163" s="120" t="str">
        <f t="shared" si="27"/>
        <v>NCS_MOD_BAR_VAN_F</v>
      </c>
      <c r="W163" s="121">
        <v>3314497</v>
      </c>
      <c r="X163" s="122">
        <v>1</v>
      </c>
      <c r="Y163" s="123">
        <f t="shared" si="28"/>
        <v>3977396.4</v>
      </c>
      <c r="Z163" s="124">
        <v>450000</v>
      </c>
      <c r="AA163" s="108" t="s">
        <v>262</v>
      </c>
      <c r="AB163" s="108"/>
    </row>
    <row r="164" spans="1:28" ht="12.65" customHeight="1">
      <c r="A164" s="125" t="s">
        <v>211</v>
      </c>
      <c r="B164" s="108" t="s">
        <v>53</v>
      </c>
      <c r="C164" s="109"/>
      <c r="D164" s="110" t="s">
        <v>177</v>
      </c>
      <c r="E164" s="111"/>
      <c r="F164" s="112"/>
      <c r="G164" s="28">
        <v>22</v>
      </c>
      <c r="H164" s="113" t="s">
        <v>55</v>
      </c>
      <c r="I164" s="29" t="s">
        <v>56</v>
      </c>
      <c r="J164" s="135">
        <v>1</v>
      </c>
      <c r="K164" s="115">
        <f t="shared" si="22"/>
        <v>22</v>
      </c>
      <c r="L164" s="28">
        <v>18</v>
      </c>
      <c r="M164" s="28">
        <v>1</v>
      </c>
      <c r="N164" s="33">
        <v>1.01</v>
      </c>
      <c r="O164" s="113">
        <v>3</v>
      </c>
      <c r="P164" s="116">
        <f t="shared" si="23"/>
        <v>430.66581799999994</v>
      </c>
      <c r="Q164" s="117">
        <v>5</v>
      </c>
      <c r="R164" s="118">
        <f t="shared" si="21"/>
        <v>2.0535746479034421E-3</v>
      </c>
      <c r="S164" s="117">
        <f t="shared" si="26"/>
        <v>5</v>
      </c>
      <c r="T164" s="119">
        <f t="shared" si="24"/>
        <v>2.0535746479034421E-3</v>
      </c>
      <c r="U164" s="119">
        <f t="shared" si="25"/>
        <v>4.1071492958068842E-3</v>
      </c>
      <c r="V164" s="120" t="str">
        <f t="shared" si="27"/>
        <v>NCS_MOD_BAR_VAN_T</v>
      </c>
      <c r="W164" s="121">
        <v>3608</v>
      </c>
      <c r="X164" s="122">
        <v>1</v>
      </c>
      <c r="Y164" s="123">
        <f t="shared" si="28"/>
        <v>4329.5999999999995</v>
      </c>
      <c r="Z164" s="124"/>
      <c r="AA164" s="108" t="s">
        <v>262</v>
      </c>
      <c r="AB164" s="108"/>
    </row>
    <row r="165" spans="1:28" ht="13.9" customHeight="1">
      <c r="A165" s="125" t="s">
        <v>212</v>
      </c>
      <c r="B165" s="108" t="s">
        <v>53</v>
      </c>
      <c r="C165" s="109"/>
      <c r="D165" s="110" t="s">
        <v>177</v>
      </c>
      <c r="E165" s="111"/>
      <c r="F165" s="112"/>
      <c r="G165" s="28">
        <v>14015</v>
      </c>
      <c r="H165" s="113" t="s">
        <v>55</v>
      </c>
      <c r="I165" s="29" t="s">
        <v>56</v>
      </c>
      <c r="J165" s="135">
        <v>1</v>
      </c>
      <c r="K165" s="115">
        <f t="shared" si="22"/>
        <v>14015</v>
      </c>
      <c r="L165" s="28">
        <v>18</v>
      </c>
      <c r="M165" s="28">
        <v>1</v>
      </c>
      <c r="N165" s="33">
        <v>1.01</v>
      </c>
      <c r="O165" s="113">
        <v>3</v>
      </c>
      <c r="P165" s="116">
        <f t="shared" si="23"/>
        <v>274353.70178499998</v>
      </c>
      <c r="Q165" s="117">
        <v>5</v>
      </c>
      <c r="R165" s="118">
        <f t="shared" si="21"/>
        <v>1.3082203950166702</v>
      </c>
      <c r="S165" s="117">
        <f t="shared" si="26"/>
        <v>5</v>
      </c>
      <c r="T165" s="119">
        <f t="shared" si="24"/>
        <v>1.3082203950166702</v>
      </c>
      <c r="U165" s="119">
        <f t="shared" si="25"/>
        <v>2.6164407900333404</v>
      </c>
      <c r="V165" s="120" t="str">
        <f t="shared" si="27"/>
        <v>NCS_ORD_RECV</v>
      </c>
      <c r="W165" s="121"/>
      <c r="X165" s="122"/>
      <c r="Y165" s="123">
        <f t="shared" si="28"/>
        <v>0</v>
      </c>
      <c r="Z165" s="124">
        <v>200</v>
      </c>
      <c r="AA165" s="108" t="s">
        <v>262</v>
      </c>
      <c r="AB165" s="108"/>
    </row>
    <row r="166" spans="1:28" ht="13.9" customHeight="1">
      <c r="A166" s="126" t="s">
        <v>213</v>
      </c>
      <c r="B166" s="108" t="s">
        <v>53</v>
      </c>
      <c r="C166" s="121"/>
      <c r="D166" s="110" t="s">
        <v>177</v>
      </c>
      <c r="E166" s="111"/>
      <c r="F166" s="112"/>
      <c r="G166" s="28">
        <v>26882</v>
      </c>
      <c r="H166" s="113" t="s">
        <v>55</v>
      </c>
      <c r="I166" s="29" t="s">
        <v>56</v>
      </c>
      <c r="J166" s="135">
        <v>1</v>
      </c>
      <c r="K166" s="115">
        <f t="shared" si="22"/>
        <v>26882</v>
      </c>
      <c r="L166" s="28">
        <v>18</v>
      </c>
      <c r="M166" s="28">
        <v>1</v>
      </c>
      <c r="N166" s="33">
        <v>1.01</v>
      </c>
      <c r="O166" s="113">
        <v>3</v>
      </c>
      <c r="P166" s="116">
        <f t="shared" si="23"/>
        <v>526234.47815799993</v>
      </c>
      <c r="Q166" s="117">
        <v>5</v>
      </c>
      <c r="R166" s="118">
        <f t="shared" si="21"/>
        <v>2.5092815311336514</v>
      </c>
      <c r="S166" s="117">
        <f t="shared" si="26"/>
        <v>5</v>
      </c>
      <c r="T166" s="119">
        <f t="shared" si="24"/>
        <v>2.5092815311336514</v>
      </c>
      <c r="U166" s="119">
        <f t="shared" si="25"/>
        <v>5.0185630622673028</v>
      </c>
      <c r="V166" s="120" t="str">
        <f t="shared" si="27"/>
        <v>NCS_ORD_LOT_DTL</v>
      </c>
      <c r="W166" s="121">
        <v>102163</v>
      </c>
      <c r="X166" s="122">
        <v>4</v>
      </c>
      <c r="Y166" s="123">
        <f t="shared" si="28"/>
        <v>122595.59999999999</v>
      </c>
      <c r="Z166" s="124">
        <v>5000</v>
      </c>
      <c r="AA166" s="108" t="s">
        <v>262</v>
      </c>
      <c r="AB166" s="108"/>
    </row>
    <row r="167" spans="1:28" ht="13.9" customHeight="1">
      <c r="A167" s="126" t="s">
        <v>214</v>
      </c>
      <c r="B167" s="108" t="s">
        <v>53</v>
      </c>
      <c r="C167" s="109"/>
      <c r="D167" s="110" t="s">
        <v>177</v>
      </c>
      <c r="E167" s="111"/>
      <c r="F167" s="112"/>
      <c r="G167" s="28">
        <v>268607</v>
      </c>
      <c r="H167" s="113" t="s">
        <v>55</v>
      </c>
      <c r="I167" s="29" t="s">
        <v>56</v>
      </c>
      <c r="J167" s="135">
        <v>1</v>
      </c>
      <c r="K167" s="115">
        <f t="shared" si="22"/>
        <v>268607</v>
      </c>
      <c r="L167" s="28">
        <v>18</v>
      </c>
      <c r="M167" s="28">
        <v>1</v>
      </c>
      <c r="N167" s="33">
        <v>1.01</v>
      </c>
      <c r="O167" s="113">
        <v>3</v>
      </c>
      <c r="P167" s="116">
        <f t="shared" si="23"/>
        <v>5258175.1534329997</v>
      </c>
      <c r="Q167" s="117">
        <v>5</v>
      </c>
      <c r="R167" s="118">
        <f t="shared" si="21"/>
        <v>25.072932974972723</v>
      </c>
      <c r="S167" s="117">
        <f t="shared" si="26"/>
        <v>5</v>
      </c>
      <c r="T167" s="119">
        <f t="shared" si="24"/>
        <v>25.072932974972723</v>
      </c>
      <c r="U167" s="119">
        <f t="shared" si="25"/>
        <v>50.145865949945446</v>
      </c>
      <c r="V167" s="120" t="str">
        <f t="shared" si="27"/>
        <v>NCS_ORD_RECV_DTL</v>
      </c>
      <c r="W167" s="121">
        <v>423929</v>
      </c>
      <c r="X167" s="122">
        <v>4</v>
      </c>
      <c r="Y167" s="123">
        <f t="shared" si="28"/>
        <v>508714.8</v>
      </c>
      <c r="Z167" s="124">
        <v>30000</v>
      </c>
      <c r="AA167" s="108" t="s">
        <v>262</v>
      </c>
      <c r="AB167" s="108"/>
    </row>
    <row r="168" spans="1:28" ht="12.5">
      <c r="A168" s="125" t="s">
        <v>215</v>
      </c>
      <c r="B168" s="108" t="s">
        <v>53</v>
      </c>
      <c r="C168" s="109"/>
      <c r="D168" s="110" t="s">
        <v>177</v>
      </c>
      <c r="E168" s="111"/>
      <c r="F168" s="112"/>
      <c r="G168" s="28">
        <v>284081</v>
      </c>
      <c r="H168" s="113" t="s">
        <v>55</v>
      </c>
      <c r="I168" s="29" t="s">
        <v>56</v>
      </c>
      <c r="J168" s="135">
        <v>1</v>
      </c>
      <c r="K168" s="115">
        <f t="shared" si="22"/>
        <v>284081</v>
      </c>
      <c r="L168" s="28">
        <v>18</v>
      </c>
      <c r="M168" s="28">
        <v>1</v>
      </c>
      <c r="N168" s="33">
        <v>1.01</v>
      </c>
      <c r="O168" s="113">
        <v>3</v>
      </c>
      <c r="P168" s="116">
        <f t="shared" si="23"/>
        <v>5561089.8292389996</v>
      </c>
      <c r="Q168" s="117">
        <v>20</v>
      </c>
      <c r="R168" s="118">
        <f t="shared" si="21"/>
        <v>106.06937082746505</v>
      </c>
      <c r="S168" s="117">
        <f t="shared" si="26"/>
        <v>20</v>
      </c>
      <c r="T168" s="119">
        <f t="shared" ref="T168:T211" si="29">P168*S168/1024/1024</f>
        <v>106.06937082746505</v>
      </c>
      <c r="U168" s="119">
        <f t="shared" ref="U168:U211" si="30">R168+T168</f>
        <v>212.1387416549301</v>
      </c>
      <c r="V168" s="120" t="str">
        <f t="shared" ref="V168:V211" si="31">A168</f>
        <v>NCS_PKG_SPEC</v>
      </c>
      <c r="W168" s="121"/>
      <c r="X168" s="122"/>
      <c r="Y168" s="123"/>
      <c r="Z168" s="124"/>
      <c r="AA168" s="108"/>
      <c r="AB168" s="108"/>
    </row>
    <row r="169" spans="1:28" ht="12.5">
      <c r="A169" s="125" t="s">
        <v>216</v>
      </c>
      <c r="B169" s="108" t="s">
        <v>53</v>
      </c>
      <c r="C169" s="109"/>
      <c r="D169" s="110" t="s">
        <v>177</v>
      </c>
      <c r="E169" s="111"/>
      <c r="F169" s="112"/>
      <c r="G169" s="28">
        <v>1070168</v>
      </c>
      <c r="H169" s="113" t="s">
        <v>55</v>
      </c>
      <c r="I169" s="29" t="s">
        <v>56</v>
      </c>
      <c r="J169" s="135">
        <v>1</v>
      </c>
      <c r="K169" s="115">
        <f t="shared" si="22"/>
        <v>1070168</v>
      </c>
      <c r="L169" s="28">
        <v>18</v>
      </c>
      <c r="M169" s="28">
        <v>1</v>
      </c>
      <c r="N169" s="33">
        <v>1.01</v>
      </c>
      <c r="O169" s="113">
        <v>3</v>
      </c>
      <c r="P169" s="116">
        <f t="shared" si="23"/>
        <v>20949308.050791997</v>
      </c>
      <c r="Q169" s="117">
        <v>10</v>
      </c>
      <c r="R169" s="118">
        <f t="shared" si="21"/>
        <v>199.78817034523007</v>
      </c>
      <c r="S169" s="117">
        <f t="shared" si="26"/>
        <v>10</v>
      </c>
      <c r="T169" s="119">
        <f t="shared" si="29"/>
        <v>199.78817034523007</v>
      </c>
      <c r="U169" s="119">
        <f t="shared" si="30"/>
        <v>399.57634069046014</v>
      </c>
      <c r="V169" s="120" t="str">
        <f t="shared" si="31"/>
        <v>NCS_DLY_PART_DTL</v>
      </c>
      <c r="W169" s="121"/>
      <c r="X169" s="122"/>
      <c r="Y169" s="123"/>
      <c r="Z169" s="124"/>
      <c r="AA169" s="108"/>
      <c r="AB169" s="108"/>
    </row>
    <row r="170" spans="1:28" ht="12.5">
      <c r="A170" s="125" t="s">
        <v>217</v>
      </c>
      <c r="B170" s="108" t="s">
        <v>53</v>
      </c>
      <c r="C170" s="109"/>
      <c r="D170" s="110" t="s">
        <v>177</v>
      </c>
      <c r="E170" s="111"/>
      <c r="F170" s="112"/>
      <c r="G170" s="28">
        <v>13208</v>
      </c>
      <c r="H170" s="113" t="s">
        <v>55</v>
      </c>
      <c r="I170" s="29" t="s">
        <v>56</v>
      </c>
      <c r="J170" s="135">
        <v>1</v>
      </c>
      <c r="K170" s="115">
        <f t="shared" si="22"/>
        <v>13208</v>
      </c>
      <c r="L170" s="28">
        <v>18</v>
      </c>
      <c r="M170" s="28">
        <v>1</v>
      </c>
      <c r="N170" s="33">
        <v>1.01</v>
      </c>
      <c r="O170" s="113">
        <v>3</v>
      </c>
      <c r="P170" s="116">
        <f t="shared" si="23"/>
        <v>258556.09655199997</v>
      </c>
      <c r="Q170" s="117">
        <v>5</v>
      </c>
      <c r="R170" s="118">
        <f t="shared" si="21"/>
        <v>1.2328915431594847</v>
      </c>
      <c r="S170" s="117">
        <f t="shared" si="26"/>
        <v>5</v>
      </c>
      <c r="T170" s="119">
        <f t="shared" si="29"/>
        <v>1.2328915431594847</v>
      </c>
      <c r="U170" s="119">
        <f t="shared" si="30"/>
        <v>2.4657830863189694</v>
      </c>
      <c r="V170" s="120" t="str">
        <f t="shared" si="31"/>
        <v>NCS_PART_BAR_PACK</v>
      </c>
      <c r="W170" s="121"/>
      <c r="X170" s="122"/>
      <c r="Y170" s="123"/>
      <c r="Z170" s="124"/>
      <c r="AA170" s="108"/>
      <c r="AB170" s="108"/>
    </row>
    <row r="171" spans="1:28" ht="12.5">
      <c r="A171" s="126" t="s">
        <v>218</v>
      </c>
      <c r="B171" s="108" t="s">
        <v>53</v>
      </c>
      <c r="C171" s="109"/>
      <c r="D171" s="110" t="s">
        <v>177</v>
      </c>
      <c r="E171" s="111"/>
      <c r="F171" s="112"/>
      <c r="G171" s="28">
        <v>0</v>
      </c>
      <c r="H171" s="113" t="s">
        <v>55</v>
      </c>
      <c r="I171" s="29" t="s">
        <v>56</v>
      </c>
      <c r="J171" s="135">
        <v>1</v>
      </c>
      <c r="K171" s="115">
        <f t="shared" si="22"/>
        <v>0</v>
      </c>
      <c r="L171" s="28">
        <v>18</v>
      </c>
      <c r="M171" s="28">
        <v>1</v>
      </c>
      <c r="N171" s="33">
        <v>1.01</v>
      </c>
      <c r="O171" s="113">
        <v>3</v>
      </c>
      <c r="P171" s="116">
        <f t="shared" si="23"/>
        <v>0</v>
      </c>
      <c r="Q171" s="117">
        <v>5</v>
      </c>
      <c r="R171" s="118">
        <f t="shared" si="21"/>
        <v>0</v>
      </c>
      <c r="S171" s="117">
        <f t="shared" si="26"/>
        <v>5</v>
      </c>
      <c r="T171" s="119">
        <f t="shared" si="29"/>
        <v>0</v>
      </c>
      <c r="U171" s="119">
        <f t="shared" si="30"/>
        <v>0</v>
      </c>
      <c r="V171" s="120" t="str">
        <f t="shared" si="31"/>
        <v>NCS_PART_BAR_PACK_F</v>
      </c>
      <c r="W171" s="121"/>
      <c r="X171" s="122"/>
      <c r="Y171" s="123"/>
      <c r="Z171" s="124"/>
      <c r="AA171" s="108"/>
      <c r="AB171" s="108"/>
    </row>
    <row r="172" spans="1:28" ht="12.5">
      <c r="A172" s="126" t="s">
        <v>219</v>
      </c>
      <c r="B172" s="108" t="s">
        <v>53</v>
      </c>
      <c r="C172" s="109"/>
      <c r="D172" s="110" t="s">
        <v>177</v>
      </c>
      <c r="E172" s="111"/>
      <c r="F172" s="112"/>
      <c r="G172" s="28">
        <v>0</v>
      </c>
      <c r="H172" s="113" t="s">
        <v>55</v>
      </c>
      <c r="I172" s="29" t="s">
        <v>56</v>
      </c>
      <c r="J172" s="135">
        <v>1</v>
      </c>
      <c r="K172" s="115">
        <f t="shared" si="22"/>
        <v>0</v>
      </c>
      <c r="L172" s="28">
        <v>18</v>
      </c>
      <c r="M172" s="28">
        <v>1</v>
      </c>
      <c r="N172" s="33">
        <v>1.01</v>
      </c>
      <c r="O172" s="113">
        <v>3</v>
      </c>
      <c r="P172" s="116">
        <f t="shared" si="23"/>
        <v>0</v>
      </c>
      <c r="Q172" s="117">
        <v>5</v>
      </c>
      <c r="R172" s="118">
        <f t="shared" si="21"/>
        <v>0</v>
      </c>
      <c r="S172" s="117">
        <f t="shared" si="26"/>
        <v>5</v>
      </c>
      <c r="T172" s="119">
        <f t="shared" si="29"/>
        <v>0</v>
      </c>
      <c r="U172" s="119">
        <f t="shared" si="30"/>
        <v>0</v>
      </c>
      <c r="V172" s="120" t="str">
        <f t="shared" si="31"/>
        <v>NCS_PART_BAR_PACK_T</v>
      </c>
      <c r="W172" s="121"/>
      <c r="X172" s="122"/>
      <c r="Y172" s="123"/>
      <c r="Z172" s="124"/>
      <c r="AA172" s="108"/>
      <c r="AB172" s="108"/>
    </row>
    <row r="173" spans="1:28" ht="12.5">
      <c r="A173" s="126" t="s">
        <v>220</v>
      </c>
      <c r="B173" s="108" t="s">
        <v>53</v>
      </c>
      <c r="C173" s="109"/>
      <c r="D173" s="110" t="s">
        <v>177</v>
      </c>
      <c r="E173" s="111"/>
      <c r="F173" s="112"/>
      <c r="G173" s="28">
        <v>102</v>
      </c>
      <c r="H173" s="113" t="s">
        <v>55</v>
      </c>
      <c r="I173" s="29" t="s">
        <v>56</v>
      </c>
      <c r="J173" s="135">
        <v>1</v>
      </c>
      <c r="K173" s="115">
        <f t="shared" si="22"/>
        <v>102</v>
      </c>
      <c r="L173" s="28">
        <v>18</v>
      </c>
      <c r="M173" s="28">
        <v>1</v>
      </c>
      <c r="N173" s="33">
        <v>1.01</v>
      </c>
      <c r="O173" s="113">
        <v>3</v>
      </c>
      <c r="P173" s="116">
        <f t="shared" si="23"/>
        <v>1996.7233379999998</v>
      </c>
      <c r="Q173" s="117">
        <v>5</v>
      </c>
      <c r="R173" s="118">
        <f t="shared" si="21"/>
        <v>9.5211188220977773E-3</v>
      </c>
      <c r="S173" s="117">
        <f t="shared" si="26"/>
        <v>5</v>
      </c>
      <c r="T173" s="119">
        <f t="shared" si="29"/>
        <v>9.5211188220977773E-3</v>
      </c>
      <c r="U173" s="119">
        <f t="shared" si="30"/>
        <v>1.9042237644195555E-2</v>
      </c>
      <c r="V173" s="120" t="str">
        <f t="shared" si="31"/>
        <v>NCS_DEL_PKG_DTL</v>
      </c>
      <c r="W173" s="121"/>
      <c r="X173" s="122"/>
      <c r="Y173" s="123"/>
      <c r="Z173" s="124"/>
      <c r="AA173" s="108"/>
      <c r="AB173" s="108"/>
    </row>
    <row r="174" spans="1:28" ht="12.5">
      <c r="A174" s="126" t="s">
        <v>221</v>
      </c>
      <c r="B174" s="108" t="s">
        <v>53</v>
      </c>
      <c r="C174" s="109"/>
      <c r="D174" s="110" t="s">
        <v>177</v>
      </c>
      <c r="E174" s="111"/>
      <c r="F174" s="112"/>
      <c r="G174" s="28">
        <v>6591247</v>
      </c>
      <c r="H174" s="113" t="s">
        <v>55</v>
      </c>
      <c r="I174" s="29" t="s">
        <v>56</v>
      </c>
      <c r="J174" s="135">
        <v>1</v>
      </c>
      <c r="K174" s="115">
        <f t="shared" si="22"/>
        <v>6591247</v>
      </c>
      <c r="L174" s="28">
        <v>18</v>
      </c>
      <c r="M174" s="28">
        <v>1</v>
      </c>
      <c r="N174" s="33">
        <v>1.01</v>
      </c>
      <c r="O174" s="113">
        <v>3</v>
      </c>
      <c r="P174" s="116">
        <f t="shared" si="23"/>
        <v>129028399.13159299</v>
      </c>
      <c r="Q174" s="117">
        <v>7.9</v>
      </c>
      <c r="R174" s="118">
        <f t="shared" si="21"/>
        <v>972.10345567663637</v>
      </c>
      <c r="S174" s="117">
        <f t="shared" si="26"/>
        <v>7.9</v>
      </c>
      <c r="T174" s="119">
        <f t="shared" si="29"/>
        <v>972.10345567663637</v>
      </c>
      <c r="U174" s="119">
        <f t="shared" si="30"/>
        <v>1944.2069113532727</v>
      </c>
      <c r="V174" s="120" t="str">
        <f t="shared" si="31"/>
        <v>NOEM_PDS_ORD_DETAIL</v>
      </c>
      <c r="W174" s="121"/>
      <c r="X174" s="122"/>
      <c r="Y174" s="123"/>
      <c r="Z174" s="124"/>
      <c r="AA174" s="108"/>
      <c r="AB174" s="108"/>
    </row>
    <row r="175" spans="1:28" ht="12.5">
      <c r="A175" s="125" t="s">
        <v>222</v>
      </c>
      <c r="B175" s="108" t="s">
        <v>53</v>
      </c>
      <c r="C175" s="109"/>
      <c r="D175" s="110" t="s">
        <v>177</v>
      </c>
      <c r="E175" s="111"/>
      <c r="F175" s="112"/>
      <c r="G175" s="28">
        <v>6520281</v>
      </c>
      <c r="H175" s="113" t="s">
        <v>55</v>
      </c>
      <c r="I175" s="29" t="s">
        <v>56</v>
      </c>
      <c r="J175" s="135">
        <v>1</v>
      </c>
      <c r="K175" s="115">
        <f t="shared" si="22"/>
        <v>6520281</v>
      </c>
      <c r="L175" s="28">
        <v>18</v>
      </c>
      <c r="M175" s="28">
        <v>1</v>
      </c>
      <c r="N175" s="33">
        <v>1.01</v>
      </c>
      <c r="O175" s="113">
        <v>3</v>
      </c>
      <c r="P175" s="116">
        <f t="shared" si="23"/>
        <v>127639188.65703899</v>
      </c>
      <c r="Q175" s="117">
        <v>5.7</v>
      </c>
      <c r="R175" s="118">
        <f t="shared" si="21"/>
        <v>693.83943113815519</v>
      </c>
      <c r="S175" s="117">
        <f t="shared" si="26"/>
        <v>5.7</v>
      </c>
      <c r="T175" s="119">
        <f t="shared" si="29"/>
        <v>693.83943113815519</v>
      </c>
      <c r="U175" s="119">
        <f t="shared" si="30"/>
        <v>1387.6788622763104</v>
      </c>
      <c r="V175" s="120" t="str">
        <f t="shared" si="31"/>
        <v>NOEM_PDS_PRT_RECV_DETAIL</v>
      </c>
      <c r="W175" s="121"/>
      <c r="X175" s="122"/>
      <c r="Y175" s="123"/>
      <c r="Z175" s="124"/>
      <c r="AA175" s="108"/>
      <c r="AB175" s="108"/>
    </row>
    <row r="176" spans="1:28" ht="12.5">
      <c r="A176" s="127" t="s">
        <v>223</v>
      </c>
      <c r="B176" s="108" t="s">
        <v>53</v>
      </c>
      <c r="C176" s="121"/>
      <c r="D176" s="110" t="s">
        <v>177</v>
      </c>
      <c r="E176" s="111"/>
      <c r="F176" s="112"/>
      <c r="G176" s="28">
        <v>1253256</v>
      </c>
      <c r="H176" s="113" t="s">
        <v>55</v>
      </c>
      <c r="I176" s="29" t="s">
        <v>56</v>
      </c>
      <c r="J176" s="135">
        <v>1</v>
      </c>
      <c r="K176" s="115">
        <f t="shared" si="22"/>
        <v>1253256</v>
      </c>
      <c r="L176" s="28">
        <v>18</v>
      </c>
      <c r="M176" s="28">
        <v>1</v>
      </c>
      <c r="N176" s="33">
        <v>1.01</v>
      </c>
      <c r="O176" s="113">
        <v>3</v>
      </c>
      <c r="P176" s="116">
        <f t="shared" si="23"/>
        <v>24533387.291063998</v>
      </c>
      <c r="Q176" s="117">
        <v>5</v>
      </c>
      <c r="R176" s="118">
        <f t="shared" si="21"/>
        <v>116.98430676967619</v>
      </c>
      <c r="S176" s="117">
        <f t="shared" si="26"/>
        <v>5</v>
      </c>
      <c r="T176" s="119">
        <f t="shared" si="29"/>
        <v>116.98430676967619</v>
      </c>
      <c r="U176" s="119">
        <f t="shared" si="30"/>
        <v>233.96861353935239</v>
      </c>
      <c r="V176" s="120" t="str">
        <f t="shared" si="31"/>
        <v>OEM_BAR_PACK</v>
      </c>
      <c r="W176" s="121"/>
      <c r="X176" s="122"/>
      <c r="Y176" s="123"/>
      <c r="Z176" s="128"/>
      <c r="AA176" s="108"/>
      <c r="AB176" s="108"/>
    </row>
    <row r="177" spans="1:28" ht="12.5">
      <c r="A177" s="125" t="s">
        <v>224</v>
      </c>
      <c r="B177" s="108" t="s">
        <v>53</v>
      </c>
      <c r="C177" s="109"/>
      <c r="D177" s="110" t="s">
        <v>177</v>
      </c>
      <c r="E177" s="111"/>
      <c r="F177" s="112"/>
      <c r="G177" s="28">
        <v>259606</v>
      </c>
      <c r="H177" s="113" t="s">
        <v>55</v>
      </c>
      <c r="I177" s="29" t="s">
        <v>56</v>
      </c>
      <c r="J177" s="135">
        <v>1</v>
      </c>
      <c r="K177" s="115">
        <f t="shared" si="22"/>
        <v>259606</v>
      </c>
      <c r="L177" s="28">
        <v>18</v>
      </c>
      <c r="M177" s="28">
        <v>1</v>
      </c>
      <c r="N177" s="33">
        <v>1.01</v>
      </c>
      <c r="O177" s="113">
        <v>3</v>
      </c>
      <c r="P177" s="116">
        <f t="shared" si="23"/>
        <v>5081974.106714</v>
      </c>
      <c r="Q177" s="117">
        <v>5</v>
      </c>
      <c r="R177" s="118">
        <f t="shared" si="21"/>
        <v>24.232740911073684</v>
      </c>
      <c r="S177" s="117">
        <f t="shared" si="26"/>
        <v>5</v>
      </c>
      <c r="T177" s="119">
        <f t="shared" si="29"/>
        <v>24.232740911073684</v>
      </c>
      <c r="U177" s="119">
        <f t="shared" si="30"/>
        <v>48.465481822147368</v>
      </c>
      <c r="V177" s="120" t="str">
        <f t="shared" si="31"/>
        <v>OEM_BAR_PACK_GW</v>
      </c>
      <c r="W177" s="121"/>
      <c r="X177" s="122"/>
      <c r="Y177" s="123"/>
      <c r="Z177" s="124"/>
      <c r="AA177" s="108"/>
      <c r="AB177" s="108"/>
    </row>
    <row r="178" spans="1:28" ht="12.5">
      <c r="A178" s="126" t="s">
        <v>225</v>
      </c>
      <c r="B178" s="108" t="s">
        <v>53</v>
      </c>
      <c r="C178" s="109"/>
      <c r="D178" s="110" t="s">
        <v>177</v>
      </c>
      <c r="E178" s="111"/>
      <c r="F178" s="112"/>
      <c r="G178" s="28">
        <v>0</v>
      </c>
      <c r="H178" s="113" t="s">
        <v>55</v>
      </c>
      <c r="I178" s="29" t="s">
        <v>56</v>
      </c>
      <c r="J178" s="135">
        <v>1</v>
      </c>
      <c r="K178" s="115">
        <f t="shared" si="22"/>
        <v>0</v>
      </c>
      <c r="L178" s="28">
        <v>18</v>
      </c>
      <c r="M178" s="28">
        <v>1</v>
      </c>
      <c r="N178" s="33">
        <v>1.01</v>
      </c>
      <c r="O178" s="113">
        <v>3</v>
      </c>
      <c r="P178" s="116">
        <f t="shared" si="23"/>
        <v>0</v>
      </c>
      <c r="Q178" s="117">
        <v>5</v>
      </c>
      <c r="R178" s="118">
        <f t="shared" si="21"/>
        <v>0</v>
      </c>
      <c r="S178" s="117">
        <f t="shared" si="26"/>
        <v>5</v>
      </c>
      <c r="T178" s="119">
        <f t="shared" si="29"/>
        <v>0</v>
      </c>
      <c r="U178" s="119">
        <f t="shared" si="30"/>
        <v>0</v>
      </c>
      <c r="V178" s="120" t="str">
        <f t="shared" si="31"/>
        <v>OEM_BAR_PACK_P</v>
      </c>
      <c r="W178" s="121"/>
      <c r="X178" s="122"/>
      <c r="Y178" s="123"/>
      <c r="Z178" s="124"/>
      <c r="AA178" s="108"/>
      <c r="AB178" s="108"/>
    </row>
    <row r="179" spans="1:28" ht="12.5">
      <c r="A179" s="126" t="s">
        <v>226</v>
      </c>
      <c r="B179" s="108" t="s">
        <v>53</v>
      </c>
      <c r="C179" s="109"/>
      <c r="D179" s="110" t="s">
        <v>177</v>
      </c>
      <c r="E179" s="111"/>
      <c r="F179" s="112"/>
      <c r="G179" s="28">
        <v>0</v>
      </c>
      <c r="H179" s="113" t="s">
        <v>55</v>
      </c>
      <c r="I179" s="29" t="s">
        <v>56</v>
      </c>
      <c r="J179" s="135">
        <v>1</v>
      </c>
      <c r="K179" s="115">
        <f t="shared" si="22"/>
        <v>0</v>
      </c>
      <c r="L179" s="28">
        <v>18</v>
      </c>
      <c r="M179" s="28">
        <v>1</v>
      </c>
      <c r="N179" s="33">
        <v>1.01</v>
      </c>
      <c r="O179" s="113">
        <v>3</v>
      </c>
      <c r="P179" s="116">
        <f t="shared" si="23"/>
        <v>0</v>
      </c>
      <c r="Q179" s="117">
        <v>5</v>
      </c>
      <c r="R179" s="118">
        <f t="shared" si="21"/>
        <v>0</v>
      </c>
      <c r="S179" s="117">
        <f t="shared" si="26"/>
        <v>5</v>
      </c>
      <c r="T179" s="119">
        <f t="shared" si="29"/>
        <v>0</v>
      </c>
      <c r="U179" s="119">
        <f t="shared" si="30"/>
        <v>0</v>
      </c>
      <c r="V179" s="120" t="str">
        <f t="shared" si="31"/>
        <v>OEM_BAR_PACK_T</v>
      </c>
      <c r="W179" s="121"/>
      <c r="X179" s="122"/>
      <c r="Y179" s="123"/>
      <c r="Z179" s="124"/>
      <c r="AA179" s="108"/>
      <c r="AB179" s="108"/>
    </row>
    <row r="180" spans="1:28" ht="12.5">
      <c r="A180" s="127" t="s">
        <v>227</v>
      </c>
      <c r="B180" s="108" t="s">
        <v>53</v>
      </c>
      <c r="C180" s="121"/>
      <c r="D180" s="110" t="s">
        <v>177</v>
      </c>
      <c r="E180" s="111"/>
      <c r="F180" s="112"/>
      <c r="G180" s="28">
        <v>27543</v>
      </c>
      <c r="H180" s="113" t="s">
        <v>55</v>
      </c>
      <c r="I180" s="29" t="s">
        <v>56</v>
      </c>
      <c r="J180" s="135">
        <v>1</v>
      </c>
      <c r="K180" s="115">
        <f t="shared" si="22"/>
        <v>27543</v>
      </c>
      <c r="L180" s="28">
        <v>18</v>
      </c>
      <c r="M180" s="28">
        <v>1</v>
      </c>
      <c r="N180" s="33">
        <v>1.01</v>
      </c>
      <c r="O180" s="113">
        <v>3</v>
      </c>
      <c r="P180" s="116">
        <f t="shared" si="23"/>
        <v>539174.02841699996</v>
      </c>
      <c r="Q180" s="117">
        <v>5</v>
      </c>
      <c r="R180" s="118">
        <f t="shared" si="21"/>
        <v>2.5709821148729324</v>
      </c>
      <c r="S180" s="117">
        <f t="shared" si="26"/>
        <v>5</v>
      </c>
      <c r="T180" s="119">
        <f t="shared" si="29"/>
        <v>2.5709821148729324</v>
      </c>
      <c r="U180" s="119">
        <f t="shared" si="30"/>
        <v>5.1419642297458648</v>
      </c>
      <c r="V180" s="120" t="str">
        <f t="shared" si="31"/>
        <v>OEM_BAR_VAN</v>
      </c>
      <c r="W180" s="121"/>
      <c r="X180" s="121"/>
      <c r="Y180" s="123"/>
      <c r="Z180" s="124"/>
      <c r="AA180" s="108"/>
      <c r="AB180" s="108"/>
    </row>
    <row r="181" spans="1:28" ht="12.5">
      <c r="A181" s="127" t="s">
        <v>228</v>
      </c>
      <c r="B181" s="108" t="s">
        <v>53</v>
      </c>
      <c r="C181" s="121"/>
      <c r="D181" s="110" t="s">
        <v>177</v>
      </c>
      <c r="E181" s="111"/>
      <c r="F181" s="112"/>
      <c r="G181" s="28">
        <v>0</v>
      </c>
      <c r="H181" s="113" t="s">
        <v>55</v>
      </c>
      <c r="I181" s="29" t="s">
        <v>56</v>
      </c>
      <c r="J181" s="135">
        <v>1</v>
      </c>
      <c r="K181" s="115">
        <f t="shared" si="22"/>
        <v>0</v>
      </c>
      <c r="L181" s="28">
        <v>18</v>
      </c>
      <c r="M181" s="28">
        <v>1</v>
      </c>
      <c r="N181" s="33">
        <v>1.01</v>
      </c>
      <c r="O181" s="113">
        <v>3</v>
      </c>
      <c r="P181" s="116">
        <f t="shared" si="23"/>
        <v>0</v>
      </c>
      <c r="Q181" s="117">
        <v>5</v>
      </c>
      <c r="R181" s="118">
        <f t="shared" si="21"/>
        <v>0</v>
      </c>
      <c r="S181" s="117">
        <f t="shared" si="26"/>
        <v>5</v>
      </c>
      <c r="T181" s="119">
        <f t="shared" si="29"/>
        <v>0</v>
      </c>
      <c r="U181" s="119">
        <f t="shared" si="30"/>
        <v>0</v>
      </c>
      <c r="V181" s="120" t="str">
        <f t="shared" si="31"/>
        <v>OEM_BAR_VAN_P</v>
      </c>
      <c r="W181" s="121"/>
      <c r="X181" s="122"/>
      <c r="Y181" s="123"/>
      <c r="Z181" s="128"/>
      <c r="AA181" s="108"/>
      <c r="AB181" s="108"/>
    </row>
    <row r="182" spans="1:28" ht="12.5">
      <c r="A182" s="127" t="s">
        <v>229</v>
      </c>
      <c r="B182" s="108" t="s">
        <v>53</v>
      </c>
      <c r="C182" s="121"/>
      <c r="D182" s="110" t="s">
        <v>177</v>
      </c>
      <c r="E182" s="111"/>
      <c r="F182" s="112"/>
      <c r="G182" s="28">
        <v>0</v>
      </c>
      <c r="H182" s="113" t="s">
        <v>55</v>
      </c>
      <c r="I182" s="29" t="s">
        <v>56</v>
      </c>
      <c r="J182" s="135">
        <v>1</v>
      </c>
      <c r="K182" s="115">
        <f t="shared" si="22"/>
        <v>0</v>
      </c>
      <c r="L182" s="28">
        <v>18</v>
      </c>
      <c r="M182" s="28">
        <v>1</v>
      </c>
      <c r="N182" s="33">
        <v>1.01</v>
      </c>
      <c r="O182" s="113">
        <v>3</v>
      </c>
      <c r="P182" s="116">
        <f t="shared" si="23"/>
        <v>0</v>
      </c>
      <c r="Q182" s="117">
        <v>5</v>
      </c>
      <c r="R182" s="118">
        <f t="shared" si="21"/>
        <v>0</v>
      </c>
      <c r="S182" s="117">
        <f t="shared" si="26"/>
        <v>5</v>
      </c>
      <c r="T182" s="119">
        <f t="shared" si="29"/>
        <v>0</v>
      </c>
      <c r="U182" s="119">
        <f t="shared" si="30"/>
        <v>0</v>
      </c>
      <c r="V182" s="120" t="str">
        <f t="shared" si="31"/>
        <v>OEM_BAR_VAN_T</v>
      </c>
      <c r="W182" s="121"/>
      <c r="X182" s="122"/>
      <c r="Y182" s="123"/>
      <c r="Z182" s="128"/>
      <c r="AA182" s="108"/>
      <c r="AB182" s="108"/>
    </row>
    <row r="183" spans="1:28" ht="12.5">
      <c r="A183" s="127" t="s">
        <v>230</v>
      </c>
      <c r="B183" s="108" t="s">
        <v>53</v>
      </c>
      <c r="C183" s="121"/>
      <c r="D183" s="110" t="s">
        <v>177</v>
      </c>
      <c r="E183" s="111"/>
      <c r="F183" s="112"/>
      <c r="G183" s="28">
        <v>6372</v>
      </c>
      <c r="H183" s="113" t="s">
        <v>55</v>
      </c>
      <c r="I183" s="29" t="s">
        <v>56</v>
      </c>
      <c r="J183" s="135">
        <v>1</v>
      </c>
      <c r="K183" s="115">
        <f t="shared" si="22"/>
        <v>6372</v>
      </c>
      <c r="L183" s="28">
        <v>18</v>
      </c>
      <c r="M183" s="28">
        <v>1</v>
      </c>
      <c r="N183" s="33">
        <v>1.01</v>
      </c>
      <c r="O183" s="113">
        <v>3</v>
      </c>
      <c r="P183" s="116">
        <f t="shared" si="23"/>
        <v>124736.48146799998</v>
      </c>
      <c r="Q183" s="117">
        <v>5</v>
      </c>
      <c r="R183" s="118">
        <f t="shared" si="21"/>
        <v>0.59478989347457878</v>
      </c>
      <c r="S183" s="117">
        <f t="shared" si="26"/>
        <v>5</v>
      </c>
      <c r="T183" s="119">
        <f t="shared" si="29"/>
        <v>0.59478989347457878</v>
      </c>
      <c r="U183" s="119">
        <f t="shared" si="30"/>
        <v>1.1895797869491576</v>
      </c>
      <c r="V183" s="120" t="str">
        <f t="shared" si="31"/>
        <v>NOEM_DLY_CONT_CB_HST</v>
      </c>
      <c r="W183" s="121"/>
      <c r="X183" s="122"/>
      <c r="Y183" s="123"/>
      <c r="Z183" s="128"/>
      <c r="AA183" s="108"/>
      <c r="AB183" s="108"/>
    </row>
    <row r="184" spans="1:28" ht="12.5">
      <c r="A184" s="127" t="s">
        <v>231</v>
      </c>
      <c r="B184" s="108" t="s">
        <v>53</v>
      </c>
      <c r="C184" s="121"/>
      <c r="D184" s="110" t="s">
        <v>177</v>
      </c>
      <c r="E184" s="111"/>
      <c r="F184" s="112"/>
      <c r="G184" s="28">
        <v>0</v>
      </c>
      <c r="H184" s="113" t="s">
        <v>55</v>
      </c>
      <c r="I184" s="29" t="s">
        <v>56</v>
      </c>
      <c r="J184" s="135">
        <v>1</v>
      </c>
      <c r="K184" s="115">
        <f t="shared" si="22"/>
        <v>0</v>
      </c>
      <c r="L184" s="28">
        <v>18</v>
      </c>
      <c r="M184" s="28">
        <v>1</v>
      </c>
      <c r="N184" s="33">
        <v>1.01</v>
      </c>
      <c r="O184" s="113">
        <v>3</v>
      </c>
      <c r="P184" s="116">
        <f t="shared" si="23"/>
        <v>0</v>
      </c>
      <c r="Q184" s="117">
        <v>5</v>
      </c>
      <c r="R184" s="118">
        <f t="shared" si="21"/>
        <v>0</v>
      </c>
      <c r="S184" s="117">
        <f t="shared" si="26"/>
        <v>5</v>
      </c>
      <c r="T184" s="119">
        <f t="shared" si="29"/>
        <v>0</v>
      </c>
      <c r="U184" s="119">
        <f t="shared" si="30"/>
        <v>0</v>
      </c>
      <c r="V184" s="120" t="str">
        <f t="shared" si="31"/>
        <v>NOEM_ENG_VIN_DTL</v>
      </c>
      <c r="W184" s="121"/>
      <c r="X184" s="122"/>
      <c r="Y184" s="123"/>
      <c r="Z184" s="128"/>
      <c r="AA184" s="108"/>
      <c r="AB184" s="108"/>
    </row>
    <row r="185" spans="1:28" ht="12.5">
      <c r="A185" s="127" t="s">
        <v>232</v>
      </c>
      <c r="B185" s="108" t="s">
        <v>53</v>
      </c>
      <c r="C185" s="121"/>
      <c r="D185" s="110" t="s">
        <v>177</v>
      </c>
      <c r="E185" s="111"/>
      <c r="F185" s="112"/>
      <c r="G185" s="28">
        <v>202022</v>
      </c>
      <c r="H185" s="113" t="s">
        <v>55</v>
      </c>
      <c r="I185" s="29" t="s">
        <v>56</v>
      </c>
      <c r="J185" s="135">
        <v>1</v>
      </c>
      <c r="K185" s="115">
        <f t="shared" si="22"/>
        <v>202022</v>
      </c>
      <c r="L185" s="28">
        <v>18</v>
      </c>
      <c r="M185" s="28">
        <v>1</v>
      </c>
      <c r="N185" s="33">
        <v>1.01</v>
      </c>
      <c r="O185" s="113">
        <v>3</v>
      </c>
      <c r="P185" s="116">
        <f t="shared" si="23"/>
        <v>3954725.9038179996</v>
      </c>
      <c r="Q185" s="117">
        <v>5</v>
      </c>
      <c r="R185" s="118">
        <f t="shared" si="21"/>
        <v>18.857602614488599</v>
      </c>
      <c r="S185" s="117">
        <f t="shared" si="26"/>
        <v>5</v>
      </c>
      <c r="T185" s="119">
        <f t="shared" si="29"/>
        <v>18.857602614488599</v>
      </c>
      <c r="U185" s="119">
        <f t="shared" si="30"/>
        <v>37.715205228977197</v>
      </c>
      <c r="V185" s="120" t="str">
        <f t="shared" si="31"/>
        <v>NOEM_INHOUSE_PCK_SEQ</v>
      </c>
      <c r="W185" s="121"/>
      <c r="X185" s="130"/>
      <c r="Y185" s="123"/>
      <c r="Z185" s="128"/>
      <c r="AA185" s="108"/>
      <c r="AB185" s="108"/>
    </row>
    <row r="186" spans="1:28" ht="12.5">
      <c r="A186" s="127" t="s">
        <v>233</v>
      </c>
      <c r="B186" s="108" t="s">
        <v>53</v>
      </c>
      <c r="C186" s="121"/>
      <c r="D186" s="110" t="s">
        <v>177</v>
      </c>
      <c r="E186" s="111"/>
      <c r="F186" s="112"/>
      <c r="G186" s="28">
        <v>4186355</v>
      </c>
      <c r="H186" s="113" t="s">
        <v>55</v>
      </c>
      <c r="I186" s="29" t="s">
        <v>56</v>
      </c>
      <c r="J186" s="135">
        <v>1</v>
      </c>
      <c r="K186" s="115">
        <f t="shared" si="22"/>
        <v>4186355</v>
      </c>
      <c r="L186" s="28">
        <v>18</v>
      </c>
      <c r="M186" s="28">
        <v>1</v>
      </c>
      <c r="N186" s="33">
        <v>1.01</v>
      </c>
      <c r="O186" s="113">
        <v>3</v>
      </c>
      <c r="P186" s="116">
        <f t="shared" si="23"/>
        <v>81950909.114244998</v>
      </c>
      <c r="Q186" s="117">
        <v>3</v>
      </c>
      <c r="R186" s="118">
        <f t="shared" si="21"/>
        <v>234.46343168519496</v>
      </c>
      <c r="S186" s="117">
        <f t="shared" si="26"/>
        <v>3</v>
      </c>
      <c r="T186" s="119">
        <f t="shared" si="29"/>
        <v>234.46343168519496</v>
      </c>
      <c r="U186" s="119">
        <f t="shared" si="30"/>
        <v>468.92686337038992</v>
      </c>
      <c r="V186" s="120" t="str">
        <f t="shared" si="31"/>
        <v>NOEM_VPR_DLY_INHOUSE</v>
      </c>
      <c r="W186" s="121"/>
      <c r="X186" s="122"/>
      <c r="Y186" s="123"/>
      <c r="Z186" s="128"/>
      <c r="AA186" s="108"/>
      <c r="AB186" s="108"/>
    </row>
    <row r="187" spans="1:28" ht="12.5">
      <c r="A187" s="125" t="s">
        <v>234</v>
      </c>
      <c r="B187" s="108" t="s">
        <v>53</v>
      </c>
      <c r="C187" s="109"/>
      <c r="D187" s="110" t="s">
        <v>177</v>
      </c>
      <c r="E187" s="111"/>
      <c r="F187" s="112"/>
      <c r="G187" s="28">
        <v>4683</v>
      </c>
      <c r="H187" s="113" t="s">
        <v>55</v>
      </c>
      <c r="I187" s="29" t="s">
        <v>56</v>
      </c>
      <c r="J187" s="135">
        <v>1</v>
      </c>
      <c r="K187" s="115">
        <f t="shared" si="22"/>
        <v>4683</v>
      </c>
      <c r="L187" s="28">
        <v>18</v>
      </c>
      <c r="M187" s="28">
        <v>1</v>
      </c>
      <c r="N187" s="33">
        <v>1.01</v>
      </c>
      <c r="O187" s="113">
        <v>3</v>
      </c>
      <c r="P187" s="116">
        <f t="shared" si="23"/>
        <v>91673.092076999994</v>
      </c>
      <c r="Q187" s="117">
        <v>5</v>
      </c>
      <c r="R187" s="118">
        <f t="shared" ref="R187:R211" si="32">P187*Q187/1024/1024</f>
        <v>0.43713136709690092</v>
      </c>
      <c r="S187" s="117">
        <f t="shared" si="26"/>
        <v>5</v>
      </c>
      <c r="T187" s="119">
        <f t="shared" si="29"/>
        <v>0.43713136709690092</v>
      </c>
      <c r="U187" s="119">
        <f t="shared" si="30"/>
        <v>0.87426273419380185</v>
      </c>
      <c r="V187" s="120" t="str">
        <f t="shared" si="31"/>
        <v>NOEM_DEL_PKG_DTL</v>
      </c>
      <c r="W187" s="121"/>
      <c r="X187" s="122"/>
      <c r="Y187" s="123"/>
      <c r="Z187" s="124"/>
      <c r="AA187" s="108"/>
      <c r="AB187" s="108"/>
    </row>
    <row r="188" spans="1:28" ht="12.5">
      <c r="A188" s="125" t="s">
        <v>235</v>
      </c>
      <c r="B188" s="108" t="s">
        <v>53</v>
      </c>
      <c r="C188" s="109"/>
      <c r="D188" s="110" t="s">
        <v>177</v>
      </c>
      <c r="E188" s="111"/>
      <c r="F188" s="112"/>
      <c r="G188" s="28">
        <v>854174</v>
      </c>
      <c r="H188" s="113" t="s">
        <v>55</v>
      </c>
      <c r="I188" s="29" t="s">
        <v>56</v>
      </c>
      <c r="J188" s="135">
        <v>1</v>
      </c>
      <c r="K188" s="115">
        <f t="shared" si="22"/>
        <v>854174</v>
      </c>
      <c r="L188" s="28">
        <v>18</v>
      </c>
      <c r="M188" s="28">
        <v>1</v>
      </c>
      <c r="N188" s="33">
        <v>1.01</v>
      </c>
      <c r="O188" s="113">
        <v>3</v>
      </c>
      <c r="P188" s="116">
        <f t="shared" si="23"/>
        <v>16721070.201105999</v>
      </c>
      <c r="Q188" s="117">
        <v>5</v>
      </c>
      <c r="R188" s="118">
        <f t="shared" si="32"/>
        <v>79.732275968103409</v>
      </c>
      <c r="S188" s="117">
        <f t="shared" si="26"/>
        <v>5</v>
      </c>
      <c r="T188" s="119">
        <f t="shared" si="29"/>
        <v>79.732275968103409</v>
      </c>
      <c r="U188" s="119">
        <f t="shared" si="30"/>
        <v>159.46455193620682</v>
      </c>
      <c r="V188" s="120" t="str">
        <f t="shared" si="31"/>
        <v>NOEM_VPR_DLY_VIN</v>
      </c>
      <c r="W188" s="121"/>
      <c r="X188" s="122"/>
      <c r="Y188" s="123"/>
      <c r="Z188" s="124"/>
      <c r="AA188" s="108"/>
      <c r="AB188" s="108"/>
    </row>
    <row r="189" spans="1:28" ht="12.5">
      <c r="A189" s="127" t="s">
        <v>236</v>
      </c>
      <c r="B189" s="108" t="s">
        <v>53</v>
      </c>
      <c r="C189" s="109"/>
      <c r="D189" s="110" t="s">
        <v>177</v>
      </c>
      <c r="E189" s="111"/>
      <c r="F189" s="112"/>
      <c r="G189" s="28">
        <v>17519</v>
      </c>
      <c r="H189" s="113" t="s">
        <v>55</v>
      </c>
      <c r="I189" s="29" t="s">
        <v>56</v>
      </c>
      <c r="J189" s="135">
        <v>1</v>
      </c>
      <c r="K189" s="115">
        <f t="shared" si="22"/>
        <v>17519</v>
      </c>
      <c r="L189" s="28">
        <v>18</v>
      </c>
      <c r="M189" s="28">
        <v>1</v>
      </c>
      <c r="N189" s="33">
        <v>1.01</v>
      </c>
      <c r="O189" s="113">
        <v>3</v>
      </c>
      <c r="P189" s="116">
        <f t="shared" si="23"/>
        <v>342947.02116099995</v>
      </c>
      <c r="Q189" s="117">
        <v>5</v>
      </c>
      <c r="R189" s="118">
        <f t="shared" si="32"/>
        <v>1.635298829846382</v>
      </c>
      <c r="S189" s="117">
        <f t="shared" si="26"/>
        <v>5</v>
      </c>
      <c r="T189" s="119">
        <f t="shared" si="29"/>
        <v>1.635298829846382</v>
      </c>
      <c r="U189" s="119">
        <f t="shared" si="30"/>
        <v>3.2705976596927639</v>
      </c>
      <c r="V189" s="120" t="str">
        <f t="shared" si="31"/>
        <v>NOEM_VPR_DLY_CONT</v>
      </c>
      <c r="W189" s="121"/>
      <c r="X189" s="122"/>
      <c r="Y189" s="123"/>
      <c r="Z189" s="124"/>
      <c r="AA189" s="108"/>
      <c r="AB189" s="108"/>
    </row>
    <row r="190" spans="1:28" ht="12.5">
      <c r="A190" s="126" t="s">
        <v>237</v>
      </c>
      <c r="B190" s="108" t="s">
        <v>53</v>
      </c>
      <c r="C190" s="109"/>
      <c r="D190" s="110" t="s">
        <v>177</v>
      </c>
      <c r="E190" s="111"/>
      <c r="F190" s="112"/>
      <c r="G190" s="28">
        <v>339932</v>
      </c>
      <c r="H190" s="113" t="s">
        <v>55</v>
      </c>
      <c r="I190" s="29" t="s">
        <v>56</v>
      </c>
      <c r="J190" s="135">
        <v>1</v>
      </c>
      <c r="K190" s="115">
        <f t="shared" si="22"/>
        <v>339932</v>
      </c>
      <c r="L190" s="28">
        <v>18</v>
      </c>
      <c r="M190" s="28">
        <v>1</v>
      </c>
      <c r="N190" s="33">
        <v>1.01</v>
      </c>
      <c r="O190" s="113">
        <v>3</v>
      </c>
      <c r="P190" s="116">
        <f t="shared" si="23"/>
        <v>6654413.3111079996</v>
      </c>
      <c r="Q190" s="117">
        <v>19</v>
      </c>
      <c r="R190" s="118">
        <f t="shared" si="32"/>
        <v>120.57671824555587</v>
      </c>
      <c r="S190" s="117">
        <f t="shared" si="26"/>
        <v>19</v>
      </c>
      <c r="T190" s="119">
        <f t="shared" si="29"/>
        <v>120.57671824555587</v>
      </c>
      <c r="U190" s="119">
        <f t="shared" si="30"/>
        <v>241.15343649111173</v>
      </c>
      <c r="V190" s="120" t="str">
        <f t="shared" si="31"/>
        <v>NOEM_VPR_DLY_MOD</v>
      </c>
      <c r="W190" s="121"/>
      <c r="X190" s="122"/>
      <c r="Y190" s="123"/>
      <c r="Z190" s="124"/>
      <c r="AA190" s="108"/>
      <c r="AB190" s="108"/>
    </row>
    <row r="191" spans="1:28" ht="12.5">
      <c r="A191" s="125" t="s">
        <v>238</v>
      </c>
      <c r="B191" s="108" t="s">
        <v>53</v>
      </c>
      <c r="C191" s="109"/>
      <c r="D191" s="110" t="s">
        <v>177</v>
      </c>
      <c r="E191" s="111"/>
      <c r="F191" s="112"/>
      <c r="G191" s="28">
        <v>13820489</v>
      </c>
      <c r="H191" s="113" t="s">
        <v>55</v>
      </c>
      <c r="I191" s="29" t="s">
        <v>56</v>
      </c>
      <c r="J191" s="135">
        <v>1</v>
      </c>
      <c r="K191" s="115">
        <f t="shared" si="22"/>
        <v>13820489</v>
      </c>
      <c r="L191" s="28">
        <v>18</v>
      </c>
      <c r="M191" s="28">
        <v>1</v>
      </c>
      <c r="N191" s="33">
        <v>1.01</v>
      </c>
      <c r="O191" s="113">
        <v>3</v>
      </c>
      <c r="P191" s="116">
        <f t="shared" si="23"/>
        <v>270546009.10659099</v>
      </c>
      <c r="Q191" s="117">
        <v>15.6</v>
      </c>
      <c r="R191" s="118">
        <f t="shared" si="32"/>
        <v>4024.9993725422091</v>
      </c>
      <c r="S191" s="117">
        <f t="shared" si="26"/>
        <v>15.6</v>
      </c>
      <c r="T191" s="119">
        <f t="shared" si="29"/>
        <v>4024.9993725422091</v>
      </c>
      <c r="U191" s="119">
        <f t="shared" si="30"/>
        <v>8049.9987450844183</v>
      </c>
      <c r="V191" s="120" t="str">
        <f t="shared" si="31"/>
        <v>NOEM_VPR_DLY_PART</v>
      </c>
      <c r="W191" s="121"/>
      <c r="X191" s="122"/>
      <c r="Y191" s="123"/>
      <c r="Z191" s="124"/>
      <c r="AA191" s="108"/>
      <c r="AB191" s="108"/>
    </row>
    <row r="192" spans="1:28" ht="12.5">
      <c r="A192" s="125" t="s">
        <v>239</v>
      </c>
      <c r="B192" s="108" t="s">
        <v>53</v>
      </c>
      <c r="C192" s="109"/>
      <c r="D192" s="110" t="s">
        <v>177</v>
      </c>
      <c r="E192" s="111"/>
      <c r="F192" s="112"/>
      <c r="G192" s="28">
        <v>116452</v>
      </c>
      <c r="H192" s="113" t="s">
        <v>55</v>
      </c>
      <c r="I192" s="29" t="s">
        <v>56</v>
      </c>
      <c r="J192" s="135">
        <v>1</v>
      </c>
      <c r="K192" s="115">
        <f t="shared" si="22"/>
        <v>116452</v>
      </c>
      <c r="L192" s="28">
        <v>18</v>
      </c>
      <c r="M192" s="28">
        <v>1</v>
      </c>
      <c r="N192" s="33">
        <v>1.01</v>
      </c>
      <c r="O192" s="113">
        <v>3</v>
      </c>
      <c r="P192" s="116">
        <f t="shared" si="23"/>
        <v>2279631.6289879996</v>
      </c>
      <c r="Q192" s="117">
        <v>5</v>
      </c>
      <c r="R192" s="118">
        <f t="shared" si="32"/>
        <v>10.870130677165983</v>
      </c>
      <c r="S192" s="117">
        <f t="shared" si="26"/>
        <v>5</v>
      </c>
      <c r="T192" s="119">
        <f t="shared" si="29"/>
        <v>10.870130677165983</v>
      </c>
      <c r="U192" s="119">
        <f t="shared" si="30"/>
        <v>21.740261354331967</v>
      </c>
      <c r="V192" s="120" t="str">
        <f t="shared" si="31"/>
        <v>NOEM_SCP_DELAY_DETAIL</v>
      </c>
      <c r="W192" s="121"/>
      <c r="X192" s="122"/>
      <c r="Y192" s="123"/>
      <c r="Z192" s="124"/>
      <c r="AA192" s="108"/>
      <c r="AB192" s="108"/>
    </row>
    <row r="193" spans="1:28" ht="12.5">
      <c r="A193" s="125" t="s">
        <v>240</v>
      </c>
      <c r="B193" s="108" t="s">
        <v>53</v>
      </c>
      <c r="C193" s="109"/>
      <c r="D193" s="110" t="s">
        <v>177</v>
      </c>
      <c r="E193" s="111"/>
      <c r="F193" s="112"/>
      <c r="G193" s="28">
        <v>65254</v>
      </c>
      <c r="H193" s="113" t="s">
        <v>55</v>
      </c>
      <c r="I193" s="29" t="s">
        <v>56</v>
      </c>
      <c r="J193" s="135">
        <v>1</v>
      </c>
      <c r="K193" s="115">
        <f t="shared" si="22"/>
        <v>65254</v>
      </c>
      <c r="L193" s="28">
        <v>18</v>
      </c>
      <c r="M193" s="28">
        <v>1</v>
      </c>
      <c r="N193" s="33">
        <v>1.01</v>
      </c>
      <c r="O193" s="113">
        <v>3</v>
      </c>
      <c r="P193" s="116">
        <f t="shared" si="23"/>
        <v>1277393.9676259998</v>
      </c>
      <c r="Q193" s="117">
        <v>5</v>
      </c>
      <c r="R193" s="118">
        <f t="shared" si="32"/>
        <v>6.0910890942859641</v>
      </c>
      <c r="S193" s="117">
        <f t="shared" si="26"/>
        <v>5</v>
      </c>
      <c r="T193" s="119">
        <f t="shared" si="29"/>
        <v>6.0910890942859641</v>
      </c>
      <c r="U193" s="119">
        <f t="shared" si="30"/>
        <v>12.182178188571928</v>
      </c>
      <c r="V193" s="120" t="str">
        <f t="shared" si="31"/>
        <v>INS_SEP_INV_DTLS</v>
      </c>
      <c r="W193" s="121"/>
      <c r="X193" s="122"/>
      <c r="Y193" s="123"/>
      <c r="Z193" s="124"/>
      <c r="AA193" s="108"/>
      <c r="AB193" s="108"/>
    </row>
    <row r="194" spans="1:28" ht="12.5">
      <c r="A194" s="125" t="s">
        <v>241</v>
      </c>
      <c r="B194" s="108" t="s">
        <v>53</v>
      </c>
      <c r="C194" s="109"/>
      <c r="D194" s="110" t="s">
        <v>177</v>
      </c>
      <c r="E194" s="111"/>
      <c r="F194" s="112"/>
      <c r="G194" s="28">
        <v>16747</v>
      </c>
      <c r="H194" s="113" t="s">
        <v>55</v>
      </c>
      <c r="I194" s="29" t="s">
        <v>56</v>
      </c>
      <c r="J194" s="135">
        <v>1</v>
      </c>
      <c r="K194" s="115">
        <f t="shared" si="22"/>
        <v>16747</v>
      </c>
      <c r="L194" s="28">
        <v>18</v>
      </c>
      <c r="M194" s="28">
        <v>1</v>
      </c>
      <c r="N194" s="33">
        <v>1.01</v>
      </c>
      <c r="O194" s="113">
        <v>3</v>
      </c>
      <c r="P194" s="116">
        <f t="shared" si="23"/>
        <v>327834.56609299994</v>
      </c>
      <c r="Q194" s="117">
        <v>5</v>
      </c>
      <c r="R194" s="118">
        <f t="shared" si="32"/>
        <v>1.5632370285654065</v>
      </c>
      <c r="S194" s="117">
        <f t="shared" si="26"/>
        <v>5</v>
      </c>
      <c r="T194" s="119">
        <f t="shared" si="29"/>
        <v>1.5632370285654065</v>
      </c>
      <c r="U194" s="119">
        <f t="shared" si="30"/>
        <v>3.1264740571308129</v>
      </c>
      <c r="V194" s="120" t="str">
        <f t="shared" si="31"/>
        <v>NOEM_VPR_INV_CONT</v>
      </c>
      <c r="W194" s="121"/>
      <c r="X194" s="122"/>
      <c r="Y194" s="123"/>
      <c r="Z194" s="124"/>
      <c r="AA194" s="108"/>
      <c r="AB194" s="108"/>
    </row>
    <row r="195" spans="1:28" ht="12.5">
      <c r="A195" s="137" t="s">
        <v>242</v>
      </c>
      <c r="B195" s="108" t="s">
        <v>53</v>
      </c>
      <c r="C195" s="109"/>
      <c r="D195" s="110" t="s">
        <v>177</v>
      </c>
      <c r="E195" s="111"/>
      <c r="F195" s="112"/>
      <c r="G195" s="28">
        <v>331537</v>
      </c>
      <c r="H195" s="113" t="s">
        <v>55</v>
      </c>
      <c r="I195" s="29" t="s">
        <v>56</v>
      </c>
      <c r="J195" s="135">
        <v>1</v>
      </c>
      <c r="K195" s="115">
        <f t="shared" si="22"/>
        <v>331537</v>
      </c>
      <c r="L195" s="28">
        <v>18</v>
      </c>
      <c r="M195" s="28">
        <v>1</v>
      </c>
      <c r="N195" s="33">
        <v>1.01</v>
      </c>
      <c r="O195" s="113">
        <v>3</v>
      </c>
      <c r="P195" s="116">
        <f t="shared" si="23"/>
        <v>6490075.1501029991</v>
      </c>
      <c r="Q195" s="117">
        <v>15.1</v>
      </c>
      <c r="R195" s="118">
        <f t="shared" si="32"/>
        <v>93.460211531214981</v>
      </c>
      <c r="S195" s="117">
        <f t="shared" si="26"/>
        <v>15.1</v>
      </c>
      <c r="T195" s="119">
        <f t="shared" si="29"/>
        <v>93.460211531214981</v>
      </c>
      <c r="U195" s="119">
        <f t="shared" si="30"/>
        <v>186.92042306242996</v>
      </c>
      <c r="V195" s="120" t="str">
        <f t="shared" si="31"/>
        <v>NOEM_VPR_INV_MOD</v>
      </c>
      <c r="W195" s="121"/>
      <c r="X195" s="122"/>
      <c r="Y195" s="123"/>
      <c r="Z195" s="128"/>
      <c r="AA195" s="108"/>
      <c r="AB195" s="108"/>
    </row>
    <row r="196" spans="1:28" ht="12.5">
      <c r="A196" s="127" t="s">
        <v>243</v>
      </c>
      <c r="B196" s="108" t="s">
        <v>53</v>
      </c>
      <c r="C196" s="121"/>
      <c r="D196" s="110" t="s">
        <v>177</v>
      </c>
      <c r="E196" s="111"/>
      <c r="F196" s="112"/>
      <c r="G196" s="28">
        <v>13451551</v>
      </c>
      <c r="H196" s="113" t="s">
        <v>55</v>
      </c>
      <c r="I196" s="29" t="s">
        <v>56</v>
      </c>
      <c r="J196" s="135">
        <v>1</v>
      </c>
      <c r="K196" s="115">
        <f t="shared" si="22"/>
        <v>13451551</v>
      </c>
      <c r="L196" s="28">
        <v>18</v>
      </c>
      <c r="M196" s="28">
        <v>1</v>
      </c>
      <c r="N196" s="33">
        <v>1.01</v>
      </c>
      <c r="O196" s="113">
        <v>3</v>
      </c>
      <c r="P196" s="116">
        <f t="shared" si="23"/>
        <v>263323782.49016899</v>
      </c>
      <c r="Q196" s="117">
        <v>15.6</v>
      </c>
      <c r="R196" s="118">
        <f t="shared" si="32"/>
        <v>3917.5520008531917</v>
      </c>
      <c r="S196" s="117">
        <f t="shared" si="26"/>
        <v>15.6</v>
      </c>
      <c r="T196" s="119">
        <f t="shared" si="29"/>
        <v>3917.5520008531917</v>
      </c>
      <c r="U196" s="119">
        <f t="shared" si="30"/>
        <v>7835.1040017063833</v>
      </c>
      <c r="V196" s="120" t="str">
        <f t="shared" si="31"/>
        <v>NOEM_VPR_INV_PART</v>
      </c>
      <c r="W196" s="121"/>
      <c r="X196" s="122"/>
      <c r="Y196" s="123"/>
      <c r="Z196" s="128"/>
      <c r="AA196" s="108"/>
      <c r="AB196" s="108"/>
    </row>
    <row r="197" spans="1:28" ht="12.5">
      <c r="A197" s="147" t="s">
        <v>244</v>
      </c>
      <c r="B197" s="108" t="s">
        <v>53</v>
      </c>
      <c r="C197" s="109"/>
      <c r="D197" s="110" t="s">
        <v>177</v>
      </c>
      <c r="E197" s="111"/>
      <c r="F197" s="112"/>
      <c r="G197" s="28">
        <v>184501</v>
      </c>
      <c r="H197" s="113" t="s">
        <v>55</v>
      </c>
      <c r="I197" s="29" t="s">
        <v>56</v>
      </c>
      <c r="J197" s="135">
        <v>1</v>
      </c>
      <c r="K197" s="115">
        <f t="shared" si="22"/>
        <v>184501</v>
      </c>
      <c r="L197" s="28">
        <v>18</v>
      </c>
      <c r="M197" s="28">
        <v>1</v>
      </c>
      <c r="N197" s="33">
        <v>1.01</v>
      </c>
      <c r="O197" s="113">
        <v>3</v>
      </c>
      <c r="P197" s="116">
        <f t="shared" si="23"/>
        <v>3611739.7312189997</v>
      </c>
      <c r="Q197" s="117">
        <v>5</v>
      </c>
      <c r="R197" s="118">
        <f t="shared" si="32"/>
        <v>17.222117096037863</v>
      </c>
      <c r="S197" s="117">
        <f t="shared" si="26"/>
        <v>5</v>
      </c>
      <c r="T197" s="119">
        <f t="shared" si="29"/>
        <v>17.222117096037863</v>
      </c>
      <c r="U197" s="119">
        <f t="shared" si="30"/>
        <v>34.444234192075726</v>
      </c>
      <c r="V197" s="120" t="str">
        <f t="shared" si="31"/>
        <v>NOEM_VPR_INV_VIN</v>
      </c>
      <c r="W197" s="121"/>
      <c r="X197" s="130"/>
      <c r="Y197" s="123"/>
      <c r="Z197" s="138"/>
      <c r="AA197" s="108"/>
      <c r="AB197" s="108"/>
    </row>
    <row r="198" spans="1:28" ht="12.5">
      <c r="A198" s="147" t="s">
        <v>245</v>
      </c>
      <c r="B198" s="108" t="s">
        <v>53</v>
      </c>
      <c r="C198" s="109"/>
      <c r="D198" s="110" t="s">
        <v>177</v>
      </c>
      <c r="E198" s="111"/>
      <c r="F198" s="112"/>
      <c r="G198" s="28">
        <v>162447</v>
      </c>
      <c r="H198" s="113" t="s">
        <v>55</v>
      </c>
      <c r="I198" s="29" t="s">
        <v>56</v>
      </c>
      <c r="J198" s="135">
        <v>1</v>
      </c>
      <c r="K198" s="115">
        <f t="shared" si="22"/>
        <v>162447</v>
      </c>
      <c r="L198" s="28">
        <v>18</v>
      </c>
      <c r="M198" s="28">
        <v>1</v>
      </c>
      <c r="N198" s="33">
        <v>1.01</v>
      </c>
      <c r="O198" s="113">
        <v>3</v>
      </c>
      <c r="P198" s="116">
        <f t="shared" si="23"/>
        <v>3180016.8243929995</v>
      </c>
      <c r="Q198" s="117">
        <v>5</v>
      </c>
      <c r="R198" s="118">
        <f t="shared" si="32"/>
        <v>15.16350185581684</v>
      </c>
      <c r="S198" s="117">
        <f t="shared" si="26"/>
        <v>5</v>
      </c>
      <c r="T198" s="119">
        <f t="shared" si="29"/>
        <v>15.16350185581684</v>
      </c>
      <c r="U198" s="119">
        <f t="shared" si="30"/>
        <v>30.327003711633679</v>
      </c>
      <c r="V198" s="120" t="str">
        <f t="shared" si="31"/>
        <v>NCS_SPO_ECI_DTL</v>
      </c>
      <c r="W198" s="121"/>
      <c r="X198" s="122"/>
      <c r="Y198" s="123"/>
      <c r="Z198" s="124"/>
      <c r="AA198" s="108"/>
      <c r="AB198" s="108"/>
    </row>
    <row r="199" spans="1:28" ht="12.5">
      <c r="A199" s="147" t="s">
        <v>246</v>
      </c>
      <c r="B199" s="108" t="s">
        <v>53</v>
      </c>
      <c r="C199" s="109"/>
      <c r="D199" s="110" t="s">
        <v>177</v>
      </c>
      <c r="E199" s="111"/>
      <c r="F199" s="112"/>
      <c r="G199" s="28">
        <v>0</v>
      </c>
      <c r="H199" s="113" t="s">
        <v>55</v>
      </c>
      <c r="I199" s="29" t="s">
        <v>56</v>
      </c>
      <c r="J199" s="135">
        <v>1</v>
      </c>
      <c r="K199" s="115">
        <f t="shared" si="22"/>
        <v>0</v>
      </c>
      <c r="L199" s="28">
        <v>18</v>
      </c>
      <c r="M199" s="28">
        <v>1</v>
      </c>
      <c r="N199" s="33">
        <v>1.01</v>
      </c>
      <c r="O199" s="113">
        <v>3</v>
      </c>
      <c r="P199" s="116">
        <f t="shared" si="23"/>
        <v>0</v>
      </c>
      <c r="Q199" s="117">
        <v>5</v>
      </c>
      <c r="R199" s="118">
        <f t="shared" si="32"/>
        <v>0</v>
      </c>
      <c r="S199" s="117">
        <f t="shared" si="26"/>
        <v>5</v>
      </c>
      <c r="T199" s="119">
        <f t="shared" si="29"/>
        <v>0</v>
      </c>
      <c r="U199" s="119">
        <f t="shared" si="30"/>
        <v>0</v>
      </c>
      <c r="V199" s="120" t="str">
        <f t="shared" si="31"/>
        <v>OEM_BAR_PACK_SSL</v>
      </c>
      <c r="W199" s="121"/>
      <c r="X199" s="122"/>
      <c r="Y199" s="123"/>
      <c r="Z199" s="124"/>
      <c r="AA199" s="108"/>
      <c r="AB199" s="108"/>
    </row>
    <row r="200" spans="1:28" ht="12.5">
      <c r="A200" s="147" t="s">
        <v>247</v>
      </c>
      <c r="B200" s="108" t="s">
        <v>53</v>
      </c>
      <c r="C200" s="109"/>
      <c r="D200" s="110" t="s">
        <v>177</v>
      </c>
      <c r="E200" s="111"/>
      <c r="F200" s="112"/>
      <c r="G200" s="28">
        <v>4486</v>
      </c>
      <c r="H200" s="113" t="s">
        <v>55</v>
      </c>
      <c r="I200" s="29" t="s">
        <v>56</v>
      </c>
      <c r="J200" s="135">
        <v>1</v>
      </c>
      <c r="K200" s="115">
        <f t="shared" si="22"/>
        <v>4486</v>
      </c>
      <c r="L200" s="28">
        <v>18</v>
      </c>
      <c r="M200" s="28">
        <v>1</v>
      </c>
      <c r="N200" s="33">
        <v>1.01</v>
      </c>
      <c r="O200" s="113">
        <v>3</v>
      </c>
      <c r="P200" s="116">
        <f t="shared" si="23"/>
        <v>87816.67543399999</v>
      </c>
      <c r="Q200" s="117">
        <v>5</v>
      </c>
      <c r="R200" s="118">
        <f t="shared" si="32"/>
        <v>0.41874253956794733</v>
      </c>
      <c r="S200" s="117">
        <f t="shared" si="26"/>
        <v>5</v>
      </c>
      <c r="T200" s="119">
        <f t="shared" si="29"/>
        <v>0.41874253956794733</v>
      </c>
      <c r="U200" s="119">
        <f t="shared" si="30"/>
        <v>0.83748507913589465</v>
      </c>
      <c r="V200" s="120" t="str">
        <f t="shared" si="31"/>
        <v>NCS_TI_HDR</v>
      </c>
      <c r="W200" s="121"/>
      <c r="X200" s="122"/>
      <c r="Y200" s="123"/>
      <c r="Z200" s="124"/>
      <c r="AA200" s="108"/>
      <c r="AB200" s="108"/>
    </row>
    <row r="201" spans="1:28" ht="12.5">
      <c r="A201" s="147" t="s">
        <v>248</v>
      </c>
      <c r="B201" s="108" t="s">
        <v>53</v>
      </c>
      <c r="C201" s="109"/>
      <c r="D201" s="110" t="s">
        <v>177</v>
      </c>
      <c r="E201" s="111"/>
      <c r="F201" s="112"/>
      <c r="G201" s="28">
        <v>433103</v>
      </c>
      <c r="H201" s="113" t="s">
        <v>55</v>
      </c>
      <c r="I201" s="29" t="s">
        <v>56</v>
      </c>
      <c r="J201" s="135">
        <v>1</v>
      </c>
      <c r="K201" s="115">
        <f t="shared" si="22"/>
        <v>433103</v>
      </c>
      <c r="L201" s="28">
        <v>18</v>
      </c>
      <c r="M201" s="28">
        <v>1</v>
      </c>
      <c r="N201" s="33">
        <v>1.01</v>
      </c>
      <c r="O201" s="113">
        <v>3</v>
      </c>
      <c r="P201" s="116">
        <f t="shared" si="23"/>
        <v>8478302.626056999</v>
      </c>
      <c r="Q201" s="117">
        <v>5</v>
      </c>
      <c r="R201" s="118">
        <f t="shared" si="32"/>
        <v>40.427697305951114</v>
      </c>
      <c r="S201" s="117">
        <f t="shared" si="26"/>
        <v>5</v>
      </c>
      <c r="T201" s="119">
        <f t="shared" si="29"/>
        <v>40.427697305951114</v>
      </c>
      <c r="U201" s="119">
        <f t="shared" si="30"/>
        <v>80.855394611902227</v>
      </c>
      <c r="V201" s="120" t="str">
        <f t="shared" si="31"/>
        <v>NCS_TI_HST</v>
      </c>
      <c r="W201" s="121"/>
      <c r="X201" s="130"/>
      <c r="Y201" s="123"/>
      <c r="Z201" s="138"/>
      <c r="AA201" s="108"/>
      <c r="AB201" s="108"/>
    </row>
    <row r="202" spans="1:28" ht="12.5">
      <c r="A202" s="147" t="s">
        <v>249</v>
      </c>
      <c r="B202" s="108" t="s">
        <v>53</v>
      </c>
      <c r="C202" s="109"/>
      <c r="D202" s="110" t="s">
        <v>177</v>
      </c>
      <c r="E202" s="111"/>
      <c r="F202" s="112"/>
      <c r="G202" s="28">
        <v>1057</v>
      </c>
      <c r="H202" s="113" t="s">
        <v>55</v>
      </c>
      <c r="I202" s="29" t="s">
        <v>56</v>
      </c>
      <c r="J202" s="135">
        <v>1</v>
      </c>
      <c r="K202" s="115">
        <f t="shared" si="22"/>
        <v>1057</v>
      </c>
      <c r="L202" s="28">
        <v>18</v>
      </c>
      <c r="M202" s="28">
        <v>1</v>
      </c>
      <c r="N202" s="33">
        <v>1.01</v>
      </c>
      <c r="O202" s="113">
        <v>3</v>
      </c>
      <c r="P202" s="116">
        <f t="shared" si="23"/>
        <v>20691.534982999998</v>
      </c>
      <c r="Q202" s="117">
        <v>5</v>
      </c>
      <c r="R202" s="118">
        <f t="shared" si="32"/>
        <v>9.8664927401542646E-2</v>
      </c>
      <c r="S202" s="117">
        <f t="shared" si="26"/>
        <v>5</v>
      </c>
      <c r="T202" s="119">
        <f t="shared" si="29"/>
        <v>9.8664927401542646E-2</v>
      </c>
      <c r="U202" s="119">
        <f t="shared" si="30"/>
        <v>0.19732985480308529</v>
      </c>
      <c r="V202" s="120" t="str">
        <f t="shared" si="31"/>
        <v>NCS_TI_ORD_REV_HST</v>
      </c>
      <c r="W202" s="121"/>
      <c r="X202" s="130"/>
      <c r="Y202" s="123"/>
      <c r="Z202" s="138"/>
      <c r="AA202" s="108"/>
      <c r="AB202" s="108"/>
    </row>
    <row r="203" spans="1:28" ht="12.5">
      <c r="A203" s="147" t="s">
        <v>250</v>
      </c>
      <c r="B203" s="108" t="s">
        <v>53</v>
      </c>
      <c r="C203" s="109"/>
      <c r="D203" s="110" t="s">
        <v>177</v>
      </c>
      <c r="E203" s="111"/>
      <c r="F203" s="112"/>
      <c r="G203" s="28">
        <v>28</v>
      </c>
      <c r="H203" s="113" t="s">
        <v>55</v>
      </c>
      <c r="I203" s="29" t="s">
        <v>56</v>
      </c>
      <c r="J203" s="135">
        <v>1</v>
      </c>
      <c r="K203" s="115">
        <f t="shared" ref="K203:K213" si="33">IF(H203="", "", IF(H203="Add",G203*J203, 0))</f>
        <v>28</v>
      </c>
      <c r="L203" s="28">
        <v>18</v>
      </c>
      <c r="M203" s="28">
        <v>1</v>
      </c>
      <c r="N203" s="33">
        <v>1.01</v>
      </c>
      <c r="O203" s="113">
        <v>3</v>
      </c>
      <c r="P203" s="116">
        <f t="shared" ref="P203:P211" si="34">IF(B203="M", IF(AND(E203 &lt;&gt; 0, F203 &lt;&gt; 0), C203+ (E203*F203), C203), IF(B203="T", IF(AND(N203&lt;&gt;0, O203&lt;&gt;0), K203*(L203+M203) * POWER(N203, O203), K203*(L203+M203)), ))</f>
        <v>548.1201319999999</v>
      </c>
      <c r="Q203" s="117">
        <v>5</v>
      </c>
      <c r="R203" s="118">
        <f t="shared" si="32"/>
        <v>2.6136404609680172E-3</v>
      </c>
      <c r="S203" s="117">
        <f t="shared" si="26"/>
        <v>5</v>
      </c>
      <c r="T203" s="119">
        <f t="shared" si="29"/>
        <v>2.6136404609680172E-3</v>
      </c>
      <c r="U203" s="119">
        <f t="shared" si="30"/>
        <v>5.2272809219360344E-3</v>
      </c>
      <c r="V203" s="120" t="str">
        <f t="shared" si="31"/>
        <v>INS_INV_EXPORT_CRDT</v>
      </c>
      <c r="W203" s="121"/>
      <c r="X203" s="122"/>
      <c r="Y203" s="123"/>
      <c r="Z203" s="124"/>
      <c r="AA203" s="108"/>
      <c r="AB203" s="108"/>
    </row>
    <row r="204" spans="1:28" ht="12.5">
      <c r="A204" s="147" t="s">
        <v>251</v>
      </c>
      <c r="B204" s="108" t="s">
        <v>53</v>
      </c>
      <c r="C204" s="109"/>
      <c r="D204" s="110" t="s">
        <v>177</v>
      </c>
      <c r="E204" s="111"/>
      <c r="F204" s="112"/>
      <c r="G204" s="28">
        <v>495698</v>
      </c>
      <c r="H204" s="113" t="s">
        <v>55</v>
      </c>
      <c r="I204" s="29" t="s">
        <v>56</v>
      </c>
      <c r="J204" s="135">
        <v>1</v>
      </c>
      <c r="K204" s="115">
        <f t="shared" si="33"/>
        <v>495698</v>
      </c>
      <c r="L204" s="28">
        <v>18</v>
      </c>
      <c r="M204" s="28">
        <v>1</v>
      </c>
      <c r="N204" s="33">
        <v>1.01</v>
      </c>
      <c r="O204" s="113">
        <v>3</v>
      </c>
      <c r="P204" s="116">
        <f t="shared" si="34"/>
        <v>9703644.7568619996</v>
      </c>
      <c r="Q204" s="117">
        <v>5</v>
      </c>
      <c r="R204" s="118">
        <f t="shared" si="32"/>
        <v>46.270583900747297</v>
      </c>
      <c r="S204" s="117">
        <f t="shared" ref="S204:S211" si="35">Q204</f>
        <v>5</v>
      </c>
      <c r="T204" s="119">
        <f t="shared" si="29"/>
        <v>46.270583900747297</v>
      </c>
      <c r="U204" s="119">
        <f t="shared" si="30"/>
        <v>92.541167801494595</v>
      </c>
      <c r="V204" s="120" t="str">
        <f t="shared" si="31"/>
        <v>MTH_DAILY_PART_REQT_REP_PL</v>
      </c>
      <c r="W204" s="121"/>
      <c r="X204" s="122"/>
      <c r="Y204" s="123"/>
      <c r="Z204" s="128"/>
      <c r="AA204" s="108"/>
      <c r="AB204" s="108"/>
    </row>
    <row r="205" spans="1:28" ht="12.5">
      <c r="A205" s="107" t="s">
        <v>252</v>
      </c>
      <c r="B205" s="108" t="s">
        <v>53</v>
      </c>
      <c r="C205" s="109"/>
      <c r="D205" s="110" t="s">
        <v>177</v>
      </c>
      <c r="E205" s="111"/>
      <c r="F205" s="112"/>
      <c r="G205" s="28">
        <v>21</v>
      </c>
      <c r="H205" s="113" t="s">
        <v>55</v>
      </c>
      <c r="I205" s="29" t="s">
        <v>56</v>
      </c>
      <c r="J205" s="135">
        <v>1</v>
      </c>
      <c r="K205" s="115">
        <f t="shared" si="33"/>
        <v>21</v>
      </c>
      <c r="L205" s="28">
        <v>18</v>
      </c>
      <c r="M205" s="28">
        <v>1</v>
      </c>
      <c r="N205" s="33">
        <v>1.01</v>
      </c>
      <c r="O205" s="113">
        <v>3</v>
      </c>
      <c r="P205" s="116">
        <f t="shared" si="34"/>
        <v>411.09009899999995</v>
      </c>
      <c r="Q205" s="117">
        <v>1</v>
      </c>
      <c r="R205" s="118">
        <f t="shared" si="32"/>
        <v>3.9204606914520259E-4</v>
      </c>
      <c r="S205" s="117">
        <f t="shared" si="35"/>
        <v>1</v>
      </c>
      <c r="T205" s="119">
        <f t="shared" si="29"/>
        <v>3.9204606914520259E-4</v>
      </c>
      <c r="U205" s="119">
        <f t="shared" si="30"/>
        <v>7.8409213829040518E-4</v>
      </c>
      <c r="V205" s="120" t="str">
        <f t="shared" si="31"/>
        <v>NCS_CONT_BAR_VAN_B_28</v>
      </c>
      <c r="W205" s="121"/>
      <c r="X205" s="122"/>
      <c r="Y205" s="123"/>
      <c r="Z205" s="124"/>
      <c r="AA205" s="108"/>
      <c r="AB205" s="108"/>
    </row>
    <row r="206" spans="1:28" ht="12.5">
      <c r="A206" s="107" t="s">
        <v>253</v>
      </c>
      <c r="B206" s="108" t="s">
        <v>53</v>
      </c>
      <c r="C206" s="109"/>
      <c r="D206" s="110" t="s">
        <v>177</v>
      </c>
      <c r="E206" s="111"/>
      <c r="F206" s="112"/>
      <c r="G206" s="28">
        <v>1</v>
      </c>
      <c r="H206" s="113" t="s">
        <v>55</v>
      </c>
      <c r="I206" s="29" t="s">
        <v>56</v>
      </c>
      <c r="J206" s="135">
        <v>1</v>
      </c>
      <c r="K206" s="115">
        <f t="shared" si="33"/>
        <v>1</v>
      </c>
      <c r="L206" s="28">
        <v>18</v>
      </c>
      <c r="M206" s="28">
        <v>1</v>
      </c>
      <c r="N206" s="33">
        <v>1.01</v>
      </c>
      <c r="O206" s="113">
        <v>3</v>
      </c>
      <c r="P206" s="116">
        <f t="shared" si="34"/>
        <v>19.575718999999999</v>
      </c>
      <c r="Q206" s="117">
        <v>1</v>
      </c>
      <c r="R206" s="118">
        <f t="shared" si="32"/>
        <v>1.8668860435485839E-5</v>
      </c>
      <c r="S206" s="117">
        <f t="shared" si="35"/>
        <v>1</v>
      </c>
      <c r="T206" s="119">
        <f t="shared" si="29"/>
        <v>1.8668860435485839E-5</v>
      </c>
      <c r="U206" s="119">
        <f t="shared" si="30"/>
        <v>3.7337720870971679E-5</v>
      </c>
      <c r="V206" s="120" t="str">
        <f t="shared" si="31"/>
        <v>NCS_CONT_BAR_VAN_F</v>
      </c>
      <c r="W206" s="121"/>
      <c r="X206" s="122"/>
      <c r="Y206" s="123"/>
      <c r="Z206" s="124"/>
      <c r="AA206" s="108"/>
      <c r="AB206" s="108"/>
    </row>
    <row r="207" spans="1:28" ht="12.5">
      <c r="A207" s="107" t="s">
        <v>254</v>
      </c>
      <c r="B207" s="108" t="s">
        <v>53</v>
      </c>
      <c r="C207" s="109"/>
      <c r="D207" s="110" t="s">
        <v>177</v>
      </c>
      <c r="E207" s="111"/>
      <c r="F207" s="112"/>
      <c r="G207" s="28">
        <v>28</v>
      </c>
      <c r="H207" s="113" t="s">
        <v>55</v>
      </c>
      <c r="I207" s="29" t="s">
        <v>56</v>
      </c>
      <c r="J207" s="135">
        <v>1</v>
      </c>
      <c r="K207" s="115">
        <f t="shared" si="33"/>
        <v>28</v>
      </c>
      <c r="L207" s="28">
        <v>18</v>
      </c>
      <c r="M207" s="28">
        <v>1</v>
      </c>
      <c r="N207" s="33">
        <v>1.01</v>
      </c>
      <c r="O207" s="113">
        <v>3</v>
      </c>
      <c r="P207" s="116">
        <f t="shared" si="34"/>
        <v>548.1201319999999</v>
      </c>
      <c r="Q207" s="117">
        <v>1</v>
      </c>
      <c r="R207" s="118">
        <f t="shared" si="32"/>
        <v>5.2272809219360342E-4</v>
      </c>
      <c r="S207" s="117">
        <f t="shared" si="35"/>
        <v>1</v>
      </c>
      <c r="T207" s="119">
        <f t="shared" si="29"/>
        <v>5.2272809219360342E-4</v>
      </c>
      <c r="U207" s="119">
        <f t="shared" si="30"/>
        <v>1.0454561843872068E-3</v>
      </c>
      <c r="V207" s="120" t="str">
        <f t="shared" si="31"/>
        <v>NCS_CONT_BAR_VAN_G_28</v>
      </c>
      <c r="W207" s="121"/>
      <c r="X207" s="122"/>
      <c r="Y207" s="123"/>
      <c r="Z207" s="124"/>
      <c r="AA207" s="108"/>
      <c r="AB207" s="108"/>
    </row>
    <row r="208" spans="1:28" ht="12.5">
      <c r="A208" s="107" t="s">
        <v>255</v>
      </c>
      <c r="B208" s="108" t="s">
        <v>53</v>
      </c>
      <c r="C208" s="109"/>
      <c r="D208" s="110" t="s">
        <v>177</v>
      </c>
      <c r="E208" s="111"/>
      <c r="F208" s="112"/>
      <c r="G208" s="28">
        <v>0</v>
      </c>
      <c r="H208" s="113" t="s">
        <v>55</v>
      </c>
      <c r="I208" s="29" t="s">
        <v>56</v>
      </c>
      <c r="J208" s="135">
        <v>1</v>
      </c>
      <c r="K208" s="115">
        <f t="shared" si="33"/>
        <v>0</v>
      </c>
      <c r="L208" s="28">
        <v>18</v>
      </c>
      <c r="M208" s="28">
        <v>1</v>
      </c>
      <c r="N208" s="33">
        <v>1.01</v>
      </c>
      <c r="O208" s="113">
        <v>3</v>
      </c>
      <c r="P208" s="116">
        <f t="shared" si="34"/>
        <v>0</v>
      </c>
      <c r="Q208" s="117">
        <v>1</v>
      </c>
      <c r="R208" s="118">
        <f t="shared" si="32"/>
        <v>0</v>
      </c>
      <c r="S208" s="117">
        <f t="shared" si="35"/>
        <v>1</v>
      </c>
      <c r="T208" s="119">
        <f t="shared" si="29"/>
        <v>0</v>
      </c>
      <c r="U208" s="119">
        <f t="shared" si="30"/>
        <v>0</v>
      </c>
      <c r="V208" s="120" t="str">
        <f t="shared" si="31"/>
        <v>NCS_CONT_BAR_VAN_T</v>
      </c>
      <c r="W208" s="121"/>
      <c r="X208" s="122"/>
      <c r="Y208" s="123"/>
      <c r="Z208" s="124"/>
      <c r="AA208" s="108"/>
      <c r="AB208" s="108"/>
    </row>
    <row r="209" spans="1:28" ht="12.5">
      <c r="A209" s="148" t="s">
        <v>256</v>
      </c>
      <c r="B209" s="108" t="s">
        <v>53</v>
      </c>
      <c r="C209" s="121"/>
      <c r="D209" s="110" t="s">
        <v>177</v>
      </c>
      <c r="E209" s="111"/>
      <c r="F209" s="112"/>
      <c r="G209" s="28">
        <v>0</v>
      </c>
      <c r="H209" s="113" t="s">
        <v>55</v>
      </c>
      <c r="I209" s="29" t="s">
        <v>56</v>
      </c>
      <c r="J209" s="135">
        <v>1</v>
      </c>
      <c r="K209" s="115">
        <f t="shared" si="33"/>
        <v>0</v>
      </c>
      <c r="L209" s="28">
        <v>18</v>
      </c>
      <c r="M209" s="28">
        <v>1</v>
      </c>
      <c r="N209" s="33">
        <v>1.01</v>
      </c>
      <c r="O209" s="113">
        <v>3</v>
      </c>
      <c r="P209" s="116">
        <f t="shared" si="34"/>
        <v>0</v>
      </c>
      <c r="Q209" s="117">
        <v>1</v>
      </c>
      <c r="R209" s="118">
        <f t="shared" si="32"/>
        <v>0</v>
      </c>
      <c r="S209" s="117">
        <f t="shared" si="35"/>
        <v>1</v>
      </c>
      <c r="T209" s="119">
        <f t="shared" si="29"/>
        <v>0</v>
      </c>
      <c r="U209" s="119">
        <f t="shared" si="30"/>
        <v>0</v>
      </c>
      <c r="V209" s="120" t="str">
        <f t="shared" si="31"/>
        <v>NCS_DEL_DSI_TI</v>
      </c>
      <c r="W209" s="121"/>
      <c r="X209" s="122"/>
      <c r="Y209" s="123"/>
      <c r="Z209" s="128"/>
      <c r="AA209" s="108"/>
      <c r="AB209" s="108"/>
    </row>
    <row r="210" spans="1:28" ht="12.5">
      <c r="A210" s="148" t="s">
        <v>257</v>
      </c>
      <c r="B210" s="108" t="s">
        <v>53</v>
      </c>
      <c r="C210" s="121"/>
      <c r="D210" s="110" t="s">
        <v>177</v>
      </c>
      <c r="E210" s="111"/>
      <c r="F210" s="112"/>
      <c r="G210" s="28">
        <v>0</v>
      </c>
      <c r="H210" s="113" t="s">
        <v>55</v>
      </c>
      <c r="I210" s="29" t="s">
        <v>56</v>
      </c>
      <c r="J210" s="135">
        <v>1</v>
      </c>
      <c r="K210" s="115">
        <f t="shared" si="33"/>
        <v>0</v>
      </c>
      <c r="L210" s="28">
        <v>18</v>
      </c>
      <c r="M210" s="28">
        <v>1</v>
      </c>
      <c r="N210" s="33">
        <v>1.01</v>
      </c>
      <c r="O210" s="113">
        <v>3</v>
      </c>
      <c r="P210" s="116">
        <f t="shared" si="34"/>
        <v>0</v>
      </c>
      <c r="Q210" s="117">
        <v>1</v>
      </c>
      <c r="R210" s="118">
        <f t="shared" si="32"/>
        <v>0</v>
      </c>
      <c r="S210" s="117">
        <f t="shared" si="35"/>
        <v>1</v>
      </c>
      <c r="T210" s="119">
        <f t="shared" si="29"/>
        <v>0</v>
      </c>
      <c r="U210" s="119">
        <f t="shared" si="30"/>
        <v>0</v>
      </c>
      <c r="V210" s="120" t="str">
        <f t="shared" si="31"/>
        <v>NOEM_BAR_PURGE</v>
      </c>
      <c r="W210" s="121"/>
      <c r="X210" s="122"/>
      <c r="Y210" s="123"/>
      <c r="Z210" s="128"/>
      <c r="AA210" s="108"/>
      <c r="AB210" s="108"/>
    </row>
    <row r="211" spans="1:28" ht="12.5">
      <c r="A211" s="147" t="s">
        <v>258</v>
      </c>
      <c r="B211" s="108" t="s">
        <v>53</v>
      </c>
      <c r="C211" s="109"/>
      <c r="D211" s="110" t="s">
        <v>177</v>
      </c>
      <c r="E211" s="111"/>
      <c r="F211" s="112"/>
      <c r="G211" s="28">
        <v>0</v>
      </c>
      <c r="H211" s="113" t="s">
        <v>55</v>
      </c>
      <c r="I211" s="29" t="s">
        <v>56</v>
      </c>
      <c r="J211" s="135">
        <v>1</v>
      </c>
      <c r="K211" s="115">
        <f t="shared" si="33"/>
        <v>0</v>
      </c>
      <c r="L211" s="28">
        <v>18</v>
      </c>
      <c r="M211" s="28">
        <v>1</v>
      </c>
      <c r="N211" s="33">
        <v>1.01</v>
      </c>
      <c r="O211" s="113">
        <v>3</v>
      </c>
      <c r="P211" s="116">
        <f t="shared" si="34"/>
        <v>0</v>
      </c>
      <c r="Q211" s="117">
        <v>1</v>
      </c>
      <c r="R211" s="118">
        <f t="shared" si="32"/>
        <v>0</v>
      </c>
      <c r="S211" s="117">
        <f t="shared" si="35"/>
        <v>1</v>
      </c>
      <c r="T211" s="119">
        <f t="shared" si="29"/>
        <v>0</v>
      </c>
      <c r="U211" s="119">
        <f t="shared" si="30"/>
        <v>0</v>
      </c>
      <c r="V211" s="120" t="str">
        <f t="shared" si="31"/>
        <v>NOEM_DLY_MOD_ICS</v>
      </c>
      <c r="W211" s="121"/>
      <c r="X211" s="122"/>
      <c r="Y211" s="123"/>
      <c r="Z211" s="124"/>
      <c r="AA211" s="108"/>
      <c r="AB211" s="108"/>
    </row>
    <row r="212" spans="1:28" ht="13">
      <c r="A212" s="8"/>
      <c r="B212" s="72"/>
      <c r="C212" s="8"/>
      <c r="D212" s="8"/>
      <c r="E212" s="8"/>
      <c r="F212" s="8"/>
      <c r="G212" s="8"/>
      <c r="H212" s="72"/>
      <c r="I212" s="8"/>
      <c r="J212" s="8"/>
      <c r="K212" s="115" t="str">
        <f t="shared" si="33"/>
        <v/>
      </c>
      <c r="L212" s="8"/>
      <c r="M212" s="8"/>
      <c r="N212" s="8"/>
      <c r="O212" s="8"/>
      <c r="P212" s="8"/>
      <c r="Q212" s="149" t="s">
        <v>268</v>
      </c>
      <c r="R212" s="150">
        <f>SUM(R11:R211)</f>
        <v>126621.06305748044</v>
      </c>
      <c r="S212" s="8" t="s">
        <v>269</v>
      </c>
      <c r="T212" s="150">
        <f>SUM(T11:T211)</f>
        <v>100539.93574458332</v>
      </c>
      <c r="U212" s="150">
        <f>SUM(U11:U211)</f>
        <v>227160.99880206375</v>
      </c>
      <c r="V212" s="8" t="s">
        <v>269</v>
      </c>
      <c r="W212" s="8"/>
      <c r="X212" s="8"/>
      <c r="Y212" s="8"/>
      <c r="Z212" s="8"/>
      <c r="AA212" s="8"/>
      <c r="AB212" s="8"/>
    </row>
    <row r="213" spans="1:28" ht="13">
      <c r="A213" s="8"/>
      <c r="B213" s="72"/>
      <c r="C213" s="8"/>
      <c r="D213" s="8"/>
      <c r="E213" s="8"/>
      <c r="F213" s="8"/>
      <c r="G213" s="8"/>
      <c r="H213" s="72"/>
      <c r="I213" s="8"/>
      <c r="J213" s="8"/>
      <c r="K213" s="115" t="str">
        <f t="shared" si="33"/>
        <v/>
      </c>
      <c r="L213" s="8"/>
      <c r="M213" s="8"/>
      <c r="N213" s="8"/>
      <c r="O213" s="8"/>
      <c r="P213" s="8"/>
      <c r="Q213" s="149" t="s">
        <v>270</v>
      </c>
      <c r="R213" s="150">
        <f>R212/1024</f>
        <v>123.65338189207074</v>
      </c>
      <c r="S213" s="8" t="s">
        <v>271</v>
      </c>
      <c r="T213" s="151">
        <f>T212/1024</f>
        <v>98.183531000569644</v>
      </c>
      <c r="U213" s="151">
        <f>U212/1024</f>
        <v>221.83691289264038</v>
      </c>
      <c r="V213" s="8" t="s">
        <v>271</v>
      </c>
      <c r="W213" s="152"/>
      <c r="X213" s="8"/>
      <c r="Y213" s="8"/>
      <c r="Z213" s="8"/>
      <c r="AA213" s="8"/>
      <c r="AB213" s="8"/>
    </row>
    <row r="218" spans="1:28" ht="36.5" thickBot="1">
      <c r="D218" s="77" t="s">
        <v>272</v>
      </c>
      <c r="E218" s="78" t="s">
        <v>273</v>
      </c>
      <c r="F218" s="77" t="s">
        <v>274</v>
      </c>
    </row>
    <row r="219" spans="1:28" ht="12.5" thickTop="1">
      <c r="D219" s="79" t="s">
        <v>275</v>
      </c>
      <c r="E219" s="79" t="s">
        <v>56</v>
      </c>
      <c r="F219" s="79" t="s">
        <v>276</v>
      </c>
    </row>
    <row r="220" spans="1:28">
      <c r="D220" s="80" t="s">
        <v>277</v>
      </c>
      <c r="E220" s="80" t="s">
        <v>278</v>
      </c>
      <c r="F220" s="80" t="s">
        <v>279</v>
      </c>
      <c r="T220" s="81"/>
    </row>
    <row r="221" spans="1:28">
      <c r="D221" s="80"/>
      <c r="E221" s="80" t="s">
        <v>280</v>
      </c>
      <c r="F221" s="80"/>
    </row>
    <row r="222" spans="1:28">
      <c r="D222" s="80"/>
      <c r="E222" s="80" t="s">
        <v>281</v>
      </c>
      <c r="F222" s="80"/>
    </row>
    <row r="223" spans="1:28">
      <c r="D223" s="80"/>
      <c r="E223" s="80" t="s">
        <v>282</v>
      </c>
      <c r="F223" s="80"/>
    </row>
    <row r="228" spans="24:25">
      <c r="X228" s="105"/>
      <c r="Y228" s="105"/>
    </row>
    <row r="229" spans="24:25">
      <c r="X229" s="105"/>
      <c r="Y229" s="105"/>
    </row>
    <row r="230" spans="24:25">
      <c r="X230" s="105"/>
      <c r="Y230" s="105"/>
    </row>
    <row r="231" spans="24:25">
      <c r="X231" s="105"/>
      <c r="Y231" s="105"/>
    </row>
  </sheetData>
  <mergeCells count="19">
    <mergeCell ref="U9:U10"/>
    <mergeCell ref="A9:A10"/>
    <mergeCell ref="B9:B10"/>
    <mergeCell ref="C9:C10"/>
    <mergeCell ref="D9:D10"/>
    <mergeCell ref="E9:F9"/>
    <mergeCell ref="G9:O9"/>
    <mergeCell ref="P9:P10"/>
    <mergeCell ref="Q9:Q10"/>
    <mergeCell ref="R9:R10"/>
    <mergeCell ref="S9:S10"/>
    <mergeCell ref="T9:T10"/>
    <mergeCell ref="AB9:AB10"/>
    <mergeCell ref="V9:V10"/>
    <mergeCell ref="W9:W10"/>
    <mergeCell ref="X9:X10"/>
    <mergeCell ref="Y9:Y10"/>
    <mergeCell ref="Z9:Z10"/>
    <mergeCell ref="AA9:AA10"/>
  </mergeCells>
  <conditionalFormatting sqref="P11:P2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Q2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4">
    <dataValidation type="list" allowBlank="1" showInputMessage="1" showErrorMessage="1" sqref="B65371:B65747 WVH982875:WVH983251 SR11:SR211 WVH11:WVH211 IV11:IV211 WLL11:WLL211 WBP11:WBP211 VRT11:VRT211 VHX11:VHX211 UYB11:UYB211 UOF11:UOF211 UEJ11:UEJ211 TUN11:TUN211 TKR11:TKR211 TAV11:TAV211 SQZ11:SQZ211 SHD11:SHD211 RXH11:RXH211 RNL11:RNL211 RDP11:RDP211 QTT11:QTT211 QJX11:QJX211 QAB11:QAB211 PQF11:PQF211 PGJ11:PGJ211 OWN11:OWN211 OMR11:OMR211 OCV11:OCV211 NSZ11:NSZ211 NJD11:NJD211 MZH11:MZH211 MPL11:MPL211 MFP11:MFP211 LVT11:LVT211 LLX11:LLX211 LCB11:LCB211 KSF11:KSF211 KIJ11:KIJ211 JYN11:JYN211 JOR11:JOR211 JEV11:JEV211 IUZ11:IUZ211 ILD11:ILD211 IBH11:IBH211 HRL11:HRL211 HHP11:HHP211 GXT11:GXT211 GNX11:GNX211 GEB11:GEB211 FUF11:FUF211 FKJ11:FKJ211 FAN11:FAN211 EQR11:EQR211 EGV11:EGV211 DWZ11:DWZ211 DND11:DND211 DDH11:DDH211 CTL11:CTL211 CJP11:CJP211 BZT11:BZT211 BPX11:BPX211 BGB11:BGB211 AWF11:AWF211 AMJ11:AMJ211 ACN11:ACN211 WLL982875:WLL983251 WBP982875:WBP983251 VRT982875:VRT983251 VHX982875:VHX983251 UYB982875:UYB983251 UOF982875:UOF983251 UEJ982875:UEJ983251 TUN982875:TUN983251 TKR982875:TKR983251 TAV982875:TAV983251 SQZ982875:SQZ983251 SHD982875:SHD983251 RXH982875:RXH983251 RNL982875:RNL983251 RDP982875:RDP983251 QTT982875:QTT983251 QJX982875:QJX983251 QAB982875:QAB983251 PQF982875:PQF983251 PGJ982875:PGJ983251 OWN982875:OWN983251 OMR982875:OMR983251 OCV982875:OCV983251 NSZ982875:NSZ983251 NJD982875:NJD983251 MZH982875:MZH983251 MPL982875:MPL983251 MFP982875:MFP983251 LVT982875:LVT983251 LLX982875:LLX983251 LCB982875:LCB983251 KSF982875:KSF983251 KIJ982875:KIJ983251 JYN982875:JYN983251 JOR982875:JOR983251 JEV982875:JEV983251 IUZ982875:IUZ983251 ILD982875:ILD983251 IBH982875:IBH983251 HRL982875:HRL983251 HHP982875:HHP983251 GXT982875:GXT983251 GNX982875:GNX983251 GEB982875:GEB983251 FUF982875:FUF983251 FKJ982875:FKJ983251 FAN982875:FAN983251 EQR982875:EQR983251 EGV982875:EGV983251 DWZ982875:DWZ983251 DND982875:DND983251 DDH982875:DDH983251 CTL982875:CTL983251 CJP982875:CJP983251 BZT982875:BZT983251 BPX982875:BPX983251 BGB982875:BGB983251 AWF982875:AWF983251 AMJ982875:AMJ983251 ACN982875:ACN983251 SR982875:SR983251 IV982875:IV983251 B982875:B983251 WVH917339:WVH917715 WLL917339:WLL917715 WBP917339:WBP917715 VRT917339:VRT917715 VHX917339:VHX917715 UYB917339:UYB917715 UOF917339:UOF917715 UEJ917339:UEJ917715 TUN917339:TUN917715 TKR917339:TKR917715 TAV917339:TAV917715 SQZ917339:SQZ917715 SHD917339:SHD917715 RXH917339:RXH917715 RNL917339:RNL917715 RDP917339:RDP917715 QTT917339:QTT917715 QJX917339:QJX917715 QAB917339:QAB917715 PQF917339:PQF917715 PGJ917339:PGJ917715 OWN917339:OWN917715 OMR917339:OMR917715 OCV917339:OCV917715 NSZ917339:NSZ917715 NJD917339:NJD917715 MZH917339:MZH917715 MPL917339:MPL917715 MFP917339:MFP917715 LVT917339:LVT917715 LLX917339:LLX917715 LCB917339:LCB917715 KSF917339:KSF917715 KIJ917339:KIJ917715 JYN917339:JYN917715 JOR917339:JOR917715 JEV917339:JEV917715 IUZ917339:IUZ917715 ILD917339:ILD917715 IBH917339:IBH917715 HRL917339:HRL917715 HHP917339:HHP917715 GXT917339:GXT917715 GNX917339:GNX917715 GEB917339:GEB917715 FUF917339:FUF917715 FKJ917339:FKJ917715 FAN917339:FAN917715 EQR917339:EQR917715 EGV917339:EGV917715 DWZ917339:DWZ917715 DND917339:DND917715 DDH917339:DDH917715 CTL917339:CTL917715 CJP917339:CJP917715 BZT917339:BZT917715 BPX917339:BPX917715 BGB917339:BGB917715 AWF917339:AWF917715 AMJ917339:AMJ917715 ACN917339:ACN917715 SR917339:SR917715 IV917339:IV917715 B917339:B917715 WVH851803:WVH852179 WLL851803:WLL852179 WBP851803:WBP852179 VRT851803:VRT852179 VHX851803:VHX852179 UYB851803:UYB852179 UOF851803:UOF852179 UEJ851803:UEJ852179 TUN851803:TUN852179 TKR851803:TKR852179 TAV851803:TAV852179 SQZ851803:SQZ852179 SHD851803:SHD852179 RXH851803:RXH852179 RNL851803:RNL852179 RDP851803:RDP852179 QTT851803:QTT852179 QJX851803:QJX852179 QAB851803:QAB852179 PQF851803:PQF852179 PGJ851803:PGJ852179 OWN851803:OWN852179 OMR851803:OMR852179 OCV851803:OCV852179 NSZ851803:NSZ852179 NJD851803:NJD852179 MZH851803:MZH852179 MPL851803:MPL852179 MFP851803:MFP852179 LVT851803:LVT852179 LLX851803:LLX852179 LCB851803:LCB852179 KSF851803:KSF852179 KIJ851803:KIJ852179 JYN851803:JYN852179 JOR851803:JOR852179 JEV851803:JEV852179 IUZ851803:IUZ852179 ILD851803:ILD852179 IBH851803:IBH852179 HRL851803:HRL852179 HHP851803:HHP852179 GXT851803:GXT852179 GNX851803:GNX852179 GEB851803:GEB852179 FUF851803:FUF852179 FKJ851803:FKJ852179 FAN851803:FAN852179 EQR851803:EQR852179 EGV851803:EGV852179 DWZ851803:DWZ852179 DND851803:DND852179 DDH851803:DDH852179 CTL851803:CTL852179 CJP851803:CJP852179 BZT851803:BZT852179 BPX851803:BPX852179 BGB851803:BGB852179 AWF851803:AWF852179 AMJ851803:AMJ852179 ACN851803:ACN852179 SR851803:SR852179 IV851803:IV852179 B851803:B852179 WVH786267:WVH786643 WLL786267:WLL786643 WBP786267:WBP786643 VRT786267:VRT786643 VHX786267:VHX786643 UYB786267:UYB786643 UOF786267:UOF786643 UEJ786267:UEJ786643 TUN786267:TUN786643 TKR786267:TKR786643 TAV786267:TAV786643 SQZ786267:SQZ786643 SHD786267:SHD786643 RXH786267:RXH786643 RNL786267:RNL786643 RDP786267:RDP786643 QTT786267:QTT786643 QJX786267:QJX786643 QAB786267:QAB786643 PQF786267:PQF786643 PGJ786267:PGJ786643 OWN786267:OWN786643 OMR786267:OMR786643 OCV786267:OCV786643 NSZ786267:NSZ786643 NJD786267:NJD786643 MZH786267:MZH786643 MPL786267:MPL786643 MFP786267:MFP786643 LVT786267:LVT786643 LLX786267:LLX786643 LCB786267:LCB786643 KSF786267:KSF786643 KIJ786267:KIJ786643 JYN786267:JYN786643 JOR786267:JOR786643 JEV786267:JEV786643 IUZ786267:IUZ786643 ILD786267:ILD786643 IBH786267:IBH786643 HRL786267:HRL786643 HHP786267:HHP786643 GXT786267:GXT786643 GNX786267:GNX786643 GEB786267:GEB786643 FUF786267:FUF786643 FKJ786267:FKJ786643 FAN786267:FAN786643 EQR786267:EQR786643 EGV786267:EGV786643 DWZ786267:DWZ786643 DND786267:DND786643 DDH786267:DDH786643 CTL786267:CTL786643 CJP786267:CJP786643 BZT786267:BZT786643 BPX786267:BPX786643 BGB786267:BGB786643 AWF786267:AWF786643 AMJ786267:AMJ786643 ACN786267:ACN786643 SR786267:SR786643 IV786267:IV786643 B786267:B786643 WVH720731:WVH721107 WLL720731:WLL721107 WBP720731:WBP721107 VRT720731:VRT721107 VHX720731:VHX721107 UYB720731:UYB721107 UOF720731:UOF721107 UEJ720731:UEJ721107 TUN720731:TUN721107 TKR720731:TKR721107 TAV720731:TAV721107 SQZ720731:SQZ721107 SHD720731:SHD721107 RXH720731:RXH721107 RNL720731:RNL721107 RDP720731:RDP721107 QTT720731:QTT721107 QJX720731:QJX721107 QAB720731:QAB721107 PQF720731:PQF721107 PGJ720731:PGJ721107 OWN720731:OWN721107 OMR720731:OMR721107 OCV720731:OCV721107 NSZ720731:NSZ721107 NJD720731:NJD721107 MZH720731:MZH721107 MPL720731:MPL721107 MFP720731:MFP721107 LVT720731:LVT721107 LLX720731:LLX721107 LCB720731:LCB721107 KSF720731:KSF721107 KIJ720731:KIJ721107 JYN720731:JYN721107 JOR720731:JOR721107 JEV720731:JEV721107 IUZ720731:IUZ721107 ILD720731:ILD721107 IBH720731:IBH721107 HRL720731:HRL721107 HHP720731:HHP721107 GXT720731:GXT721107 GNX720731:GNX721107 GEB720731:GEB721107 FUF720731:FUF721107 FKJ720731:FKJ721107 FAN720731:FAN721107 EQR720731:EQR721107 EGV720731:EGV721107 DWZ720731:DWZ721107 DND720731:DND721107 DDH720731:DDH721107 CTL720731:CTL721107 CJP720731:CJP721107 BZT720731:BZT721107 BPX720731:BPX721107 BGB720731:BGB721107 AWF720731:AWF721107 AMJ720731:AMJ721107 ACN720731:ACN721107 SR720731:SR721107 IV720731:IV721107 B720731:B721107 WVH655195:WVH655571 WLL655195:WLL655571 WBP655195:WBP655571 VRT655195:VRT655571 VHX655195:VHX655571 UYB655195:UYB655571 UOF655195:UOF655571 UEJ655195:UEJ655571 TUN655195:TUN655571 TKR655195:TKR655571 TAV655195:TAV655571 SQZ655195:SQZ655571 SHD655195:SHD655571 RXH655195:RXH655571 RNL655195:RNL655571 RDP655195:RDP655571 QTT655195:QTT655571 QJX655195:QJX655571 QAB655195:QAB655571 PQF655195:PQF655571 PGJ655195:PGJ655571 OWN655195:OWN655571 OMR655195:OMR655571 OCV655195:OCV655571 NSZ655195:NSZ655571 NJD655195:NJD655571 MZH655195:MZH655571 MPL655195:MPL655571 MFP655195:MFP655571 LVT655195:LVT655571 LLX655195:LLX655571 LCB655195:LCB655571 KSF655195:KSF655571 KIJ655195:KIJ655571 JYN655195:JYN655571 JOR655195:JOR655571 JEV655195:JEV655571 IUZ655195:IUZ655571 ILD655195:ILD655571 IBH655195:IBH655571 HRL655195:HRL655571 HHP655195:HHP655571 GXT655195:GXT655571 GNX655195:GNX655571 GEB655195:GEB655571 FUF655195:FUF655571 FKJ655195:FKJ655571 FAN655195:FAN655571 EQR655195:EQR655571 EGV655195:EGV655571 DWZ655195:DWZ655571 DND655195:DND655571 DDH655195:DDH655571 CTL655195:CTL655571 CJP655195:CJP655571 BZT655195:BZT655571 BPX655195:BPX655571 BGB655195:BGB655571 AWF655195:AWF655571 AMJ655195:AMJ655571 ACN655195:ACN655571 SR655195:SR655571 IV655195:IV655571 B655195:B655571 WVH589659:WVH590035 WLL589659:WLL590035 WBP589659:WBP590035 VRT589659:VRT590035 VHX589659:VHX590035 UYB589659:UYB590035 UOF589659:UOF590035 UEJ589659:UEJ590035 TUN589659:TUN590035 TKR589659:TKR590035 TAV589659:TAV590035 SQZ589659:SQZ590035 SHD589659:SHD590035 RXH589659:RXH590035 RNL589659:RNL590035 RDP589659:RDP590035 QTT589659:QTT590035 QJX589659:QJX590035 QAB589659:QAB590035 PQF589659:PQF590035 PGJ589659:PGJ590035 OWN589659:OWN590035 OMR589659:OMR590035 OCV589659:OCV590035 NSZ589659:NSZ590035 NJD589659:NJD590035 MZH589659:MZH590035 MPL589659:MPL590035 MFP589659:MFP590035 LVT589659:LVT590035 LLX589659:LLX590035 LCB589659:LCB590035 KSF589659:KSF590035 KIJ589659:KIJ590035 JYN589659:JYN590035 JOR589659:JOR590035 JEV589659:JEV590035 IUZ589659:IUZ590035 ILD589659:ILD590035 IBH589659:IBH590035 HRL589659:HRL590035 HHP589659:HHP590035 GXT589659:GXT590035 GNX589659:GNX590035 GEB589659:GEB590035 FUF589659:FUF590035 FKJ589659:FKJ590035 FAN589659:FAN590035 EQR589659:EQR590035 EGV589659:EGV590035 DWZ589659:DWZ590035 DND589659:DND590035 DDH589659:DDH590035 CTL589659:CTL590035 CJP589659:CJP590035 BZT589659:BZT590035 BPX589659:BPX590035 BGB589659:BGB590035 AWF589659:AWF590035 AMJ589659:AMJ590035 ACN589659:ACN590035 SR589659:SR590035 IV589659:IV590035 B589659:B590035 WVH524123:WVH524499 WLL524123:WLL524499 WBP524123:WBP524499 VRT524123:VRT524499 VHX524123:VHX524499 UYB524123:UYB524499 UOF524123:UOF524499 UEJ524123:UEJ524499 TUN524123:TUN524499 TKR524123:TKR524499 TAV524123:TAV524499 SQZ524123:SQZ524499 SHD524123:SHD524499 RXH524123:RXH524499 RNL524123:RNL524499 RDP524123:RDP524499 QTT524123:QTT524499 QJX524123:QJX524499 QAB524123:QAB524499 PQF524123:PQF524499 PGJ524123:PGJ524499 OWN524123:OWN524499 OMR524123:OMR524499 OCV524123:OCV524499 NSZ524123:NSZ524499 NJD524123:NJD524499 MZH524123:MZH524499 MPL524123:MPL524499 MFP524123:MFP524499 LVT524123:LVT524499 LLX524123:LLX524499 LCB524123:LCB524499 KSF524123:KSF524499 KIJ524123:KIJ524499 JYN524123:JYN524499 JOR524123:JOR524499 JEV524123:JEV524499 IUZ524123:IUZ524499 ILD524123:ILD524499 IBH524123:IBH524499 HRL524123:HRL524499 HHP524123:HHP524499 GXT524123:GXT524499 GNX524123:GNX524499 GEB524123:GEB524499 FUF524123:FUF524499 FKJ524123:FKJ524499 FAN524123:FAN524499 EQR524123:EQR524499 EGV524123:EGV524499 DWZ524123:DWZ524499 DND524123:DND524499 DDH524123:DDH524499 CTL524123:CTL524499 CJP524123:CJP524499 BZT524123:BZT524499 BPX524123:BPX524499 BGB524123:BGB524499 AWF524123:AWF524499 AMJ524123:AMJ524499 ACN524123:ACN524499 SR524123:SR524499 IV524123:IV524499 B524123:B524499 WVH458587:WVH458963 WLL458587:WLL458963 WBP458587:WBP458963 VRT458587:VRT458963 VHX458587:VHX458963 UYB458587:UYB458963 UOF458587:UOF458963 UEJ458587:UEJ458963 TUN458587:TUN458963 TKR458587:TKR458963 TAV458587:TAV458963 SQZ458587:SQZ458963 SHD458587:SHD458963 RXH458587:RXH458963 RNL458587:RNL458963 RDP458587:RDP458963 QTT458587:QTT458963 QJX458587:QJX458963 QAB458587:QAB458963 PQF458587:PQF458963 PGJ458587:PGJ458963 OWN458587:OWN458963 OMR458587:OMR458963 OCV458587:OCV458963 NSZ458587:NSZ458963 NJD458587:NJD458963 MZH458587:MZH458963 MPL458587:MPL458963 MFP458587:MFP458963 LVT458587:LVT458963 LLX458587:LLX458963 LCB458587:LCB458963 KSF458587:KSF458963 KIJ458587:KIJ458963 JYN458587:JYN458963 JOR458587:JOR458963 JEV458587:JEV458963 IUZ458587:IUZ458963 ILD458587:ILD458963 IBH458587:IBH458963 HRL458587:HRL458963 HHP458587:HHP458963 GXT458587:GXT458963 GNX458587:GNX458963 GEB458587:GEB458963 FUF458587:FUF458963 FKJ458587:FKJ458963 FAN458587:FAN458963 EQR458587:EQR458963 EGV458587:EGV458963 DWZ458587:DWZ458963 DND458587:DND458963 DDH458587:DDH458963 CTL458587:CTL458963 CJP458587:CJP458963 BZT458587:BZT458963 BPX458587:BPX458963 BGB458587:BGB458963 AWF458587:AWF458963 AMJ458587:AMJ458963 ACN458587:ACN458963 SR458587:SR458963 IV458587:IV458963 B458587:B458963 WVH393051:WVH393427 WLL393051:WLL393427 WBP393051:WBP393427 VRT393051:VRT393427 VHX393051:VHX393427 UYB393051:UYB393427 UOF393051:UOF393427 UEJ393051:UEJ393427 TUN393051:TUN393427 TKR393051:TKR393427 TAV393051:TAV393427 SQZ393051:SQZ393427 SHD393051:SHD393427 RXH393051:RXH393427 RNL393051:RNL393427 RDP393051:RDP393427 QTT393051:QTT393427 QJX393051:QJX393427 QAB393051:QAB393427 PQF393051:PQF393427 PGJ393051:PGJ393427 OWN393051:OWN393427 OMR393051:OMR393427 OCV393051:OCV393427 NSZ393051:NSZ393427 NJD393051:NJD393427 MZH393051:MZH393427 MPL393051:MPL393427 MFP393051:MFP393427 LVT393051:LVT393427 LLX393051:LLX393427 LCB393051:LCB393427 KSF393051:KSF393427 KIJ393051:KIJ393427 JYN393051:JYN393427 JOR393051:JOR393427 JEV393051:JEV393427 IUZ393051:IUZ393427 ILD393051:ILD393427 IBH393051:IBH393427 HRL393051:HRL393427 HHP393051:HHP393427 GXT393051:GXT393427 GNX393051:GNX393427 GEB393051:GEB393427 FUF393051:FUF393427 FKJ393051:FKJ393427 FAN393051:FAN393427 EQR393051:EQR393427 EGV393051:EGV393427 DWZ393051:DWZ393427 DND393051:DND393427 DDH393051:DDH393427 CTL393051:CTL393427 CJP393051:CJP393427 BZT393051:BZT393427 BPX393051:BPX393427 BGB393051:BGB393427 AWF393051:AWF393427 AMJ393051:AMJ393427 ACN393051:ACN393427 SR393051:SR393427 IV393051:IV393427 B393051:B393427 WVH327515:WVH327891 WLL327515:WLL327891 WBP327515:WBP327891 VRT327515:VRT327891 VHX327515:VHX327891 UYB327515:UYB327891 UOF327515:UOF327891 UEJ327515:UEJ327891 TUN327515:TUN327891 TKR327515:TKR327891 TAV327515:TAV327891 SQZ327515:SQZ327891 SHD327515:SHD327891 RXH327515:RXH327891 RNL327515:RNL327891 RDP327515:RDP327891 QTT327515:QTT327891 QJX327515:QJX327891 QAB327515:QAB327891 PQF327515:PQF327891 PGJ327515:PGJ327891 OWN327515:OWN327891 OMR327515:OMR327891 OCV327515:OCV327891 NSZ327515:NSZ327891 NJD327515:NJD327891 MZH327515:MZH327891 MPL327515:MPL327891 MFP327515:MFP327891 LVT327515:LVT327891 LLX327515:LLX327891 LCB327515:LCB327891 KSF327515:KSF327891 KIJ327515:KIJ327891 JYN327515:JYN327891 JOR327515:JOR327891 JEV327515:JEV327891 IUZ327515:IUZ327891 ILD327515:ILD327891 IBH327515:IBH327891 HRL327515:HRL327891 HHP327515:HHP327891 GXT327515:GXT327891 GNX327515:GNX327891 GEB327515:GEB327891 FUF327515:FUF327891 FKJ327515:FKJ327891 FAN327515:FAN327891 EQR327515:EQR327891 EGV327515:EGV327891 DWZ327515:DWZ327891 DND327515:DND327891 DDH327515:DDH327891 CTL327515:CTL327891 CJP327515:CJP327891 BZT327515:BZT327891 BPX327515:BPX327891 BGB327515:BGB327891 AWF327515:AWF327891 AMJ327515:AMJ327891 ACN327515:ACN327891 SR327515:SR327891 IV327515:IV327891 B327515:B327891 WVH261979:WVH262355 WLL261979:WLL262355 WBP261979:WBP262355 VRT261979:VRT262355 VHX261979:VHX262355 UYB261979:UYB262355 UOF261979:UOF262355 UEJ261979:UEJ262355 TUN261979:TUN262355 TKR261979:TKR262355 TAV261979:TAV262355 SQZ261979:SQZ262355 SHD261979:SHD262355 RXH261979:RXH262355 RNL261979:RNL262355 RDP261979:RDP262355 QTT261979:QTT262355 QJX261979:QJX262355 QAB261979:QAB262355 PQF261979:PQF262355 PGJ261979:PGJ262355 OWN261979:OWN262355 OMR261979:OMR262355 OCV261979:OCV262355 NSZ261979:NSZ262355 NJD261979:NJD262355 MZH261979:MZH262355 MPL261979:MPL262355 MFP261979:MFP262355 LVT261979:LVT262355 LLX261979:LLX262355 LCB261979:LCB262355 KSF261979:KSF262355 KIJ261979:KIJ262355 JYN261979:JYN262355 JOR261979:JOR262355 JEV261979:JEV262355 IUZ261979:IUZ262355 ILD261979:ILD262355 IBH261979:IBH262355 HRL261979:HRL262355 HHP261979:HHP262355 GXT261979:GXT262355 GNX261979:GNX262355 GEB261979:GEB262355 FUF261979:FUF262355 FKJ261979:FKJ262355 FAN261979:FAN262355 EQR261979:EQR262355 EGV261979:EGV262355 DWZ261979:DWZ262355 DND261979:DND262355 DDH261979:DDH262355 CTL261979:CTL262355 CJP261979:CJP262355 BZT261979:BZT262355 BPX261979:BPX262355 BGB261979:BGB262355 AWF261979:AWF262355 AMJ261979:AMJ262355 ACN261979:ACN262355 SR261979:SR262355 IV261979:IV262355 B261979:B262355 WVH196443:WVH196819 WLL196443:WLL196819 WBP196443:WBP196819 VRT196443:VRT196819 VHX196443:VHX196819 UYB196443:UYB196819 UOF196443:UOF196819 UEJ196443:UEJ196819 TUN196443:TUN196819 TKR196443:TKR196819 TAV196443:TAV196819 SQZ196443:SQZ196819 SHD196443:SHD196819 RXH196443:RXH196819 RNL196443:RNL196819 RDP196443:RDP196819 QTT196443:QTT196819 QJX196443:QJX196819 QAB196443:QAB196819 PQF196443:PQF196819 PGJ196443:PGJ196819 OWN196443:OWN196819 OMR196443:OMR196819 OCV196443:OCV196819 NSZ196443:NSZ196819 NJD196443:NJD196819 MZH196443:MZH196819 MPL196443:MPL196819 MFP196443:MFP196819 LVT196443:LVT196819 LLX196443:LLX196819 LCB196443:LCB196819 KSF196443:KSF196819 KIJ196443:KIJ196819 JYN196443:JYN196819 JOR196443:JOR196819 JEV196443:JEV196819 IUZ196443:IUZ196819 ILD196443:ILD196819 IBH196443:IBH196819 HRL196443:HRL196819 HHP196443:HHP196819 GXT196443:GXT196819 GNX196443:GNX196819 GEB196443:GEB196819 FUF196443:FUF196819 FKJ196443:FKJ196819 FAN196443:FAN196819 EQR196443:EQR196819 EGV196443:EGV196819 DWZ196443:DWZ196819 DND196443:DND196819 DDH196443:DDH196819 CTL196443:CTL196819 CJP196443:CJP196819 BZT196443:BZT196819 BPX196443:BPX196819 BGB196443:BGB196819 AWF196443:AWF196819 AMJ196443:AMJ196819 ACN196443:ACN196819 SR196443:SR196819 IV196443:IV196819 B196443:B196819 WVH130907:WVH131283 WLL130907:WLL131283 WBP130907:WBP131283 VRT130907:VRT131283 VHX130907:VHX131283 UYB130907:UYB131283 UOF130907:UOF131283 UEJ130907:UEJ131283 TUN130907:TUN131283 TKR130907:TKR131283 TAV130907:TAV131283 SQZ130907:SQZ131283 SHD130907:SHD131283 RXH130907:RXH131283 RNL130907:RNL131283 RDP130907:RDP131283 QTT130907:QTT131283 QJX130907:QJX131283 QAB130907:QAB131283 PQF130907:PQF131283 PGJ130907:PGJ131283 OWN130907:OWN131283 OMR130907:OMR131283 OCV130907:OCV131283 NSZ130907:NSZ131283 NJD130907:NJD131283 MZH130907:MZH131283 MPL130907:MPL131283 MFP130907:MFP131283 LVT130907:LVT131283 LLX130907:LLX131283 LCB130907:LCB131283 KSF130907:KSF131283 KIJ130907:KIJ131283 JYN130907:JYN131283 JOR130907:JOR131283 JEV130907:JEV131283 IUZ130907:IUZ131283 ILD130907:ILD131283 IBH130907:IBH131283 HRL130907:HRL131283 HHP130907:HHP131283 GXT130907:GXT131283 GNX130907:GNX131283 GEB130907:GEB131283 FUF130907:FUF131283 FKJ130907:FKJ131283 FAN130907:FAN131283 EQR130907:EQR131283 EGV130907:EGV131283 DWZ130907:DWZ131283 DND130907:DND131283 DDH130907:DDH131283 CTL130907:CTL131283 CJP130907:CJP131283 BZT130907:BZT131283 BPX130907:BPX131283 BGB130907:BGB131283 AWF130907:AWF131283 AMJ130907:AMJ131283 ACN130907:ACN131283 SR130907:SR131283 IV130907:IV131283 B130907:B131283 WVH65371:WVH65747 WLL65371:WLL65747 WBP65371:WBP65747 VRT65371:VRT65747 VHX65371:VHX65747 UYB65371:UYB65747 UOF65371:UOF65747 UEJ65371:UEJ65747 TUN65371:TUN65747 TKR65371:TKR65747 TAV65371:TAV65747 SQZ65371:SQZ65747 SHD65371:SHD65747 RXH65371:RXH65747 RNL65371:RNL65747 RDP65371:RDP65747 QTT65371:QTT65747 QJX65371:QJX65747 QAB65371:QAB65747 PQF65371:PQF65747 PGJ65371:PGJ65747 OWN65371:OWN65747 OMR65371:OMR65747 OCV65371:OCV65747 NSZ65371:NSZ65747 NJD65371:NJD65747 MZH65371:MZH65747 MPL65371:MPL65747 MFP65371:MFP65747 LVT65371:LVT65747 LLX65371:LLX65747 LCB65371:LCB65747 KSF65371:KSF65747 KIJ65371:KIJ65747 JYN65371:JYN65747 JOR65371:JOR65747 JEV65371:JEV65747 IUZ65371:IUZ65747 ILD65371:ILD65747 IBH65371:IBH65747 HRL65371:HRL65747 HHP65371:HHP65747 GXT65371:GXT65747 GNX65371:GNX65747 GEB65371:GEB65747 FUF65371:FUF65747 FKJ65371:FKJ65747 FAN65371:FAN65747 EQR65371:EQR65747 EGV65371:EGV65747 DWZ65371:DWZ65747 DND65371:DND65747 DDH65371:DDH65747 CTL65371:CTL65747 CJP65371:CJP65747 BZT65371:BZT65747 BPX65371:BPX65747 BGB65371:BGB65747 AWF65371:AWF65747 AMJ65371:AMJ65747 ACN65371:ACN65747 SR65371:SR65747 IV65371:IV65747 B11:B211" xr:uid="{C704C4F8-C1C7-40BD-A5AF-BA1EFD3D8892}">
      <formula1>$F$219:$F$220</formula1>
    </dataValidation>
    <dataValidation type="list" allowBlank="1" showInputMessage="1" showErrorMessage="1" sqref="H65371:H65747 WVN11:WVN211 VRZ982875:VRZ983251 WLR11:WLR211 WBV11:WBV211 VRZ11:VRZ211 VID11:VID211 UYH11:UYH211 UOL11:UOL211 UEP11:UEP211 TUT11:TUT211 TKX11:TKX211 TBB11:TBB211 SRF11:SRF211 SHJ11:SHJ211 RXN11:RXN211 RNR11:RNR211 RDV11:RDV211 QTZ11:QTZ211 QKD11:QKD211 QAH11:QAH211 PQL11:PQL211 PGP11:PGP211 OWT11:OWT211 OMX11:OMX211 ODB11:ODB211 NTF11:NTF211 NJJ11:NJJ211 MZN11:MZN211 MPR11:MPR211 MFV11:MFV211 LVZ11:LVZ211 LMD11:LMD211 LCH11:LCH211 KSL11:KSL211 KIP11:KIP211 JYT11:JYT211 JOX11:JOX211 JFB11:JFB211 IVF11:IVF211 ILJ11:ILJ211 IBN11:IBN211 HRR11:HRR211 HHV11:HHV211 GXZ11:GXZ211 GOD11:GOD211 GEH11:GEH211 FUL11:FUL211 FKP11:FKP211 FAT11:FAT211 EQX11:EQX211 EHB11:EHB211 DXF11:DXF211 DNJ11:DNJ211 DDN11:DDN211 CTR11:CTR211 CJV11:CJV211 BZZ11:BZZ211 BQD11:BQD211 BGH11:BGH211 AWL11:AWL211 AMP11:AMP211 ACT11:ACT211 SX11:SX211 JB11:JB211 VID982875:VID983251 UYH982875:UYH983251 UOL982875:UOL983251 UEP982875:UEP983251 TUT982875:TUT983251 TKX982875:TKX983251 TBB982875:TBB983251 SRF982875:SRF983251 SHJ982875:SHJ983251 RXN982875:RXN983251 RNR982875:RNR983251 RDV982875:RDV983251 QTZ982875:QTZ983251 QKD982875:QKD983251 QAH982875:QAH983251 PQL982875:PQL983251 PGP982875:PGP983251 OWT982875:OWT983251 OMX982875:OMX983251 ODB982875:ODB983251 NTF982875:NTF983251 NJJ982875:NJJ983251 MZN982875:MZN983251 MPR982875:MPR983251 MFV982875:MFV983251 LVZ982875:LVZ983251 LMD982875:LMD983251 LCH982875:LCH983251 KSL982875:KSL983251 KIP982875:KIP983251 JYT982875:JYT983251 JOX982875:JOX983251 JFB982875:JFB983251 IVF982875:IVF983251 ILJ982875:ILJ983251 IBN982875:IBN983251 HRR982875:HRR983251 HHV982875:HHV983251 GXZ982875:GXZ983251 GOD982875:GOD983251 GEH982875:GEH983251 FUL982875:FUL983251 FKP982875:FKP983251 FAT982875:FAT983251 EQX982875:EQX983251 EHB982875:EHB983251 DXF982875:DXF983251 DNJ982875:DNJ983251 DDN982875:DDN983251 CTR982875:CTR983251 CJV982875:CJV983251 BZZ982875:BZZ983251 BQD982875:BQD983251 BGH982875:BGH983251 AWL982875:AWL983251 AMP982875:AMP983251 ACT982875:ACT983251 SX982875:SX983251 JB982875:JB983251 H982875:H983251 WVN917339:WVN917715 WLR917339:WLR917715 WBV917339:WBV917715 VRZ917339:VRZ917715 VID917339:VID917715 UYH917339:UYH917715 UOL917339:UOL917715 UEP917339:UEP917715 TUT917339:TUT917715 TKX917339:TKX917715 TBB917339:TBB917715 SRF917339:SRF917715 SHJ917339:SHJ917715 RXN917339:RXN917715 RNR917339:RNR917715 RDV917339:RDV917715 QTZ917339:QTZ917715 QKD917339:QKD917715 QAH917339:QAH917715 PQL917339:PQL917715 PGP917339:PGP917715 OWT917339:OWT917715 OMX917339:OMX917715 ODB917339:ODB917715 NTF917339:NTF917715 NJJ917339:NJJ917715 MZN917339:MZN917715 MPR917339:MPR917715 MFV917339:MFV917715 LVZ917339:LVZ917715 LMD917339:LMD917715 LCH917339:LCH917715 KSL917339:KSL917715 KIP917339:KIP917715 JYT917339:JYT917715 JOX917339:JOX917715 JFB917339:JFB917715 IVF917339:IVF917715 ILJ917339:ILJ917715 IBN917339:IBN917715 HRR917339:HRR917715 HHV917339:HHV917715 GXZ917339:GXZ917715 GOD917339:GOD917715 GEH917339:GEH917715 FUL917339:FUL917715 FKP917339:FKP917715 FAT917339:FAT917715 EQX917339:EQX917715 EHB917339:EHB917715 DXF917339:DXF917715 DNJ917339:DNJ917715 DDN917339:DDN917715 CTR917339:CTR917715 CJV917339:CJV917715 BZZ917339:BZZ917715 BQD917339:BQD917715 BGH917339:BGH917715 AWL917339:AWL917715 AMP917339:AMP917715 ACT917339:ACT917715 SX917339:SX917715 JB917339:JB917715 H917339:H917715 WVN851803:WVN852179 WLR851803:WLR852179 WBV851803:WBV852179 VRZ851803:VRZ852179 VID851803:VID852179 UYH851803:UYH852179 UOL851803:UOL852179 UEP851803:UEP852179 TUT851803:TUT852179 TKX851803:TKX852179 TBB851803:TBB852179 SRF851803:SRF852179 SHJ851803:SHJ852179 RXN851803:RXN852179 RNR851803:RNR852179 RDV851803:RDV852179 QTZ851803:QTZ852179 QKD851803:QKD852179 QAH851803:QAH852179 PQL851803:PQL852179 PGP851803:PGP852179 OWT851803:OWT852179 OMX851803:OMX852179 ODB851803:ODB852179 NTF851803:NTF852179 NJJ851803:NJJ852179 MZN851803:MZN852179 MPR851803:MPR852179 MFV851803:MFV852179 LVZ851803:LVZ852179 LMD851803:LMD852179 LCH851803:LCH852179 KSL851803:KSL852179 KIP851803:KIP852179 JYT851803:JYT852179 JOX851803:JOX852179 JFB851803:JFB852179 IVF851803:IVF852179 ILJ851803:ILJ852179 IBN851803:IBN852179 HRR851803:HRR852179 HHV851803:HHV852179 GXZ851803:GXZ852179 GOD851803:GOD852179 GEH851803:GEH852179 FUL851803:FUL852179 FKP851803:FKP852179 FAT851803:FAT852179 EQX851803:EQX852179 EHB851803:EHB852179 DXF851803:DXF852179 DNJ851803:DNJ852179 DDN851803:DDN852179 CTR851803:CTR852179 CJV851803:CJV852179 BZZ851803:BZZ852179 BQD851803:BQD852179 BGH851803:BGH852179 AWL851803:AWL852179 AMP851803:AMP852179 ACT851803:ACT852179 SX851803:SX852179 JB851803:JB852179 H851803:H852179 WVN786267:WVN786643 WLR786267:WLR786643 WBV786267:WBV786643 VRZ786267:VRZ786643 VID786267:VID786643 UYH786267:UYH786643 UOL786267:UOL786643 UEP786267:UEP786643 TUT786267:TUT786643 TKX786267:TKX786643 TBB786267:TBB786643 SRF786267:SRF786643 SHJ786267:SHJ786643 RXN786267:RXN786643 RNR786267:RNR786643 RDV786267:RDV786643 QTZ786267:QTZ786643 QKD786267:QKD786643 QAH786267:QAH786643 PQL786267:PQL786643 PGP786267:PGP786643 OWT786267:OWT786643 OMX786267:OMX786643 ODB786267:ODB786643 NTF786267:NTF786643 NJJ786267:NJJ786643 MZN786267:MZN786643 MPR786267:MPR786643 MFV786267:MFV786643 LVZ786267:LVZ786643 LMD786267:LMD786643 LCH786267:LCH786643 KSL786267:KSL786643 KIP786267:KIP786643 JYT786267:JYT786643 JOX786267:JOX786643 JFB786267:JFB786643 IVF786267:IVF786643 ILJ786267:ILJ786643 IBN786267:IBN786643 HRR786267:HRR786643 HHV786267:HHV786643 GXZ786267:GXZ786643 GOD786267:GOD786643 GEH786267:GEH786643 FUL786267:FUL786643 FKP786267:FKP786643 FAT786267:FAT786643 EQX786267:EQX786643 EHB786267:EHB786643 DXF786267:DXF786643 DNJ786267:DNJ786643 DDN786267:DDN786643 CTR786267:CTR786643 CJV786267:CJV786643 BZZ786267:BZZ786643 BQD786267:BQD786643 BGH786267:BGH786643 AWL786267:AWL786643 AMP786267:AMP786643 ACT786267:ACT786643 SX786267:SX786643 JB786267:JB786643 H786267:H786643 WVN720731:WVN721107 WLR720731:WLR721107 WBV720731:WBV721107 VRZ720731:VRZ721107 VID720731:VID721107 UYH720731:UYH721107 UOL720731:UOL721107 UEP720731:UEP721107 TUT720731:TUT721107 TKX720731:TKX721107 TBB720731:TBB721107 SRF720731:SRF721107 SHJ720731:SHJ721107 RXN720731:RXN721107 RNR720731:RNR721107 RDV720731:RDV721107 QTZ720731:QTZ721107 QKD720731:QKD721107 QAH720731:QAH721107 PQL720731:PQL721107 PGP720731:PGP721107 OWT720731:OWT721107 OMX720731:OMX721107 ODB720731:ODB721107 NTF720731:NTF721107 NJJ720731:NJJ721107 MZN720731:MZN721107 MPR720731:MPR721107 MFV720731:MFV721107 LVZ720731:LVZ721107 LMD720731:LMD721107 LCH720731:LCH721107 KSL720731:KSL721107 KIP720731:KIP721107 JYT720731:JYT721107 JOX720731:JOX721107 JFB720731:JFB721107 IVF720731:IVF721107 ILJ720731:ILJ721107 IBN720731:IBN721107 HRR720731:HRR721107 HHV720731:HHV721107 GXZ720731:GXZ721107 GOD720731:GOD721107 GEH720731:GEH721107 FUL720731:FUL721107 FKP720731:FKP721107 FAT720731:FAT721107 EQX720731:EQX721107 EHB720731:EHB721107 DXF720731:DXF721107 DNJ720731:DNJ721107 DDN720731:DDN721107 CTR720731:CTR721107 CJV720731:CJV721107 BZZ720731:BZZ721107 BQD720731:BQD721107 BGH720731:BGH721107 AWL720731:AWL721107 AMP720731:AMP721107 ACT720731:ACT721107 SX720731:SX721107 JB720731:JB721107 H720731:H721107 WVN655195:WVN655571 WLR655195:WLR655571 WBV655195:WBV655571 VRZ655195:VRZ655571 VID655195:VID655571 UYH655195:UYH655571 UOL655195:UOL655571 UEP655195:UEP655571 TUT655195:TUT655571 TKX655195:TKX655571 TBB655195:TBB655571 SRF655195:SRF655571 SHJ655195:SHJ655571 RXN655195:RXN655571 RNR655195:RNR655571 RDV655195:RDV655571 QTZ655195:QTZ655571 QKD655195:QKD655571 QAH655195:QAH655571 PQL655195:PQL655571 PGP655195:PGP655571 OWT655195:OWT655571 OMX655195:OMX655571 ODB655195:ODB655571 NTF655195:NTF655571 NJJ655195:NJJ655571 MZN655195:MZN655571 MPR655195:MPR655571 MFV655195:MFV655571 LVZ655195:LVZ655571 LMD655195:LMD655571 LCH655195:LCH655571 KSL655195:KSL655571 KIP655195:KIP655571 JYT655195:JYT655571 JOX655195:JOX655571 JFB655195:JFB655571 IVF655195:IVF655571 ILJ655195:ILJ655571 IBN655195:IBN655571 HRR655195:HRR655571 HHV655195:HHV655571 GXZ655195:GXZ655571 GOD655195:GOD655571 GEH655195:GEH655571 FUL655195:FUL655571 FKP655195:FKP655571 FAT655195:FAT655571 EQX655195:EQX655571 EHB655195:EHB655571 DXF655195:DXF655571 DNJ655195:DNJ655571 DDN655195:DDN655571 CTR655195:CTR655571 CJV655195:CJV655571 BZZ655195:BZZ655571 BQD655195:BQD655571 BGH655195:BGH655571 AWL655195:AWL655571 AMP655195:AMP655571 ACT655195:ACT655571 SX655195:SX655571 JB655195:JB655571 H655195:H655571 WVN589659:WVN590035 WLR589659:WLR590035 WBV589659:WBV590035 VRZ589659:VRZ590035 VID589659:VID590035 UYH589659:UYH590035 UOL589659:UOL590035 UEP589659:UEP590035 TUT589659:TUT590035 TKX589659:TKX590035 TBB589659:TBB590035 SRF589659:SRF590035 SHJ589659:SHJ590035 RXN589659:RXN590035 RNR589659:RNR590035 RDV589659:RDV590035 QTZ589659:QTZ590035 QKD589659:QKD590035 QAH589659:QAH590035 PQL589659:PQL590035 PGP589659:PGP590035 OWT589659:OWT590035 OMX589659:OMX590035 ODB589659:ODB590035 NTF589659:NTF590035 NJJ589659:NJJ590035 MZN589659:MZN590035 MPR589659:MPR590035 MFV589659:MFV590035 LVZ589659:LVZ590035 LMD589659:LMD590035 LCH589659:LCH590035 KSL589659:KSL590035 KIP589659:KIP590035 JYT589659:JYT590035 JOX589659:JOX590035 JFB589659:JFB590035 IVF589659:IVF590035 ILJ589659:ILJ590035 IBN589659:IBN590035 HRR589659:HRR590035 HHV589659:HHV590035 GXZ589659:GXZ590035 GOD589659:GOD590035 GEH589659:GEH590035 FUL589659:FUL590035 FKP589659:FKP590035 FAT589659:FAT590035 EQX589659:EQX590035 EHB589659:EHB590035 DXF589659:DXF590035 DNJ589659:DNJ590035 DDN589659:DDN590035 CTR589659:CTR590035 CJV589659:CJV590035 BZZ589659:BZZ590035 BQD589659:BQD590035 BGH589659:BGH590035 AWL589659:AWL590035 AMP589659:AMP590035 ACT589659:ACT590035 SX589659:SX590035 JB589659:JB590035 H589659:H590035 WVN524123:WVN524499 WLR524123:WLR524499 WBV524123:WBV524499 VRZ524123:VRZ524499 VID524123:VID524499 UYH524123:UYH524499 UOL524123:UOL524499 UEP524123:UEP524499 TUT524123:TUT524499 TKX524123:TKX524499 TBB524123:TBB524499 SRF524123:SRF524499 SHJ524123:SHJ524499 RXN524123:RXN524499 RNR524123:RNR524499 RDV524123:RDV524499 QTZ524123:QTZ524499 QKD524123:QKD524499 QAH524123:QAH524499 PQL524123:PQL524499 PGP524123:PGP524499 OWT524123:OWT524499 OMX524123:OMX524499 ODB524123:ODB524499 NTF524123:NTF524499 NJJ524123:NJJ524499 MZN524123:MZN524499 MPR524123:MPR524499 MFV524123:MFV524499 LVZ524123:LVZ524499 LMD524123:LMD524499 LCH524123:LCH524499 KSL524123:KSL524499 KIP524123:KIP524499 JYT524123:JYT524499 JOX524123:JOX524499 JFB524123:JFB524499 IVF524123:IVF524499 ILJ524123:ILJ524499 IBN524123:IBN524499 HRR524123:HRR524499 HHV524123:HHV524499 GXZ524123:GXZ524499 GOD524123:GOD524499 GEH524123:GEH524499 FUL524123:FUL524499 FKP524123:FKP524499 FAT524123:FAT524499 EQX524123:EQX524499 EHB524123:EHB524499 DXF524123:DXF524499 DNJ524123:DNJ524499 DDN524123:DDN524499 CTR524123:CTR524499 CJV524123:CJV524499 BZZ524123:BZZ524499 BQD524123:BQD524499 BGH524123:BGH524499 AWL524123:AWL524499 AMP524123:AMP524499 ACT524123:ACT524499 SX524123:SX524499 JB524123:JB524499 H524123:H524499 WVN458587:WVN458963 WLR458587:WLR458963 WBV458587:WBV458963 VRZ458587:VRZ458963 VID458587:VID458963 UYH458587:UYH458963 UOL458587:UOL458963 UEP458587:UEP458963 TUT458587:TUT458963 TKX458587:TKX458963 TBB458587:TBB458963 SRF458587:SRF458963 SHJ458587:SHJ458963 RXN458587:RXN458963 RNR458587:RNR458963 RDV458587:RDV458963 QTZ458587:QTZ458963 QKD458587:QKD458963 QAH458587:QAH458963 PQL458587:PQL458963 PGP458587:PGP458963 OWT458587:OWT458963 OMX458587:OMX458963 ODB458587:ODB458963 NTF458587:NTF458963 NJJ458587:NJJ458963 MZN458587:MZN458963 MPR458587:MPR458963 MFV458587:MFV458963 LVZ458587:LVZ458963 LMD458587:LMD458963 LCH458587:LCH458963 KSL458587:KSL458963 KIP458587:KIP458963 JYT458587:JYT458963 JOX458587:JOX458963 JFB458587:JFB458963 IVF458587:IVF458963 ILJ458587:ILJ458963 IBN458587:IBN458963 HRR458587:HRR458963 HHV458587:HHV458963 GXZ458587:GXZ458963 GOD458587:GOD458963 GEH458587:GEH458963 FUL458587:FUL458963 FKP458587:FKP458963 FAT458587:FAT458963 EQX458587:EQX458963 EHB458587:EHB458963 DXF458587:DXF458963 DNJ458587:DNJ458963 DDN458587:DDN458963 CTR458587:CTR458963 CJV458587:CJV458963 BZZ458587:BZZ458963 BQD458587:BQD458963 BGH458587:BGH458963 AWL458587:AWL458963 AMP458587:AMP458963 ACT458587:ACT458963 SX458587:SX458963 JB458587:JB458963 H458587:H458963 WVN393051:WVN393427 WLR393051:WLR393427 WBV393051:WBV393427 VRZ393051:VRZ393427 VID393051:VID393427 UYH393051:UYH393427 UOL393051:UOL393427 UEP393051:UEP393427 TUT393051:TUT393427 TKX393051:TKX393427 TBB393051:TBB393427 SRF393051:SRF393427 SHJ393051:SHJ393427 RXN393051:RXN393427 RNR393051:RNR393427 RDV393051:RDV393427 QTZ393051:QTZ393427 QKD393051:QKD393427 QAH393051:QAH393427 PQL393051:PQL393427 PGP393051:PGP393427 OWT393051:OWT393427 OMX393051:OMX393427 ODB393051:ODB393427 NTF393051:NTF393427 NJJ393051:NJJ393427 MZN393051:MZN393427 MPR393051:MPR393427 MFV393051:MFV393427 LVZ393051:LVZ393427 LMD393051:LMD393427 LCH393051:LCH393427 KSL393051:KSL393427 KIP393051:KIP393427 JYT393051:JYT393427 JOX393051:JOX393427 JFB393051:JFB393427 IVF393051:IVF393427 ILJ393051:ILJ393427 IBN393051:IBN393427 HRR393051:HRR393427 HHV393051:HHV393427 GXZ393051:GXZ393427 GOD393051:GOD393427 GEH393051:GEH393427 FUL393051:FUL393427 FKP393051:FKP393427 FAT393051:FAT393427 EQX393051:EQX393427 EHB393051:EHB393427 DXF393051:DXF393427 DNJ393051:DNJ393427 DDN393051:DDN393427 CTR393051:CTR393427 CJV393051:CJV393427 BZZ393051:BZZ393427 BQD393051:BQD393427 BGH393051:BGH393427 AWL393051:AWL393427 AMP393051:AMP393427 ACT393051:ACT393427 SX393051:SX393427 JB393051:JB393427 H393051:H393427 WVN327515:WVN327891 WLR327515:WLR327891 WBV327515:WBV327891 VRZ327515:VRZ327891 VID327515:VID327891 UYH327515:UYH327891 UOL327515:UOL327891 UEP327515:UEP327891 TUT327515:TUT327891 TKX327515:TKX327891 TBB327515:TBB327891 SRF327515:SRF327891 SHJ327515:SHJ327891 RXN327515:RXN327891 RNR327515:RNR327891 RDV327515:RDV327891 QTZ327515:QTZ327891 QKD327515:QKD327891 QAH327515:QAH327891 PQL327515:PQL327891 PGP327515:PGP327891 OWT327515:OWT327891 OMX327515:OMX327891 ODB327515:ODB327891 NTF327515:NTF327891 NJJ327515:NJJ327891 MZN327515:MZN327891 MPR327515:MPR327891 MFV327515:MFV327891 LVZ327515:LVZ327891 LMD327515:LMD327891 LCH327515:LCH327891 KSL327515:KSL327891 KIP327515:KIP327891 JYT327515:JYT327891 JOX327515:JOX327891 JFB327515:JFB327891 IVF327515:IVF327891 ILJ327515:ILJ327891 IBN327515:IBN327891 HRR327515:HRR327891 HHV327515:HHV327891 GXZ327515:GXZ327891 GOD327515:GOD327891 GEH327515:GEH327891 FUL327515:FUL327891 FKP327515:FKP327891 FAT327515:FAT327891 EQX327515:EQX327891 EHB327515:EHB327891 DXF327515:DXF327891 DNJ327515:DNJ327891 DDN327515:DDN327891 CTR327515:CTR327891 CJV327515:CJV327891 BZZ327515:BZZ327891 BQD327515:BQD327891 BGH327515:BGH327891 AWL327515:AWL327891 AMP327515:AMP327891 ACT327515:ACT327891 SX327515:SX327891 JB327515:JB327891 H327515:H327891 WVN261979:WVN262355 WLR261979:WLR262355 WBV261979:WBV262355 VRZ261979:VRZ262355 VID261979:VID262355 UYH261979:UYH262355 UOL261979:UOL262355 UEP261979:UEP262355 TUT261979:TUT262355 TKX261979:TKX262355 TBB261979:TBB262355 SRF261979:SRF262355 SHJ261979:SHJ262355 RXN261979:RXN262355 RNR261979:RNR262355 RDV261979:RDV262355 QTZ261979:QTZ262355 QKD261979:QKD262355 QAH261979:QAH262355 PQL261979:PQL262355 PGP261979:PGP262355 OWT261979:OWT262355 OMX261979:OMX262355 ODB261979:ODB262355 NTF261979:NTF262355 NJJ261979:NJJ262355 MZN261979:MZN262355 MPR261979:MPR262355 MFV261979:MFV262355 LVZ261979:LVZ262355 LMD261979:LMD262355 LCH261979:LCH262355 KSL261979:KSL262355 KIP261979:KIP262355 JYT261979:JYT262355 JOX261979:JOX262355 JFB261979:JFB262355 IVF261979:IVF262355 ILJ261979:ILJ262355 IBN261979:IBN262355 HRR261979:HRR262355 HHV261979:HHV262355 GXZ261979:GXZ262355 GOD261979:GOD262355 GEH261979:GEH262355 FUL261979:FUL262355 FKP261979:FKP262355 FAT261979:FAT262355 EQX261979:EQX262355 EHB261979:EHB262355 DXF261979:DXF262355 DNJ261979:DNJ262355 DDN261979:DDN262355 CTR261979:CTR262355 CJV261979:CJV262355 BZZ261979:BZZ262355 BQD261979:BQD262355 BGH261979:BGH262355 AWL261979:AWL262355 AMP261979:AMP262355 ACT261979:ACT262355 SX261979:SX262355 JB261979:JB262355 H261979:H262355 WVN196443:WVN196819 WLR196443:WLR196819 WBV196443:WBV196819 VRZ196443:VRZ196819 VID196443:VID196819 UYH196443:UYH196819 UOL196443:UOL196819 UEP196443:UEP196819 TUT196443:TUT196819 TKX196443:TKX196819 TBB196443:TBB196819 SRF196443:SRF196819 SHJ196443:SHJ196819 RXN196443:RXN196819 RNR196443:RNR196819 RDV196443:RDV196819 QTZ196443:QTZ196819 QKD196443:QKD196819 QAH196443:QAH196819 PQL196443:PQL196819 PGP196443:PGP196819 OWT196443:OWT196819 OMX196443:OMX196819 ODB196443:ODB196819 NTF196443:NTF196819 NJJ196443:NJJ196819 MZN196443:MZN196819 MPR196443:MPR196819 MFV196443:MFV196819 LVZ196443:LVZ196819 LMD196443:LMD196819 LCH196443:LCH196819 KSL196443:KSL196819 KIP196443:KIP196819 JYT196443:JYT196819 JOX196443:JOX196819 JFB196443:JFB196819 IVF196443:IVF196819 ILJ196443:ILJ196819 IBN196443:IBN196819 HRR196443:HRR196819 HHV196443:HHV196819 GXZ196443:GXZ196819 GOD196443:GOD196819 GEH196443:GEH196819 FUL196443:FUL196819 FKP196443:FKP196819 FAT196443:FAT196819 EQX196443:EQX196819 EHB196443:EHB196819 DXF196443:DXF196819 DNJ196443:DNJ196819 DDN196443:DDN196819 CTR196443:CTR196819 CJV196443:CJV196819 BZZ196443:BZZ196819 BQD196443:BQD196819 BGH196443:BGH196819 AWL196443:AWL196819 AMP196443:AMP196819 ACT196443:ACT196819 SX196443:SX196819 JB196443:JB196819 H196443:H196819 WVN130907:WVN131283 WLR130907:WLR131283 WBV130907:WBV131283 VRZ130907:VRZ131283 VID130907:VID131283 UYH130907:UYH131283 UOL130907:UOL131283 UEP130907:UEP131283 TUT130907:TUT131283 TKX130907:TKX131283 TBB130907:TBB131283 SRF130907:SRF131283 SHJ130907:SHJ131283 RXN130907:RXN131283 RNR130907:RNR131283 RDV130907:RDV131283 QTZ130907:QTZ131283 QKD130907:QKD131283 QAH130907:QAH131283 PQL130907:PQL131283 PGP130907:PGP131283 OWT130907:OWT131283 OMX130907:OMX131283 ODB130907:ODB131283 NTF130907:NTF131283 NJJ130907:NJJ131283 MZN130907:MZN131283 MPR130907:MPR131283 MFV130907:MFV131283 LVZ130907:LVZ131283 LMD130907:LMD131283 LCH130907:LCH131283 KSL130907:KSL131283 KIP130907:KIP131283 JYT130907:JYT131283 JOX130907:JOX131283 JFB130907:JFB131283 IVF130907:IVF131283 ILJ130907:ILJ131283 IBN130907:IBN131283 HRR130907:HRR131283 HHV130907:HHV131283 GXZ130907:GXZ131283 GOD130907:GOD131283 GEH130907:GEH131283 FUL130907:FUL131283 FKP130907:FKP131283 FAT130907:FAT131283 EQX130907:EQX131283 EHB130907:EHB131283 DXF130907:DXF131283 DNJ130907:DNJ131283 DDN130907:DDN131283 CTR130907:CTR131283 CJV130907:CJV131283 BZZ130907:BZZ131283 BQD130907:BQD131283 BGH130907:BGH131283 AWL130907:AWL131283 AMP130907:AMP131283 ACT130907:ACT131283 SX130907:SX131283 JB130907:JB131283 H130907:H131283 WVN65371:WVN65747 WLR65371:WLR65747 WBV65371:WBV65747 VRZ65371:VRZ65747 VID65371:VID65747 UYH65371:UYH65747 UOL65371:UOL65747 UEP65371:UEP65747 TUT65371:TUT65747 TKX65371:TKX65747 TBB65371:TBB65747 SRF65371:SRF65747 SHJ65371:SHJ65747 RXN65371:RXN65747 RNR65371:RNR65747 RDV65371:RDV65747 QTZ65371:QTZ65747 QKD65371:QKD65747 QAH65371:QAH65747 PQL65371:PQL65747 PGP65371:PGP65747 OWT65371:OWT65747 OMX65371:OMX65747 ODB65371:ODB65747 NTF65371:NTF65747 NJJ65371:NJJ65747 MZN65371:MZN65747 MPR65371:MPR65747 MFV65371:MFV65747 LVZ65371:LVZ65747 LMD65371:LMD65747 LCH65371:LCH65747 KSL65371:KSL65747 KIP65371:KIP65747 JYT65371:JYT65747 JOX65371:JOX65747 JFB65371:JFB65747 IVF65371:IVF65747 ILJ65371:ILJ65747 IBN65371:IBN65747 HRR65371:HRR65747 HHV65371:HHV65747 GXZ65371:GXZ65747 GOD65371:GOD65747 GEH65371:GEH65747 FUL65371:FUL65747 FKP65371:FKP65747 FAT65371:FAT65747 EQX65371:EQX65747 EHB65371:EHB65747 DXF65371:DXF65747 DNJ65371:DNJ65747 DDN65371:DDN65747 CTR65371:CTR65747 CJV65371:CJV65747 BZZ65371:BZZ65747 BQD65371:BQD65747 BGH65371:BGH65747 AWL65371:AWL65747 AMP65371:AMP65747 ACT65371:ACT65747 SX65371:SX65747 JB65371:JB65747 WVN982875:WVN983251 WLR982875:WLR983251 WBV982875:WBV983251 H11:H211" xr:uid="{FDDB4171-6D47-4A41-9DE1-DE99AB48C3EE}">
      <formula1>$D$219:$D$220</formula1>
    </dataValidation>
    <dataValidation type="list" allowBlank="1" showInputMessage="1" showErrorMessage="1" sqref="I65371:I65747 WVO11:WVO211 VIE982875:VIE983251 JC11:JC211 WLS11:WLS211 WBW11:WBW211 VSA11:VSA211 VIE11:VIE211 UYI11:UYI211 UOM11:UOM211 UEQ11:UEQ211 TUU11:TUU211 TKY11:TKY211 TBC11:TBC211 SRG11:SRG211 SHK11:SHK211 RXO11:RXO211 RNS11:RNS211 RDW11:RDW211 QUA11:QUA211 QKE11:QKE211 QAI11:QAI211 PQM11:PQM211 PGQ11:PGQ211 OWU11:OWU211 OMY11:OMY211 ODC11:ODC211 NTG11:NTG211 NJK11:NJK211 MZO11:MZO211 MPS11:MPS211 MFW11:MFW211 LWA11:LWA211 LME11:LME211 LCI11:LCI211 KSM11:KSM211 KIQ11:KIQ211 JYU11:JYU211 JOY11:JOY211 JFC11:JFC211 IVG11:IVG211 ILK11:ILK211 IBO11:IBO211 HRS11:HRS211 HHW11:HHW211 GYA11:GYA211 GOE11:GOE211 GEI11:GEI211 FUM11:FUM211 FKQ11:FKQ211 FAU11:FAU211 EQY11:EQY211 EHC11:EHC211 DXG11:DXG211 DNK11:DNK211 DDO11:DDO211 CTS11:CTS211 CJW11:CJW211 CAA11:CAA211 BQE11:BQE211 BGI11:BGI211 AWM11:AWM211 AMQ11:AMQ211 ACU11:ACU211 SY11:SY211 UYI982875:UYI983251 UOM982875:UOM983251 UEQ982875:UEQ983251 TUU982875:TUU983251 TKY982875:TKY983251 TBC982875:TBC983251 SRG982875:SRG983251 SHK982875:SHK983251 RXO982875:RXO983251 RNS982875:RNS983251 RDW982875:RDW983251 QUA982875:QUA983251 QKE982875:QKE983251 QAI982875:QAI983251 PQM982875:PQM983251 PGQ982875:PGQ983251 OWU982875:OWU983251 OMY982875:OMY983251 ODC982875:ODC983251 NTG982875:NTG983251 NJK982875:NJK983251 MZO982875:MZO983251 MPS982875:MPS983251 MFW982875:MFW983251 LWA982875:LWA983251 LME982875:LME983251 LCI982875:LCI983251 KSM982875:KSM983251 KIQ982875:KIQ983251 JYU982875:JYU983251 JOY982875:JOY983251 JFC982875:JFC983251 IVG982875:IVG983251 ILK982875:ILK983251 IBO982875:IBO983251 HRS982875:HRS983251 HHW982875:HHW983251 GYA982875:GYA983251 GOE982875:GOE983251 GEI982875:GEI983251 FUM982875:FUM983251 FKQ982875:FKQ983251 FAU982875:FAU983251 EQY982875:EQY983251 EHC982875:EHC983251 DXG982875:DXG983251 DNK982875:DNK983251 DDO982875:DDO983251 CTS982875:CTS983251 CJW982875:CJW983251 CAA982875:CAA983251 BQE982875:BQE983251 BGI982875:BGI983251 AWM982875:AWM983251 AMQ982875:AMQ983251 ACU982875:ACU983251 SY982875:SY983251 JC982875:JC983251 I982875:I983251 WVO917339:WVO917715 WLS917339:WLS917715 WBW917339:WBW917715 VSA917339:VSA917715 VIE917339:VIE917715 UYI917339:UYI917715 UOM917339:UOM917715 UEQ917339:UEQ917715 TUU917339:TUU917715 TKY917339:TKY917715 TBC917339:TBC917715 SRG917339:SRG917715 SHK917339:SHK917715 RXO917339:RXO917715 RNS917339:RNS917715 RDW917339:RDW917715 QUA917339:QUA917715 QKE917339:QKE917715 QAI917339:QAI917715 PQM917339:PQM917715 PGQ917339:PGQ917715 OWU917339:OWU917715 OMY917339:OMY917715 ODC917339:ODC917715 NTG917339:NTG917715 NJK917339:NJK917715 MZO917339:MZO917715 MPS917339:MPS917715 MFW917339:MFW917715 LWA917339:LWA917715 LME917339:LME917715 LCI917339:LCI917715 KSM917339:KSM917715 KIQ917339:KIQ917715 JYU917339:JYU917715 JOY917339:JOY917715 JFC917339:JFC917715 IVG917339:IVG917715 ILK917339:ILK917715 IBO917339:IBO917715 HRS917339:HRS917715 HHW917339:HHW917715 GYA917339:GYA917715 GOE917339:GOE917715 GEI917339:GEI917715 FUM917339:FUM917715 FKQ917339:FKQ917715 FAU917339:FAU917715 EQY917339:EQY917715 EHC917339:EHC917715 DXG917339:DXG917715 DNK917339:DNK917715 DDO917339:DDO917715 CTS917339:CTS917715 CJW917339:CJW917715 CAA917339:CAA917715 BQE917339:BQE917715 BGI917339:BGI917715 AWM917339:AWM917715 AMQ917339:AMQ917715 ACU917339:ACU917715 SY917339:SY917715 JC917339:JC917715 I917339:I917715 WVO851803:WVO852179 WLS851803:WLS852179 WBW851803:WBW852179 VSA851803:VSA852179 VIE851803:VIE852179 UYI851803:UYI852179 UOM851803:UOM852179 UEQ851803:UEQ852179 TUU851803:TUU852179 TKY851803:TKY852179 TBC851803:TBC852179 SRG851803:SRG852179 SHK851803:SHK852179 RXO851803:RXO852179 RNS851803:RNS852179 RDW851803:RDW852179 QUA851803:QUA852179 QKE851803:QKE852179 QAI851803:QAI852179 PQM851803:PQM852179 PGQ851803:PGQ852179 OWU851803:OWU852179 OMY851803:OMY852179 ODC851803:ODC852179 NTG851803:NTG852179 NJK851803:NJK852179 MZO851803:MZO852179 MPS851803:MPS852179 MFW851803:MFW852179 LWA851803:LWA852179 LME851803:LME852179 LCI851803:LCI852179 KSM851803:KSM852179 KIQ851803:KIQ852179 JYU851803:JYU852179 JOY851803:JOY852179 JFC851803:JFC852179 IVG851803:IVG852179 ILK851803:ILK852179 IBO851803:IBO852179 HRS851803:HRS852179 HHW851803:HHW852179 GYA851803:GYA852179 GOE851803:GOE852179 GEI851803:GEI852179 FUM851803:FUM852179 FKQ851803:FKQ852179 FAU851803:FAU852179 EQY851803:EQY852179 EHC851803:EHC852179 DXG851803:DXG852179 DNK851803:DNK852179 DDO851803:DDO852179 CTS851803:CTS852179 CJW851803:CJW852179 CAA851803:CAA852179 BQE851803:BQE852179 BGI851803:BGI852179 AWM851803:AWM852179 AMQ851803:AMQ852179 ACU851803:ACU852179 SY851803:SY852179 JC851803:JC852179 I851803:I852179 WVO786267:WVO786643 WLS786267:WLS786643 WBW786267:WBW786643 VSA786267:VSA786643 VIE786267:VIE786643 UYI786267:UYI786643 UOM786267:UOM786643 UEQ786267:UEQ786643 TUU786267:TUU786643 TKY786267:TKY786643 TBC786267:TBC786643 SRG786267:SRG786643 SHK786267:SHK786643 RXO786267:RXO786643 RNS786267:RNS786643 RDW786267:RDW786643 QUA786267:QUA786643 QKE786267:QKE786643 QAI786267:QAI786643 PQM786267:PQM786643 PGQ786267:PGQ786643 OWU786267:OWU786643 OMY786267:OMY786643 ODC786267:ODC786643 NTG786267:NTG786643 NJK786267:NJK786643 MZO786267:MZO786643 MPS786267:MPS786643 MFW786267:MFW786643 LWA786267:LWA786643 LME786267:LME786643 LCI786267:LCI786643 KSM786267:KSM786643 KIQ786267:KIQ786643 JYU786267:JYU786643 JOY786267:JOY786643 JFC786267:JFC786643 IVG786267:IVG786643 ILK786267:ILK786643 IBO786267:IBO786643 HRS786267:HRS786643 HHW786267:HHW786643 GYA786267:GYA786643 GOE786267:GOE786643 GEI786267:GEI786643 FUM786267:FUM786643 FKQ786267:FKQ786643 FAU786267:FAU786643 EQY786267:EQY786643 EHC786267:EHC786643 DXG786267:DXG786643 DNK786267:DNK786643 DDO786267:DDO786643 CTS786267:CTS786643 CJW786267:CJW786643 CAA786267:CAA786643 BQE786267:BQE786643 BGI786267:BGI786643 AWM786267:AWM786643 AMQ786267:AMQ786643 ACU786267:ACU786643 SY786267:SY786643 JC786267:JC786643 I786267:I786643 WVO720731:WVO721107 WLS720731:WLS721107 WBW720731:WBW721107 VSA720731:VSA721107 VIE720731:VIE721107 UYI720731:UYI721107 UOM720731:UOM721107 UEQ720731:UEQ721107 TUU720731:TUU721107 TKY720731:TKY721107 TBC720731:TBC721107 SRG720731:SRG721107 SHK720731:SHK721107 RXO720731:RXO721107 RNS720731:RNS721107 RDW720731:RDW721107 QUA720731:QUA721107 QKE720731:QKE721107 QAI720731:QAI721107 PQM720731:PQM721107 PGQ720731:PGQ721107 OWU720731:OWU721107 OMY720731:OMY721107 ODC720731:ODC721107 NTG720731:NTG721107 NJK720731:NJK721107 MZO720731:MZO721107 MPS720731:MPS721107 MFW720731:MFW721107 LWA720731:LWA721107 LME720731:LME721107 LCI720731:LCI721107 KSM720731:KSM721107 KIQ720731:KIQ721107 JYU720731:JYU721107 JOY720731:JOY721107 JFC720731:JFC721107 IVG720731:IVG721107 ILK720731:ILK721107 IBO720731:IBO721107 HRS720731:HRS721107 HHW720731:HHW721107 GYA720731:GYA721107 GOE720731:GOE721107 GEI720731:GEI721107 FUM720731:FUM721107 FKQ720731:FKQ721107 FAU720731:FAU721107 EQY720731:EQY721107 EHC720731:EHC721107 DXG720731:DXG721107 DNK720731:DNK721107 DDO720731:DDO721107 CTS720731:CTS721107 CJW720731:CJW721107 CAA720731:CAA721107 BQE720731:BQE721107 BGI720731:BGI721107 AWM720731:AWM721107 AMQ720731:AMQ721107 ACU720731:ACU721107 SY720731:SY721107 JC720731:JC721107 I720731:I721107 WVO655195:WVO655571 WLS655195:WLS655571 WBW655195:WBW655571 VSA655195:VSA655571 VIE655195:VIE655571 UYI655195:UYI655571 UOM655195:UOM655571 UEQ655195:UEQ655571 TUU655195:TUU655571 TKY655195:TKY655571 TBC655195:TBC655571 SRG655195:SRG655571 SHK655195:SHK655571 RXO655195:RXO655571 RNS655195:RNS655571 RDW655195:RDW655571 QUA655195:QUA655571 QKE655195:QKE655571 QAI655195:QAI655571 PQM655195:PQM655571 PGQ655195:PGQ655571 OWU655195:OWU655571 OMY655195:OMY655571 ODC655195:ODC655571 NTG655195:NTG655571 NJK655195:NJK655571 MZO655195:MZO655571 MPS655195:MPS655571 MFW655195:MFW655571 LWA655195:LWA655571 LME655195:LME655571 LCI655195:LCI655571 KSM655195:KSM655571 KIQ655195:KIQ655571 JYU655195:JYU655571 JOY655195:JOY655571 JFC655195:JFC655571 IVG655195:IVG655571 ILK655195:ILK655571 IBO655195:IBO655571 HRS655195:HRS655571 HHW655195:HHW655571 GYA655195:GYA655571 GOE655195:GOE655571 GEI655195:GEI655571 FUM655195:FUM655571 FKQ655195:FKQ655571 FAU655195:FAU655571 EQY655195:EQY655571 EHC655195:EHC655571 DXG655195:DXG655571 DNK655195:DNK655571 DDO655195:DDO655571 CTS655195:CTS655571 CJW655195:CJW655571 CAA655195:CAA655571 BQE655195:BQE655571 BGI655195:BGI655571 AWM655195:AWM655571 AMQ655195:AMQ655571 ACU655195:ACU655571 SY655195:SY655571 JC655195:JC655571 I655195:I655571 WVO589659:WVO590035 WLS589659:WLS590035 WBW589659:WBW590035 VSA589659:VSA590035 VIE589659:VIE590035 UYI589659:UYI590035 UOM589659:UOM590035 UEQ589659:UEQ590035 TUU589659:TUU590035 TKY589659:TKY590035 TBC589659:TBC590035 SRG589659:SRG590035 SHK589659:SHK590035 RXO589659:RXO590035 RNS589659:RNS590035 RDW589659:RDW590035 QUA589659:QUA590035 QKE589659:QKE590035 QAI589659:QAI590035 PQM589659:PQM590035 PGQ589659:PGQ590035 OWU589659:OWU590035 OMY589659:OMY590035 ODC589659:ODC590035 NTG589659:NTG590035 NJK589659:NJK590035 MZO589659:MZO590035 MPS589659:MPS590035 MFW589659:MFW590035 LWA589659:LWA590035 LME589659:LME590035 LCI589659:LCI590035 KSM589659:KSM590035 KIQ589659:KIQ590035 JYU589659:JYU590035 JOY589659:JOY590035 JFC589659:JFC590035 IVG589659:IVG590035 ILK589659:ILK590035 IBO589659:IBO590035 HRS589659:HRS590035 HHW589659:HHW590035 GYA589659:GYA590035 GOE589659:GOE590035 GEI589659:GEI590035 FUM589659:FUM590035 FKQ589659:FKQ590035 FAU589659:FAU590035 EQY589659:EQY590035 EHC589659:EHC590035 DXG589659:DXG590035 DNK589659:DNK590035 DDO589659:DDO590035 CTS589659:CTS590035 CJW589659:CJW590035 CAA589659:CAA590035 BQE589659:BQE590035 BGI589659:BGI590035 AWM589659:AWM590035 AMQ589659:AMQ590035 ACU589659:ACU590035 SY589659:SY590035 JC589659:JC590035 I589659:I590035 WVO524123:WVO524499 WLS524123:WLS524499 WBW524123:WBW524499 VSA524123:VSA524499 VIE524123:VIE524499 UYI524123:UYI524499 UOM524123:UOM524499 UEQ524123:UEQ524499 TUU524123:TUU524499 TKY524123:TKY524499 TBC524123:TBC524499 SRG524123:SRG524499 SHK524123:SHK524499 RXO524123:RXO524499 RNS524123:RNS524499 RDW524123:RDW524499 QUA524123:QUA524499 QKE524123:QKE524499 QAI524123:QAI524499 PQM524123:PQM524499 PGQ524123:PGQ524499 OWU524123:OWU524499 OMY524123:OMY524499 ODC524123:ODC524499 NTG524123:NTG524499 NJK524123:NJK524499 MZO524123:MZO524499 MPS524123:MPS524499 MFW524123:MFW524499 LWA524123:LWA524499 LME524123:LME524499 LCI524123:LCI524499 KSM524123:KSM524499 KIQ524123:KIQ524499 JYU524123:JYU524499 JOY524123:JOY524499 JFC524123:JFC524499 IVG524123:IVG524499 ILK524123:ILK524499 IBO524123:IBO524499 HRS524123:HRS524499 HHW524123:HHW524499 GYA524123:GYA524499 GOE524123:GOE524499 GEI524123:GEI524499 FUM524123:FUM524499 FKQ524123:FKQ524499 FAU524123:FAU524499 EQY524123:EQY524499 EHC524123:EHC524499 DXG524123:DXG524499 DNK524123:DNK524499 DDO524123:DDO524499 CTS524123:CTS524499 CJW524123:CJW524499 CAA524123:CAA524499 BQE524123:BQE524499 BGI524123:BGI524499 AWM524123:AWM524499 AMQ524123:AMQ524499 ACU524123:ACU524499 SY524123:SY524499 JC524123:JC524499 I524123:I524499 WVO458587:WVO458963 WLS458587:WLS458963 WBW458587:WBW458963 VSA458587:VSA458963 VIE458587:VIE458963 UYI458587:UYI458963 UOM458587:UOM458963 UEQ458587:UEQ458963 TUU458587:TUU458963 TKY458587:TKY458963 TBC458587:TBC458963 SRG458587:SRG458963 SHK458587:SHK458963 RXO458587:RXO458963 RNS458587:RNS458963 RDW458587:RDW458963 QUA458587:QUA458963 QKE458587:QKE458963 QAI458587:QAI458963 PQM458587:PQM458963 PGQ458587:PGQ458963 OWU458587:OWU458963 OMY458587:OMY458963 ODC458587:ODC458963 NTG458587:NTG458963 NJK458587:NJK458963 MZO458587:MZO458963 MPS458587:MPS458963 MFW458587:MFW458963 LWA458587:LWA458963 LME458587:LME458963 LCI458587:LCI458963 KSM458587:KSM458963 KIQ458587:KIQ458963 JYU458587:JYU458963 JOY458587:JOY458963 JFC458587:JFC458963 IVG458587:IVG458963 ILK458587:ILK458963 IBO458587:IBO458963 HRS458587:HRS458963 HHW458587:HHW458963 GYA458587:GYA458963 GOE458587:GOE458963 GEI458587:GEI458963 FUM458587:FUM458963 FKQ458587:FKQ458963 FAU458587:FAU458963 EQY458587:EQY458963 EHC458587:EHC458963 DXG458587:DXG458963 DNK458587:DNK458963 DDO458587:DDO458963 CTS458587:CTS458963 CJW458587:CJW458963 CAA458587:CAA458963 BQE458587:BQE458963 BGI458587:BGI458963 AWM458587:AWM458963 AMQ458587:AMQ458963 ACU458587:ACU458963 SY458587:SY458963 JC458587:JC458963 I458587:I458963 WVO393051:WVO393427 WLS393051:WLS393427 WBW393051:WBW393427 VSA393051:VSA393427 VIE393051:VIE393427 UYI393051:UYI393427 UOM393051:UOM393427 UEQ393051:UEQ393427 TUU393051:TUU393427 TKY393051:TKY393427 TBC393051:TBC393427 SRG393051:SRG393427 SHK393051:SHK393427 RXO393051:RXO393427 RNS393051:RNS393427 RDW393051:RDW393427 QUA393051:QUA393427 QKE393051:QKE393427 QAI393051:QAI393427 PQM393051:PQM393427 PGQ393051:PGQ393427 OWU393051:OWU393427 OMY393051:OMY393427 ODC393051:ODC393427 NTG393051:NTG393427 NJK393051:NJK393427 MZO393051:MZO393427 MPS393051:MPS393427 MFW393051:MFW393427 LWA393051:LWA393427 LME393051:LME393427 LCI393051:LCI393427 KSM393051:KSM393427 KIQ393051:KIQ393427 JYU393051:JYU393427 JOY393051:JOY393427 JFC393051:JFC393427 IVG393051:IVG393427 ILK393051:ILK393427 IBO393051:IBO393427 HRS393051:HRS393427 HHW393051:HHW393427 GYA393051:GYA393427 GOE393051:GOE393427 GEI393051:GEI393427 FUM393051:FUM393427 FKQ393051:FKQ393427 FAU393051:FAU393427 EQY393051:EQY393427 EHC393051:EHC393427 DXG393051:DXG393427 DNK393051:DNK393427 DDO393051:DDO393427 CTS393051:CTS393427 CJW393051:CJW393427 CAA393051:CAA393427 BQE393051:BQE393427 BGI393051:BGI393427 AWM393051:AWM393427 AMQ393051:AMQ393427 ACU393051:ACU393427 SY393051:SY393427 JC393051:JC393427 I393051:I393427 WVO327515:WVO327891 WLS327515:WLS327891 WBW327515:WBW327891 VSA327515:VSA327891 VIE327515:VIE327891 UYI327515:UYI327891 UOM327515:UOM327891 UEQ327515:UEQ327891 TUU327515:TUU327891 TKY327515:TKY327891 TBC327515:TBC327891 SRG327515:SRG327891 SHK327515:SHK327891 RXO327515:RXO327891 RNS327515:RNS327891 RDW327515:RDW327891 QUA327515:QUA327891 QKE327515:QKE327891 QAI327515:QAI327891 PQM327515:PQM327891 PGQ327515:PGQ327891 OWU327515:OWU327891 OMY327515:OMY327891 ODC327515:ODC327891 NTG327515:NTG327891 NJK327515:NJK327891 MZO327515:MZO327891 MPS327515:MPS327891 MFW327515:MFW327891 LWA327515:LWA327891 LME327515:LME327891 LCI327515:LCI327891 KSM327515:KSM327891 KIQ327515:KIQ327891 JYU327515:JYU327891 JOY327515:JOY327891 JFC327515:JFC327891 IVG327515:IVG327891 ILK327515:ILK327891 IBO327515:IBO327891 HRS327515:HRS327891 HHW327515:HHW327891 GYA327515:GYA327891 GOE327515:GOE327891 GEI327515:GEI327891 FUM327515:FUM327891 FKQ327515:FKQ327891 FAU327515:FAU327891 EQY327515:EQY327891 EHC327515:EHC327891 DXG327515:DXG327891 DNK327515:DNK327891 DDO327515:DDO327891 CTS327515:CTS327891 CJW327515:CJW327891 CAA327515:CAA327891 BQE327515:BQE327891 BGI327515:BGI327891 AWM327515:AWM327891 AMQ327515:AMQ327891 ACU327515:ACU327891 SY327515:SY327891 JC327515:JC327891 I327515:I327891 WVO261979:WVO262355 WLS261979:WLS262355 WBW261979:WBW262355 VSA261979:VSA262355 VIE261979:VIE262355 UYI261979:UYI262355 UOM261979:UOM262355 UEQ261979:UEQ262355 TUU261979:TUU262355 TKY261979:TKY262355 TBC261979:TBC262355 SRG261979:SRG262355 SHK261979:SHK262355 RXO261979:RXO262355 RNS261979:RNS262355 RDW261979:RDW262355 QUA261979:QUA262355 QKE261979:QKE262355 QAI261979:QAI262355 PQM261979:PQM262355 PGQ261979:PGQ262355 OWU261979:OWU262355 OMY261979:OMY262355 ODC261979:ODC262355 NTG261979:NTG262355 NJK261979:NJK262355 MZO261979:MZO262355 MPS261979:MPS262355 MFW261979:MFW262355 LWA261979:LWA262355 LME261979:LME262355 LCI261979:LCI262355 KSM261979:KSM262355 KIQ261979:KIQ262355 JYU261979:JYU262355 JOY261979:JOY262355 JFC261979:JFC262355 IVG261979:IVG262355 ILK261979:ILK262355 IBO261979:IBO262355 HRS261979:HRS262355 HHW261979:HHW262355 GYA261979:GYA262355 GOE261979:GOE262355 GEI261979:GEI262355 FUM261979:FUM262355 FKQ261979:FKQ262355 FAU261979:FAU262355 EQY261979:EQY262355 EHC261979:EHC262355 DXG261979:DXG262355 DNK261979:DNK262355 DDO261979:DDO262355 CTS261979:CTS262355 CJW261979:CJW262355 CAA261979:CAA262355 BQE261979:BQE262355 BGI261979:BGI262355 AWM261979:AWM262355 AMQ261979:AMQ262355 ACU261979:ACU262355 SY261979:SY262355 JC261979:JC262355 I261979:I262355 WVO196443:WVO196819 WLS196443:WLS196819 WBW196443:WBW196819 VSA196443:VSA196819 VIE196443:VIE196819 UYI196443:UYI196819 UOM196443:UOM196819 UEQ196443:UEQ196819 TUU196443:TUU196819 TKY196443:TKY196819 TBC196443:TBC196819 SRG196443:SRG196819 SHK196443:SHK196819 RXO196443:RXO196819 RNS196443:RNS196819 RDW196443:RDW196819 QUA196443:QUA196819 QKE196443:QKE196819 QAI196443:QAI196819 PQM196443:PQM196819 PGQ196443:PGQ196819 OWU196443:OWU196819 OMY196443:OMY196819 ODC196443:ODC196819 NTG196443:NTG196819 NJK196443:NJK196819 MZO196443:MZO196819 MPS196443:MPS196819 MFW196443:MFW196819 LWA196443:LWA196819 LME196443:LME196819 LCI196443:LCI196819 KSM196443:KSM196819 KIQ196443:KIQ196819 JYU196443:JYU196819 JOY196443:JOY196819 JFC196443:JFC196819 IVG196443:IVG196819 ILK196443:ILK196819 IBO196443:IBO196819 HRS196443:HRS196819 HHW196443:HHW196819 GYA196443:GYA196819 GOE196443:GOE196819 GEI196443:GEI196819 FUM196443:FUM196819 FKQ196443:FKQ196819 FAU196443:FAU196819 EQY196443:EQY196819 EHC196443:EHC196819 DXG196443:DXG196819 DNK196443:DNK196819 DDO196443:DDO196819 CTS196443:CTS196819 CJW196443:CJW196819 CAA196443:CAA196819 BQE196443:BQE196819 BGI196443:BGI196819 AWM196443:AWM196819 AMQ196443:AMQ196819 ACU196443:ACU196819 SY196443:SY196819 JC196443:JC196819 I196443:I196819 WVO130907:WVO131283 WLS130907:WLS131283 WBW130907:WBW131283 VSA130907:VSA131283 VIE130907:VIE131283 UYI130907:UYI131283 UOM130907:UOM131283 UEQ130907:UEQ131283 TUU130907:TUU131283 TKY130907:TKY131283 TBC130907:TBC131283 SRG130907:SRG131283 SHK130907:SHK131283 RXO130907:RXO131283 RNS130907:RNS131283 RDW130907:RDW131283 QUA130907:QUA131283 QKE130907:QKE131283 QAI130907:QAI131283 PQM130907:PQM131283 PGQ130907:PGQ131283 OWU130907:OWU131283 OMY130907:OMY131283 ODC130907:ODC131283 NTG130907:NTG131283 NJK130907:NJK131283 MZO130907:MZO131283 MPS130907:MPS131283 MFW130907:MFW131283 LWA130907:LWA131283 LME130907:LME131283 LCI130907:LCI131283 KSM130907:KSM131283 KIQ130907:KIQ131283 JYU130907:JYU131283 JOY130907:JOY131283 JFC130907:JFC131283 IVG130907:IVG131283 ILK130907:ILK131283 IBO130907:IBO131283 HRS130907:HRS131283 HHW130907:HHW131283 GYA130907:GYA131283 GOE130907:GOE131283 GEI130907:GEI131283 FUM130907:FUM131283 FKQ130907:FKQ131283 FAU130907:FAU131283 EQY130907:EQY131283 EHC130907:EHC131283 DXG130907:DXG131283 DNK130907:DNK131283 DDO130907:DDO131283 CTS130907:CTS131283 CJW130907:CJW131283 CAA130907:CAA131283 BQE130907:BQE131283 BGI130907:BGI131283 AWM130907:AWM131283 AMQ130907:AMQ131283 ACU130907:ACU131283 SY130907:SY131283 JC130907:JC131283 I130907:I131283 WVO65371:WVO65747 WLS65371:WLS65747 WBW65371:WBW65747 VSA65371:VSA65747 VIE65371:VIE65747 UYI65371:UYI65747 UOM65371:UOM65747 UEQ65371:UEQ65747 TUU65371:TUU65747 TKY65371:TKY65747 TBC65371:TBC65747 SRG65371:SRG65747 SHK65371:SHK65747 RXO65371:RXO65747 RNS65371:RNS65747 RDW65371:RDW65747 QUA65371:QUA65747 QKE65371:QKE65747 QAI65371:QAI65747 PQM65371:PQM65747 PGQ65371:PGQ65747 OWU65371:OWU65747 OMY65371:OMY65747 ODC65371:ODC65747 NTG65371:NTG65747 NJK65371:NJK65747 MZO65371:MZO65747 MPS65371:MPS65747 MFW65371:MFW65747 LWA65371:LWA65747 LME65371:LME65747 LCI65371:LCI65747 KSM65371:KSM65747 KIQ65371:KIQ65747 JYU65371:JYU65747 JOY65371:JOY65747 JFC65371:JFC65747 IVG65371:IVG65747 ILK65371:ILK65747 IBO65371:IBO65747 HRS65371:HRS65747 HHW65371:HHW65747 GYA65371:GYA65747 GOE65371:GOE65747 GEI65371:GEI65747 FUM65371:FUM65747 FKQ65371:FKQ65747 FAU65371:FAU65747 EQY65371:EQY65747 EHC65371:EHC65747 DXG65371:DXG65747 DNK65371:DNK65747 DDO65371:DDO65747 CTS65371:CTS65747 CJW65371:CJW65747 CAA65371:CAA65747 BQE65371:BQE65747 BGI65371:BGI65747 AWM65371:AWM65747 AMQ65371:AMQ65747 ACU65371:ACU65747 SY65371:SY65747 JC65371:JC65747 WVO982875:WVO983251 WLS982875:WLS983251 WBW982875:WBW983251 VSA982875:VSA983251 I11:I211" xr:uid="{42FD88A7-E92A-4EE5-85B5-1979FAAB49FD}">
      <formula1>$E$219:$E$223</formula1>
    </dataValidation>
    <dataValidation type="custom" allowBlank="1" showInputMessage="1" showErrorMessage="1" sqref="K11:K213 R11:R211 P11:P211 T11:U211" xr:uid="{3B935321-1E40-49E0-94E9-C44ACA45B54A}">
      <formula1>""</formula1>
    </dataValidation>
  </dataValidations>
  <pageMargins left="0.196850393700787" right="0.196850393700787" top="0.39370078740157499" bottom="0.196850393700787" header="0.38" footer="0.511811023622047"/>
  <pageSetup paperSize="8" scale="78" fitToHeight="0" orientation="landscape" r:id="rId1"/>
  <headerFooter alignWithMargins="0">
    <oddHeader>&amp;R&amp;P/&amp;N&amp;L&amp;"Calibri"&amp;13&amp;K000000•• PROTECTED&amp;1#</oddHeader>
  </headerFooter>
  <rowBreaks count="1" manualBreakCount="1">
    <brk id="128" max="21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7457-FA44-4C9C-A908-7C21630C0D5E}">
  <dimension ref="A1:G470"/>
  <sheetViews>
    <sheetView topLeftCell="A343" workbookViewId="0">
      <selection sqref="A1:A363"/>
    </sheetView>
  </sheetViews>
  <sheetFormatPr defaultRowHeight="14.5"/>
  <cols>
    <col min="1" max="1" width="35" bestFit="1" customWidth="1"/>
    <col min="2" max="2" width="22" customWidth="1"/>
    <col min="3" max="3" width="35.81640625" bestFit="1" customWidth="1"/>
    <col min="4" max="4" width="24.453125" customWidth="1"/>
    <col min="5" max="5" width="27" customWidth="1"/>
    <col min="6" max="6" width="36.81640625" bestFit="1" customWidth="1"/>
    <col min="7" max="7" width="33.1796875" bestFit="1" customWidth="1"/>
  </cols>
  <sheetData>
    <row r="1" spans="1:7">
      <c r="A1" s="85" t="s">
        <v>294</v>
      </c>
      <c r="B1" s="85" t="s">
        <v>295</v>
      </c>
      <c r="C1" s="86" t="s">
        <v>296</v>
      </c>
      <c r="D1" s="86" t="s">
        <v>297</v>
      </c>
      <c r="E1" s="86" t="s">
        <v>298</v>
      </c>
      <c r="F1" s="85" t="s">
        <v>299</v>
      </c>
      <c r="G1" s="85" t="s">
        <v>295</v>
      </c>
    </row>
    <row r="2" spans="1:7">
      <c r="A2" s="84" t="s">
        <v>84</v>
      </c>
      <c r="B2" t="str">
        <f t="shared" ref="B2:B65" si="0">VLOOKUP(A2,C:C,1,FALSE)</f>
        <v>NOEM_ENG_VIN_MST</v>
      </c>
      <c r="C2" t="s">
        <v>300</v>
      </c>
      <c r="D2" t="e">
        <f>VLOOKUP(C2,F:F,1,FALSE)</f>
        <v>#N/A</v>
      </c>
      <c r="E2" t="e">
        <f t="shared" ref="E2:E65" si="1">VLOOKUP(C2,A:A,1,FALSE)</f>
        <v>#N/A</v>
      </c>
      <c r="F2" t="s">
        <v>301</v>
      </c>
      <c r="G2" t="str">
        <f>VLOOKUP(F2,C:C,1,FALSE)</f>
        <v>CHECKING</v>
      </c>
    </row>
    <row r="3" spans="1:7">
      <c r="A3" s="84" t="s">
        <v>172</v>
      </c>
      <c r="B3" t="str">
        <f t="shared" si="0"/>
        <v>NOEM_VPR_PKG_SPEC_GT</v>
      </c>
      <c r="C3" t="s">
        <v>302</v>
      </c>
      <c r="D3" t="e">
        <f t="shared" ref="D3:D66" si="2">VLOOKUP(C3,F:F,1,FALSE)</f>
        <v>#N/A</v>
      </c>
      <c r="E3" t="e">
        <f t="shared" si="1"/>
        <v>#N/A</v>
      </c>
      <c r="F3" t="s">
        <v>303</v>
      </c>
      <c r="G3" t="str">
        <f t="shared" ref="G3:G66" si="3">VLOOKUP(F3,C:C,1,FALSE)</f>
        <v>CONTSTUFFPLAN_TMP</v>
      </c>
    </row>
    <row r="4" spans="1:7">
      <c r="A4" s="84" t="s">
        <v>304</v>
      </c>
      <c r="B4" t="e">
        <f t="shared" si="0"/>
        <v>#N/A</v>
      </c>
      <c r="C4" t="s">
        <v>305</v>
      </c>
      <c r="D4" t="e">
        <f t="shared" si="2"/>
        <v>#N/A</v>
      </c>
      <c r="E4" t="e">
        <f t="shared" si="1"/>
        <v>#N/A</v>
      </c>
      <c r="F4" t="s">
        <v>306</v>
      </c>
      <c r="G4" t="str">
        <f t="shared" si="3"/>
        <v>CONT_LIST_ECAN_SHIP_MARK_TMP</v>
      </c>
    </row>
    <row r="5" spans="1:7">
      <c r="A5" s="84" t="s">
        <v>307</v>
      </c>
      <c r="B5" t="str">
        <f t="shared" si="0"/>
        <v>OEM_LOT_PART_PRC_CSV_GT</v>
      </c>
      <c r="C5" t="s">
        <v>308</v>
      </c>
      <c r="D5" t="e">
        <f t="shared" si="2"/>
        <v>#N/A</v>
      </c>
      <c r="E5" t="e">
        <f t="shared" si="1"/>
        <v>#N/A</v>
      </c>
      <c r="F5" t="s">
        <v>309</v>
      </c>
      <c r="G5" t="str">
        <f t="shared" si="3"/>
        <v>CONT_LIST_SHIP_MARK_TMP</v>
      </c>
    </row>
    <row r="6" spans="1:7">
      <c r="A6" s="84" t="s">
        <v>310</v>
      </c>
      <c r="B6" t="str">
        <f t="shared" si="0"/>
        <v>OEM_PART_PRC_MST_TMP_GT</v>
      </c>
      <c r="C6" t="s">
        <v>301</v>
      </c>
      <c r="D6" t="str">
        <f t="shared" si="2"/>
        <v>CHECKING</v>
      </c>
      <c r="E6" t="str">
        <f t="shared" si="1"/>
        <v>CHECKING</v>
      </c>
      <c r="F6" t="s">
        <v>311</v>
      </c>
      <c r="G6" t="str">
        <f t="shared" si="3"/>
        <v>CONT_LIST_SHIP_MARK_TMP2</v>
      </c>
    </row>
    <row r="7" spans="1:7">
      <c r="A7" s="84" t="s">
        <v>312</v>
      </c>
      <c r="B7" t="str">
        <f t="shared" si="0"/>
        <v>PCK_PLN_BY_PCK_LN_TEMP</v>
      </c>
      <c r="C7" t="s">
        <v>313</v>
      </c>
      <c r="D7" t="e">
        <f t="shared" si="2"/>
        <v>#N/A</v>
      </c>
      <c r="E7" t="str">
        <f t="shared" si="1"/>
        <v>CHK_JOB</v>
      </c>
      <c r="F7" t="s">
        <v>314</v>
      </c>
      <c r="G7" t="str">
        <f t="shared" si="3"/>
        <v>CONT_LIST_SHIP_MARK_TMP3</v>
      </c>
    </row>
    <row r="8" spans="1:7">
      <c r="A8" s="84" t="s">
        <v>315</v>
      </c>
      <c r="B8" t="str">
        <f t="shared" si="0"/>
        <v>PCK_SEQ_TMP</v>
      </c>
      <c r="C8" t="s">
        <v>303</v>
      </c>
      <c r="D8" t="str">
        <f t="shared" si="2"/>
        <v>CONTSTUFFPLAN_TMP</v>
      </c>
      <c r="E8" t="str">
        <f t="shared" si="1"/>
        <v>CONTSTUFFPLAN_TMP</v>
      </c>
      <c r="F8" t="s">
        <v>316</v>
      </c>
      <c r="G8" t="str">
        <f t="shared" si="3"/>
        <v>CONT_LIST_TMP</v>
      </c>
    </row>
    <row r="9" spans="1:7">
      <c r="A9" s="84" t="s">
        <v>317</v>
      </c>
      <c r="B9" t="str">
        <f t="shared" si="0"/>
        <v>PEND_MOD_TEMP</v>
      </c>
      <c r="C9" t="s">
        <v>306</v>
      </c>
      <c r="D9" t="str">
        <f t="shared" si="2"/>
        <v>CONT_LIST_ECAN_SHIP_MARK_TMP</v>
      </c>
      <c r="E9" t="str">
        <f t="shared" si="1"/>
        <v>CONT_LIST_ECAN_SHIP_MARK_TMP</v>
      </c>
      <c r="F9" t="s">
        <v>318</v>
      </c>
      <c r="G9" t="str">
        <f t="shared" si="3"/>
        <v>CPO_ATTACH_SHEET_TEMP</v>
      </c>
    </row>
    <row r="10" spans="1:7">
      <c r="A10" s="84" t="s">
        <v>319</v>
      </c>
      <c r="B10" t="str">
        <f t="shared" si="0"/>
        <v>PKG_CONT_LIST_TMP</v>
      </c>
      <c r="C10" t="s">
        <v>309</v>
      </c>
      <c r="D10" t="str">
        <f t="shared" si="2"/>
        <v>CONT_LIST_SHIP_MARK_TMP</v>
      </c>
      <c r="E10" t="str">
        <f t="shared" si="1"/>
        <v>CONT_LIST_SHIP_MARK_TMP</v>
      </c>
      <c r="F10" t="s">
        <v>320</v>
      </c>
      <c r="G10" t="str">
        <f t="shared" si="3"/>
        <v>CPO_DEL_PKG_DTL</v>
      </c>
    </row>
    <row r="11" spans="1:7">
      <c r="A11" s="84" t="s">
        <v>321</v>
      </c>
      <c r="B11" t="str">
        <f t="shared" si="0"/>
        <v>QUEST_SL_TEMP_EXPLAIN1</v>
      </c>
      <c r="C11" t="s">
        <v>311</v>
      </c>
      <c r="D11" t="str">
        <f t="shared" si="2"/>
        <v>CONT_LIST_SHIP_MARK_TMP2</v>
      </c>
      <c r="E11" t="str">
        <f t="shared" si="1"/>
        <v>CONT_LIST_SHIP_MARK_TMP2</v>
      </c>
      <c r="F11" t="s">
        <v>322</v>
      </c>
      <c r="G11" t="str">
        <f t="shared" si="3"/>
        <v>CPO_DEL_SHP_INST_TEMP</v>
      </c>
    </row>
    <row r="12" spans="1:7">
      <c r="A12" s="84" t="s">
        <v>323</v>
      </c>
      <c r="B12" t="e">
        <f t="shared" si="0"/>
        <v>#N/A</v>
      </c>
      <c r="C12" t="s">
        <v>314</v>
      </c>
      <c r="D12" t="str">
        <f t="shared" si="2"/>
        <v>CONT_LIST_SHIP_MARK_TMP3</v>
      </c>
      <c r="E12" t="str">
        <f t="shared" si="1"/>
        <v>CONT_LIST_SHIP_MARK_TMP3</v>
      </c>
      <c r="F12" t="s">
        <v>324</v>
      </c>
      <c r="G12" t="str">
        <f t="shared" si="3"/>
        <v>CPO_DSI_HDR</v>
      </c>
    </row>
    <row r="13" spans="1:7">
      <c r="A13" s="84" t="s">
        <v>325</v>
      </c>
      <c r="B13" t="str">
        <f t="shared" si="0"/>
        <v>SHIPPING_MARK_TEMP</v>
      </c>
      <c r="C13" t="s">
        <v>316</v>
      </c>
      <c r="D13" t="str">
        <f t="shared" si="2"/>
        <v>CONT_LIST_TMP</v>
      </c>
      <c r="E13" t="str">
        <f t="shared" si="1"/>
        <v>CONT_LIST_TMP</v>
      </c>
      <c r="F13" t="s">
        <v>326</v>
      </c>
      <c r="G13" t="str">
        <f t="shared" si="3"/>
        <v>CPO_DSI_NO_CTRL</v>
      </c>
    </row>
    <row r="14" spans="1:7">
      <c r="A14" s="84" t="s">
        <v>327</v>
      </c>
      <c r="B14" t="str">
        <f t="shared" si="0"/>
        <v>SHIP_MARK_TMP</v>
      </c>
      <c r="C14" t="s">
        <v>318</v>
      </c>
      <c r="D14" t="str">
        <f t="shared" si="2"/>
        <v>CPO_ATTACH_SHEET_TEMP</v>
      </c>
      <c r="E14" t="e">
        <f t="shared" si="1"/>
        <v>#N/A</v>
      </c>
      <c r="F14" t="s">
        <v>328</v>
      </c>
      <c r="G14" t="str">
        <f t="shared" si="3"/>
        <v>CPO_DSI_PARAM</v>
      </c>
    </row>
    <row r="15" spans="1:7">
      <c r="A15" s="84" t="s">
        <v>329</v>
      </c>
      <c r="B15" t="str">
        <f t="shared" si="0"/>
        <v>SSL_GRP_LBL_TMP</v>
      </c>
      <c r="C15" t="s">
        <v>320</v>
      </c>
      <c r="D15" t="str">
        <f t="shared" si="2"/>
        <v>CPO_DEL_PKG_DTL</v>
      </c>
      <c r="E15" t="e">
        <f t="shared" si="1"/>
        <v>#N/A</v>
      </c>
      <c r="F15" t="s">
        <v>330</v>
      </c>
      <c r="G15" t="str">
        <f t="shared" si="3"/>
        <v>CPO_LOT_ATTACH_SHEET_TEMP</v>
      </c>
    </row>
    <row r="16" spans="1:7">
      <c r="A16" s="84" t="s">
        <v>331</v>
      </c>
      <c r="B16" t="str">
        <f t="shared" si="0"/>
        <v>SUB_CONT_LIST_TMP</v>
      </c>
      <c r="C16" t="s">
        <v>322</v>
      </c>
      <c r="D16" t="str">
        <f t="shared" si="2"/>
        <v>CPO_DEL_SHP_INST_TEMP</v>
      </c>
      <c r="E16" t="e">
        <f t="shared" si="1"/>
        <v>#N/A</v>
      </c>
      <c r="F16" t="s">
        <v>332</v>
      </c>
      <c r="G16" t="str">
        <f t="shared" si="3"/>
        <v>CPO_ORD_LOT_DTL</v>
      </c>
    </row>
    <row r="17" spans="1:7">
      <c r="A17" s="84" t="s">
        <v>333</v>
      </c>
      <c r="B17" t="e">
        <f t="shared" si="0"/>
        <v>#N/A</v>
      </c>
      <c r="C17" t="s">
        <v>324</v>
      </c>
      <c r="D17" t="str">
        <f t="shared" si="2"/>
        <v>CPO_DSI_HDR</v>
      </c>
      <c r="E17" t="e">
        <f t="shared" si="1"/>
        <v>#N/A</v>
      </c>
      <c r="F17" t="s">
        <v>334</v>
      </c>
      <c r="G17" t="str">
        <f t="shared" si="3"/>
        <v>CPO_ORD_PART_TEMP</v>
      </c>
    </row>
    <row r="18" spans="1:7">
      <c r="A18" s="84" t="s">
        <v>335</v>
      </c>
      <c r="B18" t="str">
        <f t="shared" si="0"/>
        <v>TB_TMP_INV_SETUP1</v>
      </c>
      <c r="C18" t="s">
        <v>326</v>
      </c>
      <c r="D18" t="str">
        <f t="shared" si="2"/>
        <v>CPO_DSI_NO_CTRL</v>
      </c>
      <c r="E18" t="e">
        <f t="shared" si="1"/>
        <v>#N/A</v>
      </c>
      <c r="F18" t="s">
        <v>336</v>
      </c>
      <c r="G18" t="str">
        <f t="shared" si="3"/>
        <v>CPO_ORD_RECV</v>
      </c>
    </row>
    <row r="19" spans="1:7">
      <c r="A19" s="84" t="s">
        <v>303</v>
      </c>
      <c r="B19" t="str">
        <f t="shared" si="0"/>
        <v>CONTSTUFFPLAN_TMP</v>
      </c>
      <c r="C19" t="s">
        <v>328</v>
      </c>
      <c r="D19" t="str">
        <f t="shared" si="2"/>
        <v>CPO_DSI_PARAM</v>
      </c>
      <c r="E19" t="e">
        <f t="shared" si="1"/>
        <v>#N/A</v>
      </c>
      <c r="F19" t="s">
        <v>337</v>
      </c>
      <c r="G19" t="str">
        <f t="shared" si="3"/>
        <v>CPO_ORD_RECV_DTL</v>
      </c>
    </row>
    <row r="20" spans="1:7">
      <c r="A20" s="84" t="s">
        <v>306</v>
      </c>
      <c r="B20" t="str">
        <f t="shared" si="0"/>
        <v>CONT_LIST_ECAN_SHIP_MARK_TMP</v>
      </c>
      <c r="C20" t="s">
        <v>330</v>
      </c>
      <c r="D20" t="str">
        <f t="shared" si="2"/>
        <v>CPO_LOT_ATTACH_SHEET_TEMP</v>
      </c>
      <c r="E20" t="e">
        <f t="shared" si="1"/>
        <v>#N/A</v>
      </c>
      <c r="F20" t="s">
        <v>338</v>
      </c>
      <c r="G20" t="str">
        <f t="shared" si="3"/>
        <v>CPO_ORD_RPT_TEMP</v>
      </c>
    </row>
    <row r="21" spans="1:7">
      <c r="A21" s="84" t="s">
        <v>309</v>
      </c>
      <c r="B21" t="str">
        <f t="shared" si="0"/>
        <v>CONT_LIST_SHIP_MARK_TMP</v>
      </c>
      <c r="C21" t="s">
        <v>332</v>
      </c>
      <c r="D21" t="str">
        <f t="shared" si="2"/>
        <v>CPO_ORD_LOT_DTL</v>
      </c>
      <c r="E21" t="e">
        <f t="shared" si="1"/>
        <v>#N/A</v>
      </c>
      <c r="F21" t="s">
        <v>339</v>
      </c>
      <c r="G21" t="str">
        <f t="shared" si="3"/>
        <v>CPO_PACK_LIST_TEMP</v>
      </c>
    </row>
    <row r="22" spans="1:7">
      <c r="A22" s="84" t="s">
        <v>311</v>
      </c>
      <c r="B22" t="str">
        <f t="shared" si="0"/>
        <v>CONT_LIST_SHIP_MARK_TMP2</v>
      </c>
      <c r="C22" t="s">
        <v>334</v>
      </c>
      <c r="D22" t="str">
        <f t="shared" si="2"/>
        <v>CPO_ORD_PART_TEMP</v>
      </c>
      <c r="E22" t="e">
        <f t="shared" si="1"/>
        <v>#N/A</v>
      </c>
      <c r="F22" t="s">
        <v>340</v>
      </c>
      <c r="G22" t="str">
        <f t="shared" si="3"/>
        <v>CPO_PKG_CASE</v>
      </c>
    </row>
    <row r="23" spans="1:7">
      <c r="A23" s="84" t="s">
        <v>314</v>
      </c>
      <c r="B23" t="str">
        <f t="shared" si="0"/>
        <v>CONT_LIST_SHIP_MARK_TMP3</v>
      </c>
      <c r="C23" t="s">
        <v>336</v>
      </c>
      <c r="D23" t="str">
        <f t="shared" si="2"/>
        <v>CPO_ORD_RECV</v>
      </c>
      <c r="E23" t="str">
        <f t="shared" si="1"/>
        <v>CPO_ORD_RECV</v>
      </c>
      <c r="F23" t="s">
        <v>341</v>
      </c>
      <c r="G23" t="str">
        <f t="shared" si="3"/>
        <v>CPO_PKG_DSI</v>
      </c>
    </row>
    <row r="24" spans="1:7">
      <c r="A24" s="84" t="s">
        <v>316</v>
      </c>
      <c r="B24" t="str">
        <f t="shared" si="0"/>
        <v>CONT_LIST_TMP</v>
      </c>
      <c r="C24" t="s">
        <v>337</v>
      </c>
      <c r="D24" t="str">
        <f t="shared" si="2"/>
        <v>CPO_ORD_RECV_DTL</v>
      </c>
      <c r="E24" t="str">
        <f t="shared" si="1"/>
        <v>CPO_ORD_RECV_DTL</v>
      </c>
      <c r="F24" t="s">
        <v>342</v>
      </c>
      <c r="G24" t="str">
        <f t="shared" si="3"/>
        <v>CPO_PKG_HDR</v>
      </c>
    </row>
    <row r="25" spans="1:7">
      <c r="A25" s="84" t="s">
        <v>343</v>
      </c>
      <c r="B25" t="str">
        <f t="shared" si="0"/>
        <v>CUST_CLR_FCL_TMP</v>
      </c>
      <c r="C25" t="s">
        <v>338</v>
      </c>
      <c r="D25" t="str">
        <f t="shared" si="2"/>
        <v>CPO_ORD_RPT_TEMP</v>
      </c>
      <c r="E25" t="e">
        <f t="shared" si="1"/>
        <v>#N/A</v>
      </c>
      <c r="F25" t="s">
        <v>344</v>
      </c>
      <c r="G25" t="str">
        <f t="shared" si="3"/>
        <v>CPO_PKG_LST_TEMP</v>
      </c>
    </row>
    <row r="26" spans="1:7">
      <c r="A26" s="84" t="s">
        <v>345</v>
      </c>
      <c r="B26" t="str">
        <f t="shared" si="0"/>
        <v>CUST_CLR_LCL_TMP</v>
      </c>
      <c r="C26" t="s">
        <v>339</v>
      </c>
      <c r="D26" t="str">
        <f t="shared" si="2"/>
        <v>CPO_PACK_LIST_TEMP</v>
      </c>
      <c r="E26" t="e">
        <f t="shared" si="1"/>
        <v>#N/A</v>
      </c>
      <c r="F26" t="s">
        <v>346</v>
      </c>
      <c r="G26" t="str">
        <f t="shared" si="3"/>
        <v>CPO_PKG_ORD</v>
      </c>
    </row>
    <row r="27" spans="1:7">
      <c r="A27" s="84" t="s">
        <v>347</v>
      </c>
      <c r="B27" t="str">
        <f t="shared" si="0"/>
        <v>DLY_PART_LBL_PXP_TMP</v>
      </c>
      <c r="C27" t="s">
        <v>340</v>
      </c>
      <c r="D27" t="str">
        <f t="shared" si="2"/>
        <v>CPO_PKG_CASE</v>
      </c>
      <c r="E27" t="e">
        <f t="shared" si="1"/>
        <v>#N/A</v>
      </c>
      <c r="F27" t="s">
        <v>348</v>
      </c>
      <c r="G27" t="str">
        <f t="shared" si="3"/>
        <v>CPO_PKG_PART</v>
      </c>
    </row>
    <row r="28" spans="1:7">
      <c r="A28" s="84" t="s">
        <v>349</v>
      </c>
      <c r="B28" t="str">
        <f t="shared" si="0"/>
        <v>DLY_PART_LBL_TMP</v>
      </c>
      <c r="C28" t="s">
        <v>341</v>
      </c>
      <c r="D28" t="str">
        <f t="shared" si="2"/>
        <v>CPO_PKG_DSI</v>
      </c>
      <c r="E28" t="e">
        <f t="shared" si="1"/>
        <v>#N/A</v>
      </c>
      <c r="F28" t="s">
        <v>350</v>
      </c>
      <c r="G28" t="str">
        <f t="shared" si="3"/>
        <v>CPO_PRC_MST</v>
      </c>
    </row>
    <row r="29" spans="1:7">
      <c r="A29" s="84" t="s">
        <v>351</v>
      </c>
      <c r="B29" t="str">
        <f t="shared" si="0"/>
        <v>DLY_SHP_EKANBAN_TMP</v>
      </c>
      <c r="C29" t="s">
        <v>342</v>
      </c>
      <c r="D29" t="str">
        <f t="shared" si="2"/>
        <v>CPO_PKG_HDR</v>
      </c>
      <c r="E29" t="e">
        <f t="shared" si="1"/>
        <v>#N/A</v>
      </c>
      <c r="F29" t="s">
        <v>352</v>
      </c>
      <c r="G29" t="str">
        <f t="shared" si="3"/>
        <v>CPO_REA_MST</v>
      </c>
    </row>
    <row r="30" spans="1:7">
      <c r="A30" s="84" t="s">
        <v>353</v>
      </c>
      <c r="B30" t="str">
        <f t="shared" si="0"/>
        <v>DLY_SHP_MARK2_TMP</v>
      </c>
      <c r="C30" t="s">
        <v>344</v>
      </c>
      <c r="D30" t="str">
        <f t="shared" si="2"/>
        <v>CPO_PKG_LST_TEMP</v>
      </c>
      <c r="E30" t="e">
        <f t="shared" si="1"/>
        <v>#N/A</v>
      </c>
      <c r="F30" t="s">
        <v>354</v>
      </c>
      <c r="G30" t="str">
        <f t="shared" si="3"/>
        <v>CPO_SHIP_MARK_TEMP</v>
      </c>
    </row>
    <row r="31" spans="1:7">
      <c r="A31" s="84" t="s">
        <v>355</v>
      </c>
      <c r="B31" t="str">
        <f t="shared" si="0"/>
        <v>DLY_SHP_MARK_PTN3_TMP</v>
      </c>
      <c r="C31" t="s">
        <v>346</v>
      </c>
      <c r="D31" t="str">
        <f t="shared" si="2"/>
        <v>CPO_PKG_ORD</v>
      </c>
      <c r="E31" t="e">
        <f t="shared" si="1"/>
        <v>#N/A</v>
      </c>
      <c r="F31" t="s">
        <v>356</v>
      </c>
      <c r="G31" t="str">
        <f t="shared" si="3"/>
        <v>CPO_SPO_PXP_ORD_DTL_TEMP</v>
      </c>
    </row>
    <row r="32" spans="1:7">
      <c r="A32" s="84" t="s">
        <v>357</v>
      </c>
      <c r="B32" t="str">
        <f t="shared" si="0"/>
        <v>DPK_CONT_LIST_TMP</v>
      </c>
      <c r="C32" t="s">
        <v>348</v>
      </c>
      <c r="D32" t="str">
        <f t="shared" si="2"/>
        <v>CPO_PKG_PART</v>
      </c>
      <c r="E32" t="e">
        <f t="shared" si="1"/>
        <v>#N/A</v>
      </c>
      <c r="F32" t="s">
        <v>358</v>
      </c>
      <c r="G32" t="str">
        <f t="shared" si="3"/>
        <v>CPO_TECH_REF_DTL</v>
      </c>
    </row>
    <row r="33" spans="1:7">
      <c r="A33" s="84" t="s">
        <v>359</v>
      </c>
      <c r="B33" t="str">
        <f t="shared" si="0"/>
        <v>DPK_SHP_EKANBAN_TMP</v>
      </c>
      <c r="C33" t="s">
        <v>350</v>
      </c>
      <c r="D33" t="str">
        <f t="shared" si="2"/>
        <v>CPO_PRC_MST</v>
      </c>
      <c r="E33" t="str">
        <f t="shared" si="1"/>
        <v>CPO_PRC_MST</v>
      </c>
      <c r="F33" t="s">
        <v>343</v>
      </c>
      <c r="G33" t="str">
        <f t="shared" si="3"/>
        <v>CUST_CLR_FCL_TMP</v>
      </c>
    </row>
    <row r="34" spans="1:7">
      <c r="A34" s="84" t="s">
        <v>360</v>
      </c>
      <c r="B34" t="e">
        <f t="shared" si="0"/>
        <v>#N/A</v>
      </c>
      <c r="C34" t="s">
        <v>352</v>
      </c>
      <c r="D34" t="str">
        <f t="shared" si="2"/>
        <v>CPO_REA_MST</v>
      </c>
      <c r="E34" t="e">
        <f t="shared" si="1"/>
        <v>#N/A</v>
      </c>
      <c r="F34" t="s">
        <v>345</v>
      </c>
      <c r="G34" t="str">
        <f t="shared" si="3"/>
        <v>CUST_CLR_LCL_TMP</v>
      </c>
    </row>
    <row r="35" spans="1:7">
      <c r="A35" s="84" t="s">
        <v>170</v>
      </c>
      <c r="B35" t="str">
        <f t="shared" si="0"/>
        <v>INS_MOD_GRP_DTL</v>
      </c>
      <c r="C35" t="s">
        <v>354</v>
      </c>
      <c r="D35" t="str">
        <f t="shared" si="2"/>
        <v>CPO_SHIP_MARK_TEMP</v>
      </c>
      <c r="E35" t="e">
        <f t="shared" si="1"/>
        <v>#N/A</v>
      </c>
      <c r="F35" t="s">
        <v>347</v>
      </c>
      <c r="G35" t="str">
        <f t="shared" si="3"/>
        <v>DLY_PART_LBL_PXP_TMP</v>
      </c>
    </row>
    <row r="36" spans="1:7">
      <c r="A36" s="84" t="s">
        <v>171</v>
      </c>
      <c r="B36" t="str">
        <f t="shared" si="0"/>
        <v>INS_MOD_GRP_DTL_EST</v>
      </c>
      <c r="C36" t="s">
        <v>356</v>
      </c>
      <c r="D36" t="str">
        <f t="shared" si="2"/>
        <v>CPO_SPO_PXP_ORD_DTL_TEMP</v>
      </c>
      <c r="E36" t="e">
        <f t="shared" si="1"/>
        <v>#N/A</v>
      </c>
      <c r="F36" t="s">
        <v>349</v>
      </c>
      <c r="G36" t="str">
        <f t="shared" si="3"/>
        <v>DLY_PART_LBL_TMP</v>
      </c>
    </row>
    <row r="37" spans="1:7">
      <c r="A37" s="84" t="s">
        <v>361</v>
      </c>
      <c r="B37" t="str">
        <f t="shared" si="0"/>
        <v>INS_PACK_LIST_LOT_TEMP</v>
      </c>
      <c r="C37" t="s">
        <v>358</v>
      </c>
      <c r="D37" t="str">
        <f t="shared" si="2"/>
        <v>CPO_TECH_REF_DTL</v>
      </c>
      <c r="E37" t="e">
        <f t="shared" si="1"/>
        <v>#N/A</v>
      </c>
      <c r="F37" t="s">
        <v>351</v>
      </c>
      <c r="G37" t="str">
        <f t="shared" si="3"/>
        <v>DLY_SHP_EKANBAN_TMP</v>
      </c>
    </row>
    <row r="38" spans="1:7">
      <c r="A38" s="84" t="s">
        <v>362</v>
      </c>
      <c r="B38" t="str">
        <f t="shared" si="0"/>
        <v>INS_PACK_LIST_TEMP</v>
      </c>
      <c r="C38" t="s">
        <v>343</v>
      </c>
      <c r="D38" t="str">
        <f t="shared" si="2"/>
        <v>CUST_CLR_FCL_TMP</v>
      </c>
      <c r="E38" t="str">
        <f t="shared" si="1"/>
        <v>CUST_CLR_FCL_TMP</v>
      </c>
      <c r="F38" t="s">
        <v>353</v>
      </c>
      <c r="G38" t="str">
        <f t="shared" si="3"/>
        <v>DLY_SHP_MARK2_TMP</v>
      </c>
    </row>
    <row r="39" spans="1:7">
      <c r="A39" s="84" t="s">
        <v>363</v>
      </c>
      <c r="B39" t="str">
        <f t="shared" si="0"/>
        <v>INS_SEP_PACK_LIST_TEMP</v>
      </c>
      <c r="C39" t="s">
        <v>345</v>
      </c>
      <c r="D39" t="str">
        <f t="shared" si="2"/>
        <v>CUST_CLR_LCL_TMP</v>
      </c>
      <c r="E39" t="str">
        <f t="shared" si="1"/>
        <v>CUST_CLR_LCL_TMP</v>
      </c>
      <c r="F39" t="s">
        <v>355</v>
      </c>
      <c r="G39" t="str">
        <f t="shared" si="3"/>
        <v>DLY_SHP_MARK_PTN3_TMP</v>
      </c>
    </row>
    <row r="40" spans="1:7">
      <c r="A40" s="84" t="s">
        <v>364</v>
      </c>
      <c r="B40" t="str">
        <f t="shared" si="0"/>
        <v>IPC_IMP_PRT_ODR_JAPAN_TEMP</v>
      </c>
      <c r="C40" t="s">
        <v>347</v>
      </c>
      <c r="D40" t="str">
        <f t="shared" si="2"/>
        <v>DLY_PART_LBL_PXP_TMP</v>
      </c>
      <c r="E40" t="str">
        <f t="shared" si="1"/>
        <v>DLY_PART_LBL_PXP_TMP</v>
      </c>
      <c r="F40" t="s">
        <v>141</v>
      </c>
      <c r="G40" t="str">
        <f t="shared" si="3"/>
        <v>INF_UPLD_WARN_MST</v>
      </c>
    </row>
    <row r="41" spans="1:7">
      <c r="A41" s="84" t="s">
        <v>365</v>
      </c>
      <c r="B41" t="str">
        <f t="shared" si="0"/>
        <v>IPC_IMP_PRT_ODR_MSP_TEMP</v>
      </c>
      <c r="C41" t="s">
        <v>349</v>
      </c>
      <c r="D41" t="str">
        <f t="shared" si="2"/>
        <v>DLY_PART_LBL_TMP</v>
      </c>
      <c r="E41" t="str">
        <f t="shared" si="1"/>
        <v>DLY_PART_LBL_TMP</v>
      </c>
      <c r="F41" t="s">
        <v>366</v>
      </c>
      <c r="G41" t="str">
        <f t="shared" si="3"/>
        <v>INF_UPLD_WARN_TMP</v>
      </c>
    </row>
    <row r="42" spans="1:7">
      <c r="A42" s="84" t="s">
        <v>367</v>
      </c>
      <c r="B42" t="str">
        <f t="shared" si="0"/>
        <v>IPC_MTH_IMP_PART_TEMP</v>
      </c>
      <c r="C42" t="s">
        <v>351</v>
      </c>
      <c r="D42" t="str">
        <f t="shared" si="2"/>
        <v>DLY_SHP_EKANBAN_TMP</v>
      </c>
      <c r="E42" t="str">
        <f t="shared" si="1"/>
        <v>DLY_SHP_EKANBAN_TMP</v>
      </c>
      <c r="F42" t="s">
        <v>368</v>
      </c>
      <c r="G42" t="e">
        <f t="shared" si="3"/>
        <v>#N/A</v>
      </c>
    </row>
    <row r="43" spans="1:7">
      <c r="A43" s="84" t="s">
        <v>369</v>
      </c>
      <c r="B43" t="str">
        <f t="shared" si="0"/>
        <v>OEM_LOT_PRC_UPLD_JOB_ST</v>
      </c>
      <c r="C43" t="s">
        <v>353</v>
      </c>
      <c r="D43" t="str">
        <f t="shared" si="2"/>
        <v>DLY_SHP_MARK2_TMP</v>
      </c>
      <c r="E43" t="str">
        <f t="shared" si="1"/>
        <v>DLY_SHP_MARK2_TMP</v>
      </c>
      <c r="F43" t="s">
        <v>81</v>
      </c>
      <c r="G43" t="str">
        <f t="shared" si="3"/>
        <v>INS_CNTRY_ORG_MST</v>
      </c>
    </row>
    <row r="44" spans="1:7">
      <c r="A44" s="84" t="s">
        <v>107</v>
      </c>
      <c r="B44" t="str">
        <f t="shared" si="0"/>
        <v>OEM_LOT_PRC_MST</v>
      </c>
      <c r="C44" t="s">
        <v>355</v>
      </c>
      <c r="D44" t="str">
        <f t="shared" si="2"/>
        <v>DLY_SHP_MARK_PTN3_TMP</v>
      </c>
      <c r="E44" t="str">
        <f t="shared" si="1"/>
        <v>DLY_SHP_MARK_PTN3_TMP</v>
      </c>
      <c r="F44" t="s">
        <v>72</v>
      </c>
      <c r="G44" t="str">
        <f t="shared" si="3"/>
        <v>INS_CO_ERR_LOG</v>
      </c>
    </row>
    <row r="45" spans="1:7">
      <c r="A45" s="84" t="s">
        <v>108</v>
      </c>
      <c r="B45" t="str">
        <f t="shared" si="0"/>
        <v>OEM_LOT_SIZE_MST</v>
      </c>
      <c r="C45" t="s">
        <v>140</v>
      </c>
      <c r="D45" t="e">
        <f t="shared" si="2"/>
        <v>#N/A</v>
      </c>
      <c r="E45" t="str">
        <f t="shared" si="1"/>
        <v>DPK_CODE_MST</v>
      </c>
      <c r="F45" t="s">
        <v>192</v>
      </c>
      <c r="G45" t="str">
        <f t="shared" si="3"/>
        <v>INS_INV_CONTAINER_DTLS</v>
      </c>
    </row>
    <row r="46" spans="1:7">
      <c r="A46" s="84" t="s">
        <v>370</v>
      </c>
      <c r="B46" t="e">
        <f t="shared" si="0"/>
        <v>#N/A</v>
      </c>
      <c r="C46" t="s">
        <v>357</v>
      </c>
      <c r="D46" t="e">
        <f t="shared" si="2"/>
        <v>#N/A</v>
      </c>
      <c r="E46" t="str">
        <f t="shared" si="1"/>
        <v>DPK_CONT_LIST_TMP</v>
      </c>
      <c r="F46" t="s">
        <v>371</v>
      </c>
      <c r="G46" t="e">
        <f t="shared" si="3"/>
        <v>#N/A</v>
      </c>
    </row>
    <row r="47" spans="1:7">
      <c r="A47" s="84" t="s">
        <v>185</v>
      </c>
      <c r="B47" t="str">
        <f t="shared" si="0"/>
        <v>NOEM_EST_INV_DTL</v>
      </c>
      <c r="C47" t="s">
        <v>372</v>
      </c>
      <c r="D47" t="e">
        <f t="shared" si="2"/>
        <v>#N/A</v>
      </c>
      <c r="E47" t="e">
        <f t="shared" si="1"/>
        <v>#N/A</v>
      </c>
      <c r="F47" t="s">
        <v>373</v>
      </c>
      <c r="G47" t="e">
        <f t="shared" si="3"/>
        <v>#N/A</v>
      </c>
    </row>
    <row r="48" spans="1:7">
      <c r="A48" s="84" t="s">
        <v>258</v>
      </c>
      <c r="B48" t="str">
        <f t="shared" si="0"/>
        <v>NOEM_DLY_MOD_ICS</v>
      </c>
      <c r="C48" t="s">
        <v>87</v>
      </c>
      <c r="D48" t="e">
        <f t="shared" si="2"/>
        <v>#N/A</v>
      </c>
      <c r="E48" t="str">
        <f t="shared" si="1"/>
        <v>DPK_ERR_WAR_SOUND_MST</v>
      </c>
      <c r="F48" t="s">
        <v>193</v>
      </c>
      <c r="G48" t="str">
        <f t="shared" si="3"/>
        <v>INS_INV_DTLS</v>
      </c>
    </row>
    <row r="49" spans="1:7">
      <c r="A49" s="84" t="s">
        <v>86</v>
      </c>
      <c r="B49" t="str">
        <f t="shared" si="0"/>
        <v>NOEM_DPK_DLANE_PROC_MST</v>
      </c>
      <c r="C49" t="s">
        <v>374</v>
      </c>
      <c r="D49" t="e">
        <f t="shared" si="2"/>
        <v>#N/A</v>
      </c>
      <c r="E49" t="str">
        <f t="shared" si="1"/>
        <v>DPK_ERR_WAR_SOUND_MST_TEMP</v>
      </c>
      <c r="F49" t="s">
        <v>375</v>
      </c>
      <c r="G49" t="e">
        <f t="shared" si="3"/>
        <v>#N/A</v>
      </c>
    </row>
    <row r="50" spans="1:7">
      <c r="A50" s="84" t="s">
        <v>267</v>
      </c>
      <c r="B50" t="str">
        <f t="shared" si="0"/>
        <v>NOEM_EMPTY_CONT</v>
      </c>
      <c r="C50" t="s">
        <v>88</v>
      </c>
      <c r="D50" t="e">
        <f t="shared" si="2"/>
        <v>#N/A</v>
      </c>
      <c r="E50" t="str">
        <f t="shared" si="1"/>
        <v>DPK_RSN_MST</v>
      </c>
      <c r="F50" t="s">
        <v>376</v>
      </c>
      <c r="G50" t="e">
        <f t="shared" si="3"/>
        <v>#N/A</v>
      </c>
    </row>
    <row r="51" spans="1:7">
      <c r="A51" s="84" t="s">
        <v>231</v>
      </c>
      <c r="B51" t="str">
        <f t="shared" si="0"/>
        <v>NOEM_ENG_VIN_DTL</v>
      </c>
      <c r="C51" t="s">
        <v>359</v>
      </c>
      <c r="D51" t="e">
        <f t="shared" si="2"/>
        <v>#N/A</v>
      </c>
      <c r="E51" t="str">
        <f t="shared" si="1"/>
        <v>DPK_SHP_EKANBAN_TMP</v>
      </c>
      <c r="F51" t="s">
        <v>377</v>
      </c>
      <c r="G51" t="e">
        <f t="shared" si="3"/>
        <v>#N/A</v>
      </c>
    </row>
    <row r="52" spans="1:7">
      <c r="A52" s="84" t="s">
        <v>61</v>
      </c>
      <c r="B52" t="str">
        <f t="shared" si="0"/>
        <v>NCS_ORD_UPLD_ERR</v>
      </c>
      <c r="C52" t="s">
        <v>378</v>
      </c>
      <c r="D52" t="e">
        <f t="shared" si="2"/>
        <v>#N/A</v>
      </c>
      <c r="E52" t="e">
        <f t="shared" si="1"/>
        <v>#N/A</v>
      </c>
      <c r="F52" t="s">
        <v>194</v>
      </c>
      <c r="G52" t="str">
        <f t="shared" si="3"/>
        <v>INS_INV_MODULE_DTLS</v>
      </c>
    </row>
    <row r="53" spans="1:7">
      <c r="A53" s="84" t="s">
        <v>217</v>
      </c>
      <c r="B53" t="str">
        <f t="shared" si="0"/>
        <v>NCS_PART_BAR_PACK</v>
      </c>
      <c r="C53" t="s">
        <v>89</v>
      </c>
      <c r="D53" t="e">
        <f t="shared" si="2"/>
        <v>#N/A</v>
      </c>
      <c r="E53" t="str">
        <f t="shared" si="1"/>
        <v>DPK_STOP_CALL_ERR_LST</v>
      </c>
      <c r="F53" t="s">
        <v>379</v>
      </c>
      <c r="G53" t="e">
        <f t="shared" si="3"/>
        <v>#N/A</v>
      </c>
    </row>
    <row r="54" spans="1:7">
      <c r="A54" s="84" t="s">
        <v>380</v>
      </c>
      <c r="B54" t="str">
        <f t="shared" si="0"/>
        <v>INS_INV_MODULE_DTLS_TMP</v>
      </c>
      <c r="C54" t="s">
        <v>90</v>
      </c>
      <c r="D54" t="e">
        <f t="shared" si="2"/>
        <v>#N/A</v>
      </c>
      <c r="E54" t="str">
        <f t="shared" si="1"/>
        <v>DPK_STOP_CALL_RSN_MST</v>
      </c>
      <c r="F54" t="s">
        <v>381</v>
      </c>
      <c r="G54" t="e">
        <f t="shared" si="3"/>
        <v>#N/A</v>
      </c>
    </row>
    <row r="55" spans="1:7">
      <c r="A55" s="84" t="s">
        <v>195</v>
      </c>
      <c r="B55" t="str">
        <f t="shared" si="0"/>
        <v>INS_INV_PARTS_DTLS</v>
      </c>
      <c r="C55" t="s">
        <v>91</v>
      </c>
      <c r="D55" t="e">
        <f t="shared" si="2"/>
        <v>#N/A</v>
      </c>
      <c r="E55" t="str">
        <f t="shared" si="1"/>
        <v>DPK_USER_MST</v>
      </c>
      <c r="F55" t="s">
        <v>382</v>
      </c>
      <c r="G55" t="e">
        <f t="shared" si="3"/>
        <v>#N/A</v>
      </c>
    </row>
    <row r="56" spans="1:7">
      <c r="A56" s="84" t="s">
        <v>383</v>
      </c>
      <c r="B56" t="str">
        <f t="shared" si="0"/>
        <v>INS_INV_PARTS_DTLS_TMP</v>
      </c>
      <c r="C56" t="s">
        <v>141</v>
      </c>
      <c r="D56" t="str">
        <f t="shared" si="2"/>
        <v>INF_UPLD_WARN_MST</v>
      </c>
      <c r="E56" t="str">
        <f t="shared" si="1"/>
        <v>INF_UPLD_WARN_MST</v>
      </c>
      <c r="F56" t="s">
        <v>380</v>
      </c>
      <c r="G56" t="str">
        <f t="shared" si="3"/>
        <v>INS_INV_MODULE_DTLS_TMP</v>
      </c>
    </row>
    <row r="57" spans="1:7">
      <c r="A57" s="84" t="s">
        <v>384</v>
      </c>
      <c r="B57" t="str">
        <f t="shared" si="0"/>
        <v>MTH_KHN_SHIP_SCH_TEMP</v>
      </c>
      <c r="C57" t="s">
        <v>366</v>
      </c>
      <c r="D57" t="str">
        <f t="shared" si="2"/>
        <v>INF_UPLD_WARN_TMP</v>
      </c>
      <c r="E57" t="str">
        <f t="shared" si="1"/>
        <v>INF_UPLD_WARN_TMP</v>
      </c>
      <c r="F57" t="s">
        <v>195</v>
      </c>
      <c r="G57" t="str">
        <f t="shared" si="3"/>
        <v>INS_INV_PARTS_DTLS</v>
      </c>
    </row>
    <row r="58" spans="1:7">
      <c r="A58" s="84" t="s">
        <v>385</v>
      </c>
      <c r="B58" t="str">
        <f t="shared" si="0"/>
        <v>NOEM_VPR_PART_TEMP</v>
      </c>
      <c r="C58" t="s">
        <v>81</v>
      </c>
      <c r="D58" t="str">
        <f t="shared" si="2"/>
        <v>INS_CNTRY_ORG_MST</v>
      </c>
      <c r="E58" t="str">
        <f t="shared" si="1"/>
        <v>INS_CNTRY_ORG_MST</v>
      </c>
      <c r="F58" t="s">
        <v>386</v>
      </c>
      <c r="G58" t="e">
        <f t="shared" si="3"/>
        <v>#N/A</v>
      </c>
    </row>
    <row r="59" spans="1:7">
      <c r="A59" s="84" t="s">
        <v>163</v>
      </c>
      <c r="B59" t="str">
        <f t="shared" si="0"/>
        <v>OEM_PROG_DTLS</v>
      </c>
      <c r="C59" t="s">
        <v>72</v>
      </c>
      <c r="D59" t="str">
        <f t="shared" si="2"/>
        <v>INS_CO_ERR_LOG</v>
      </c>
      <c r="E59" t="str">
        <f t="shared" si="1"/>
        <v>INS_CO_ERR_LOG</v>
      </c>
      <c r="F59" t="s">
        <v>387</v>
      </c>
      <c r="G59" t="e">
        <f t="shared" si="3"/>
        <v>#N/A</v>
      </c>
    </row>
    <row r="60" spans="1:7">
      <c r="A60" s="84" t="s">
        <v>230</v>
      </c>
      <c r="B60" t="str">
        <f t="shared" si="0"/>
        <v>NOEM_DLY_CONT_CB_HST</v>
      </c>
      <c r="C60" t="s">
        <v>266</v>
      </c>
      <c r="D60" t="e">
        <f t="shared" si="2"/>
        <v>#N/A</v>
      </c>
      <c r="E60" t="str">
        <f t="shared" si="1"/>
        <v>INS_EXCLUDE_IMP_PLS</v>
      </c>
      <c r="F60" t="s">
        <v>388</v>
      </c>
      <c r="G60" t="e">
        <f t="shared" si="3"/>
        <v>#N/A</v>
      </c>
    </row>
    <row r="61" spans="1:7">
      <c r="A61" s="84" t="s">
        <v>136</v>
      </c>
      <c r="B61" t="str">
        <f t="shared" si="0"/>
        <v>OEM_SHIP_CMP_MST</v>
      </c>
      <c r="C61" t="s">
        <v>192</v>
      </c>
      <c r="D61" t="str">
        <f t="shared" si="2"/>
        <v>INS_INV_CONTAINER_DTLS</v>
      </c>
      <c r="E61" t="str">
        <f t="shared" si="1"/>
        <v>INS_INV_CONTAINER_DTLS</v>
      </c>
      <c r="F61" t="s">
        <v>383</v>
      </c>
      <c r="G61" t="str">
        <f t="shared" si="3"/>
        <v>INS_INV_PARTS_DTLS_TMP</v>
      </c>
    </row>
    <row r="62" spans="1:7">
      <c r="A62" s="84" t="s">
        <v>174</v>
      </c>
      <c r="B62" t="str">
        <f t="shared" si="0"/>
        <v>OEM_TPT_MST</v>
      </c>
      <c r="C62" t="s">
        <v>389</v>
      </c>
      <c r="D62" t="e">
        <f t="shared" si="2"/>
        <v>#N/A</v>
      </c>
      <c r="E62" t="e">
        <f t="shared" si="1"/>
        <v>#N/A</v>
      </c>
      <c r="F62" t="s">
        <v>109</v>
      </c>
      <c r="G62" t="str">
        <f t="shared" si="3"/>
        <v>INS_MIX_PRIV_MST</v>
      </c>
    </row>
    <row r="63" spans="1:7">
      <c r="A63" s="84" t="s">
        <v>173</v>
      </c>
      <c r="B63" t="str">
        <f t="shared" si="0"/>
        <v>OEM_TRD_TERM_MST</v>
      </c>
      <c r="C63" t="s">
        <v>390</v>
      </c>
      <c r="D63" t="e">
        <f t="shared" si="2"/>
        <v>#N/A</v>
      </c>
      <c r="E63" t="e">
        <f t="shared" si="1"/>
        <v>#N/A</v>
      </c>
      <c r="F63" t="s">
        <v>170</v>
      </c>
      <c r="G63" t="str">
        <f t="shared" si="3"/>
        <v>INS_MOD_GRP_DTL</v>
      </c>
    </row>
    <row r="64" spans="1:7">
      <c r="A64" s="84" t="s">
        <v>70</v>
      </c>
      <c r="B64" t="str">
        <f t="shared" si="0"/>
        <v>OEM_UPLOAD_ERR</v>
      </c>
      <c r="C64" t="s">
        <v>193</v>
      </c>
      <c r="D64" t="str">
        <f t="shared" si="2"/>
        <v>INS_INV_DTLS</v>
      </c>
      <c r="E64" t="str">
        <f t="shared" si="1"/>
        <v>INS_INV_DTLS</v>
      </c>
      <c r="F64" t="s">
        <v>171</v>
      </c>
      <c r="G64" t="str">
        <f t="shared" si="3"/>
        <v>INS_MOD_GRP_DTL_EST</v>
      </c>
    </row>
    <row r="65" spans="1:7">
      <c r="A65" s="84" t="s">
        <v>391</v>
      </c>
      <c r="B65" t="str">
        <f t="shared" si="0"/>
        <v>NOEM_VPP_MOD_TEMP</v>
      </c>
      <c r="C65" t="s">
        <v>250</v>
      </c>
      <c r="D65" t="e">
        <f t="shared" si="2"/>
        <v>#N/A</v>
      </c>
      <c r="E65" t="e">
        <f t="shared" si="1"/>
        <v>#N/A</v>
      </c>
      <c r="F65" t="s">
        <v>361</v>
      </c>
      <c r="G65" t="str">
        <f t="shared" si="3"/>
        <v>INS_PACK_LIST_LOT_TEMP</v>
      </c>
    </row>
    <row r="66" spans="1:7">
      <c r="A66" s="84" t="s">
        <v>122</v>
      </c>
      <c r="B66" t="str">
        <f t="shared" ref="B66:B129" si="4">VLOOKUP(A66,C:C,1,FALSE)</f>
        <v>OEM_PMNT_TERM_MST</v>
      </c>
      <c r="C66" t="s">
        <v>194</v>
      </c>
      <c r="D66" t="str">
        <f t="shared" si="2"/>
        <v>INS_INV_MODULE_DTLS</v>
      </c>
      <c r="E66" t="str">
        <f t="shared" ref="E66:E129" si="5">VLOOKUP(C66,A:A,1,FALSE)</f>
        <v>INS_INV_MODULE_DTLS</v>
      </c>
      <c r="F66" t="s">
        <v>362</v>
      </c>
      <c r="G66" t="str">
        <f t="shared" si="3"/>
        <v>INS_PACK_LIST_TEMP</v>
      </c>
    </row>
    <row r="67" spans="1:7">
      <c r="A67" s="84" t="s">
        <v>124</v>
      </c>
      <c r="B67" t="str">
        <f t="shared" si="4"/>
        <v>OEM_PORT_MST</v>
      </c>
      <c r="C67" t="s">
        <v>380</v>
      </c>
      <c r="D67" t="str">
        <f t="shared" ref="D67:D130" si="6">VLOOKUP(C67,F:F,1,FALSE)</f>
        <v>INS_INV_MODULE_DTLS_TMP</v>
      </c>
      <c r="E67" t="str">
        <f t="shared" si="5"/>
        <v>INS_INV_MODULE_DTLS_TMP</v>
      </c>
      <c r="F67" t="s">
        <v>125</v>
      </c>
      <c r="G67" t="str">
        <f t="shared" ref="G67:G130" si="7">VLOOKUP(F67,C:C,1,FALSE)</f>
        <v>INS_PROD_GRP_MST</v>
      </c>
    </row>
    <row r="68" spans="1:7">
      <c r="A68" s="84" t="s">
        <v>69</v>
      </c>
      <c r="B68" t="str">
        <f t="shared" si="4"/>
        <v>OEM_PROCESS_CTRL</v>
      </c>
      <c r="C68" t="s">
        <v>195</v>
      </c>
      <c r="D68" t="str">
        <f t="shared" si="6"/>
        <v>INS_INV_PARTS_DTLS</v>
      </c>
      <c r="E68" t="str">
        <f t="shared" si="5"/>
        <v>INS_INV_PARTS_DTLS</v>
      </c>
      <c r="F68" t="s">
        <v>240</v>
      </c>
      <c r="G68" t="str">
        <f t="shared" si="7"/>
        <v>INS_SEP_INV_DTLS</v>
      </c>
    </row>
    <row r="69" spans="1:7">
      <c r="A69" s="84" t="s">
        <v>198</v>
      </c>
      <c r="B69" t="str">
        <f t="shared" si="4"/>
        <v>NOEM_VPR_MTH_KEIHEN_CONT</v>
      </c>
      <c r="C69" t="s">
        <v>383</v>
      </c>
      <c r="D69" t="str">
        <f t="shared" si="6"/>
        <v>INS_INV_PARTS_DTLS_TMP</v>
      </c>
      <c r="E69" t="str">
        <f t="shared" si="5"/>
        <v>INS_INV_PARTS_DTLS_TMP</v>
      </c>
      <c r="F69" t="s">
        <v>363</v>
      </c>
      <c r="G69" t="str">
        <f t="shared" si="7"/>
        <v>INS_SEP_PACK_LIST_TEMP</v>
      </c>
    </row>
    <row r="70" spans="1:7">
      <c r="A70" s="84" t="s">
        <v>199</v>
      </c>
      <c r="B70" t="str">
        <f t="shared" si="4"/>
        <v>NOEM_VPR_MTH_KEIHEN_MOD</v>
      </c>
      <c r="C70" t="s">
        <v>109</v>
      </c>
      <c r="D70" t="str">
        <f t="shared" si="6"/>
        <v>INS_MIX_PRIV_MST</v>
      </c>
      <c r="E70" t="str">
        <f t="shared" si="5"/>
        <v>INS_MIX_PRIV_MST</v>
      </c>
      <c r="F70" t="s">
        <v>392</v>
      </c>
      <c r="G70" t="str">
        <f t="shared" si="7"/>
        <v>IPC_IMP_PLNT_MST</v>
      </c>
    </row>
    <row r="71" spans="1:7">
      <c r="A71" s="84" t="s">
        <v>197</v>
      </c>
      <c r="B71" t="str">
        <f t="shared" si="4"/>
        <v>NOEM_VPR_MTH_CONT</v>
      </c>
      <c r="C71" t="s">
        <v>170</v>
      </c>
      <c r="D71" t="str">
        <f t="shared" si="6"/>
        <v>INS_MOD_GRP_DTL</v>
      </c>
      <c r="E71" t="str">
        <f t="shared" si="5"/>
        <v>INS_MOD_GRP_DTL</v>
      </c>
      <c r="F71" t="s">
        <v>364</v>
      </c>
      <c r="G71" t="str">
        <f t="shared" si="7"/>
        <v>IPC_IMP_PRT_ODR_JAPAN_TEMP</v>
      </c>
    </row>
    <row r="72" spans="1:7">
      <c r="A72" s="84" t="s">
        <v>120</v>
      </c>
      <c r="B72" t="str">
        <f t="shared" si="4"/>
        <v>OEM_PARAMETER</v>
      </c>
      <c r="C72" t="s">
        <v>171</v>
      </c>
      <c r="D72" t="str">
        <f t="shared" si="6"/>
        <v>INS_MOD_GRP_DTL_EST</v>
      </c>
      <c r="E72" t="str">
        <f t="shared" si="5"/>
        <v>INS_MOD_GRP_DTL_EST</v>
      </c>
      <c r="F72" t="s">
        <v>365</v>
      </c>
      <c r="G72" t="str">
        <f t="shared" si="7"/>
        <v>IPC_IMP_PRT_ODR_MSP_TEMP</v>
      </c>
    </row>
    <row r="73" spans="1:7">
      <c r="A73" s="84" t="s">
        <v>121</v>
      </c>
      <c r="B73" t="str">
        <f t="shared" si="4"/>
        <v>OEM_PART_MST</v>
      </c>
      <c r="C73" t="s">
        <v>361</v>
      </c>
      <c r="D73" t="str">
        <f t="shared" si="6"/>
        <v>INS_PACK_LIST_LOT_TEMP</v>
      </c>
      <c r="E73" t="str">
        <f t="shared" si="5"/>
        <v>INS_PACK_LIST_LOT_TEMP</v>
      </c>
      <c r="F73" t="s">
        <v>393</v>
      </c>
      <c r="G73" t="str">
        <f t="shared" si="7"/>
        <v>IPC_MST_STK_TRAN</v>
      </c>
    </row>
    <row r="74" spans="1:7">
      <c r="A74" s="84" t="s">
        <v>126</v>
      </c>
      <c r="B74" t="str">
        <f t="shared" si="4"/>
        <v>OEM_PART_PRC_MST</v>
      </c>
      <c r="C74" t="s">
        <v>362</v>
      </c>
      <c r="D74" t="str">
        <f t="shared" si="6"/>
        <v>INS_PACK_LIST_TEMP</v>
      </c>
      <c r="E74" t="str">
        <f t="shared" si="5"/>
        <v>INS_PACK_LIST_TEMP</v>
      </c>
      <c r="F74" t="s">
        <v>367</v>
      </c>
      <c r="G74" t="str">
        <f t="shared" si="7"/>
        <v>IPC_MTH_IMP_PART_TEMP</v>
      </c>
    </row>
    <row r="75" spans="1:7">
      <c r="A75" s="84" t="s">
        <v>394</v>
      </c>
      <c r="B75" t="str">
        <f t="shared" si="4"/>
        <v>OEM_PART_PRC_MST_CSV</v>
      </c>
      <c r="C75" t="s">
        <v>125</v>
      </c>
      <c r="D75" t="str">
        <f t="shared" si="6"/>
        <v>INS_PROD_GRP_MST</v>
      </c>
      <c r="E75" t="str">
        <f t="shared" si="5"/>
        <v>INS_PROD_GRP_MST</v>
      </c>
      <c r="F75" t="s">
        <v>395</v>
      </c>
      <c r="G75" t="str">
        <f t="shared" si="7"/>
        <v>IPC_PART_ORD_RND_TEMP</v>
      </c>
    </row>
    <row r="76" spans="1:7">
      <c r="A76" s="84" t="s">
        <v>396</v>
      </c>
      <c r="B76" t="str">
        <f t="shared" si="4"/>
        <v>OEM_PART_PRC_MST_TMP</v>
      </c>
      <c r="C76" t="s">
        <v>240</v>
      </c>
      <c r="D76" t="str">
        <f t="shared" si="6"/>
        <v>INS_SEP_INV_DTLS</v>
      </c>
      <c r="E76" t="str">
        <f t="shared" si="5"/>
        <v>INS_SEP_INV_DTLS</v>
      </c>
      <c r="F76" t="s">
        <v>397</v>
      </c>
      <c r="G76" t="str">
        <f t="shared" si="7"/>
        <v>IPC_PART_REQ</v>
      </c>
    </row>
    <row r="77" spans="1:7">
      <c r="A77" s="84" t="s">
        <v>123</v>
      </c>
      <c r="B77" t="str">
        <f t="shared" si="4"/>
        <v>OEM_PLNT_MST</v>
      </c>
      <c r="C77" t="s">
        <v>363</v>
      </c>
      <c r="D77" t="str">
        <f t="shared" si="6"/>
        <v>INS_SEP_PACK_LIST_TEMP</v>
      </c>
      <c r="E77" t="str">
        <f t="shared" si="5"/>
        <v>INS_SEP_PACK_LIST_TEMP</v>
      </c>
      <c r="F77" t="s">
        <v>398</v>
      </c>
      <c r="G77" t="e">
        <f t="shared" si="7"/>
        <v>#N/A</v>
      </c>
    </row>
    <row r="78" spans="1:7">
      <c r="A78" s="84" t="s">
        <v>245</v>
      </c>
      <c r="B78" t="str">
        <f t="shared" si="4"/>
        <v>NCS_SPO_ECI_DTL</v>
      </c>
      <c r="C78" t="s">
        <v>59</v>
      </c>
      <c r="D78" t="e">
        <f t="shared" si="6"/>
        <v>#N/A</v>
      </c>
      <c r="E78" t="e">
        <f t="shared" si="5"/>
        <v>#N/A</v>
      </c>
      <c r="F78" t="s">
        <v>399</v>
      </c>
      <c r="G78" t="e">
        <f t="shared" si="7"/>
        <v>#N/A</v>
      </c>
    </row>
    <row r="79" spans="1:7">
      <c r="A79" s="84" t="s">
        <v>400</v>
      </c>
      <c r="B79" t="str">
        <f t="shared" si="4"/>
        <v>MTH_KHN_SHP_SCH_PLN_TEMP</v>
      </c>
      <c r="C79" t="s">
        <v>392</v>
      </c>
      <c r="D79" t="str">
        <f t="shared" si="6"/>
        <v>IPC_IMP_PLNT_MST</v>
      </c>
      <c r="E79" t="str">
        <f t="shared" si="5"/>
        <v>IPC_IMP_PLNT_MST</v>
      </c>
      <c r="F79" t="s">
        <v>401</v>
      </c>
      <c r="G79" t="e">
        <f t="shared" si="7"/>
        <v>#N/A</v>
      </c>
    </row>
    <row r="80" spans="1:7">
      <c r="A80" s="84" t="s">
        <v>402</v>
      </c>
      <c r="B80" t="str">
        <f t="shared" si="4"/>
        <v>MTH_ROLLING_PLAN_TEMP</v>
      </c>
      <c r="C80" t="s">
        <v>364</v>
      </c>
      <c r="D80" t="str">
        <f t="shared" si="6"/>
        <v>IPC_IMP_PRT_ODR_JAPAN_TEMP</v>
      </c>
      <c r="E80" t="str">
        <f t="shared" si="5"/>
        <v>IPC_IMP_PRT_ODR_JAPAN_TEMP</v>
      </c>
      <c r="F80" t="s">
        <v>251</v>
      </c>
      <c r="G80" t="str">
        <f t="shared" si="7"/>
        <v>MTH_DAILY_PART_REQT_REP_PL</v>
      </c>
    </row>
    <row r="81" spans="1:7">
      <c r="A81" s="84" t="s">
        <v>403</v>
      </c>
      <c r="B81" t="str">
        <f t="shared" si="4"/>
        <v>MTH_SHIPMENT_TEMP</v>
      </c>
      <c r="C81" t="s">
        <v>365</v>
      </c>
      <c r="D81" t="str">
        <f t="shared" si="6"/>
        <v>IPC_IMP_PRT_ODR_MSP_TEMP</v>
      </c>
      <c r="E81" t="str">
        <f t="shared" si="5"/>
        <v>IPC_IMP_PRT_ODR_MSP_TEMP</v>
      </c>
      <c r="F81" t="s">
        <v>404</v>
      </c>
      <c r="G81" t="str">
        <f t="shared" si="7"/>
        <v>MTH_DLY_SUMMARY_TEMP</v>
      </c>
    </row>
    <row r="82" spans="1:7">
      <c r="A82" s="84" t="s">
        <v>405</v>
      </c>
      <c r="B82" t="str">
        <f t="shared" si="4"/>
        <v>MTH_SHIP_SCH_TEMP</v>
      </c>
      <c r="C82" t="s">
        <v>393</v>
      </c>
      <c r="D82" t="str">
        <f t="shared" si="6"/>
        <v>IPC_MST_STK_TRAN</v>
      </c>
      <c r="E82" t="str">
        <f t="shared" si="5"/>
        <v>IPC_MST_STK_TRAN</v>
      </c>
      <c r="F82" t="s">
        <v>406</v>
      </c>
      <c r="G82" t="str">
        <f t="shared" si="7"/>
        <v>MTH_KEIHEN_SUMMARY_TEMP</v>
      </c>
    </row>
    <row r="83" spans="1:7">
      <c r="A83" s="84" t="s">
        <v>407</v>
      </c>
      <c r="B83" t="str">
        <f t="shared" si="4"/>
        <v>NOEM_DLY_ACT_PCK_TMP</v>
      </c>
      <c r="C83" t="s">
        <v>367</v>
      </c>
      <c r="D83" t="str">
        <f t="shared" si="6"/>
        <v>IPC_MTH_IMP_PART_TEMP</v>
      </c>
      <c r="E83" t="str">
        <f t="shared" si="5"/>
        <v>IPC_MTH_IMP_PART_TEMP</v>
      </c>
      <c r="F83" t="s">
        <v>408</v>
      </c>
      <c r="G83" t="str">
        <f t="shared" si="7"/>
        <v>MTH_KHN_SHIPMENT_TEMP</v>
      </c>
    </row>
    <row r="84" spans="1:7">
      <c r="A84" s="84" t="s">
        <v>409</v>
      </c>
      <c r="B84" t="e">
        <f t="shared" si="4"/>
        <v>#N/A</v>
      </c>
      <c r="C84" t="s">
        <v>395</v>
      </c>
      <c r="D84" t="str">
        <f t="shared" si="6"/>
        <v>IPC_PART_ORD_RND_TEMP</v>
      </c>
      <c r="E84" t="str">
        <f t="shared" si="5"/>
        <v>IPC_PART_ORD_RND_TEMP</v>
      </c>
      <c r="F84" t="s">
        <v>384</v>
      </c>
      <c r="G84" t="str">
        <f t="shared" si="7"/>
        <v>MTH_KHN_SHIP_SCH_TEMP</v>
      </c>
    </row>
    <row r="85" spans="1:7">
      <c r="A85" s="84" t="s">
        <v>410</v>
      </c>
      <c r="B85" t="e">
        <f t="shared" si="4"/>
        <v>#N/A</v>
      </c>
      <c r="C85" t="s">
        <v>397</v>
      </c>
      <c r="D85" t="str">
        <f t="shared" si="6"/>
        <v>IPC_PART_REQ</v>
      </c>
      <c r="E85" t="str">
        <f t="shared" si="5"/>
        <v>IPC_PART_REQ</v>
      </c>
      <c r="F85" t="s">
        <v>400</v>
      </c>
      <c r="G85" t="str">
        <f t="shared" si="7"/>
        <v>MTH_KHN_SHP_SCH_PLN_TEMP</v>
      </c>
    </row>
    <row r="86" spans="1:7">
      <c r="A86" s="84" t="s">
        <v>411</v>
      </c>
      <c r="B86" t="e">
        <f t="shared" si="4"/>
        <v>#N/A</v>
      </c>
      <c r="C86" t="s">
        <v>52</v>
      </c>
      <c r="D86" t="e">
        <f t="shared" si="6"/>
        <v>#N/A</v>
      </c>
      <c r="E86" t="str">
        <f t="shared" si="5"/>
        <v>LOG</v>
      </c>
      <c r="F86" t="s">
        <v>402</v>
      </c>
      <c r="G86" t="str">
        <f t="shared" si="7"/>
        <v>MTH_ROLLING_PLAN_TEMP</v>
      </c>
    </row>
    <row r="87" spans="1:7">
      <c r="A87" s="84" t="s">
        <v>412</v>
      </c>
      <c r="B87" t="e">
        <f t="shared" si="4"/>
        <v>#N/A</v>
      </c>
      <c r="C87" t="s">
        <v>57</v>
      </c>
      <c r="D87" t="e">
        <f t="shared" si="6"/>
        <v>#N/A</v>
      </c>
      <c r="E87" t="e">
        <f t="shared" si="5"/>
        <v>#N/A</v>
      </c>
      <c r="F87" t="s">
        <v>403</v>
      </c>
      <c r="G87" t="str">
        <f t="shared" si="7"/>
        <v>MTH_SHIPMENT_TEMP</v>
      </c>
    </row>
    <row r="88" spans="1:7">
      <c r="A88" s="84" t="s">
        <v>413</v>
      </c>
      <c r="B88" t="e">
        <f t="shared" si="4"/>
        <v>#N/A</v>
      </c>
      <c r="C88" t="s">
        <v>58</v>
      </c>
      <c r="D88" t="e">
        <f t="shared" si="6"/>
        <v>#N/A</v>
      </c>
      <c r="E88" t="e">
        <f t="shared" si="5"/>
        <v>#N/A</v>
      </c>
      <c r="F88" t="s">
        <v>405</v>
      </c>
      <c r="G88" t="str">
        <f t="shared" si="7"/>
        <v>MTH_SHIP_SCH_TEMP</v>
      </c>
    </row>
    <row r="89" spans="1:7">
      <c r="A89" s="84" t="s">
        <v>414</v>
      </c>
      <c r="B89" t="e">
        <f t="shared" si="4"/>
        <v>#N/A</v>
      </c>
      <c r="C89" t="s">
        <v>415</v>
      </c>
      <c r="D89" t="e">
        <f t="shared" si="6"/>
        <v>#N/A</v>
      </c>
      <c r="E89" t="str">
        <f t="shared" si="5"/>
        <v>MICROSOFTDTPROPERTIES</v>
      </c>
      <c r="F89" t="s">
        <v>416</v>
      </c>
      <c r="G89" t="str">
        <f t="shared" si="7"/>
        <v>MTH_SHP_SCH_PLN_TEMP</v>
      </c>
    </row>
    <row r="90" spans="1:7">
      <c r="A90" s="84" t="s">
        <v>417</v>
      </c>
      <c r="B90" t="e">
        <f t="shared" si="4"/>
        <v>#N/A</v>
      </c>
      <c r="C90" t="s">
        <v>251</v>
      </c>
      <c r="D90" t="str">
        <f t="shared" si="6"/>
        <v>MTH_DAILY_PART_REQT_REP_PL</v>
      </c>
      <c r="E90" t="str">
        <f t="shared" si="5"/>
        <v>MTH_DAILY_PART_REQT_REP_PL</v>
      </c>
      <c r="F90" t="s">
        <v>111</v>
      </c>
      <c r="G90" t="str">
        <f t="shared" si="7"/>
        <v>NCS_ACTIVITY_MST</v>
      </c>
    </row>
    <row r="91" spans="1:7">
      <c r="A91" s="84" t="s">
        <v>144</v>
      </c>
      <c r="B91" t="str">
        <f t="shared" si="4"/>
        <v>NCS_DSI_REMARK_MST</v>
      </c>
      <c r="C91" t="s">
        <v>404</v>
      </c>
      <c r="D91" t="str">
        <f t="shared" si="6"/>
        <v>MTH_DLY_SUMMARY_TEMP</v>
      </c>
      <c r="E91" t="str">
        <f t="shared" si="5"/>
        <v>MTH_DLY_SUMMARY_TEMP</v>
      </c>
      <c r="F91" t="s">
        <v>418</v>
      </c>
      <c r="G91" t="str">
        <f t="shared" si="7"/>
        <v>NCS_ATTACH_SHEET_TEMP</v>
      </c>
    </row>
    <row r="92" spans="1:7">
      <c r="A92" s="84" t="s">
        <v>116</v>
      </c>
      <c r="B92" t="str">
        <f t="shared" si="4"/>
        <v>NCS_DST_PART_PLNT_MST</v>
      </c>
      <c r="C92" t="s">
        <v>406</v>
      </c>
      <c r="D92" t="str">
        <f t="shared" si="6"/>
        <v>MTH_KEIHEN_SUMMARY_TEMP</v>
      </c>
      <c r="E92" t="str">
        <f t="shared" si="5"/>
        <v>MTH_KEIHEN_SUMMARY_TEMP</v>
      </c>
      <c r="F92" t="s">
        <v>168</v>
      </c>
      <c r="G92" t="str">
        <f t="shared" si="7"/>
        <v>NCS_CNTRL_MOD_SEQ</v>
      </c>
    </row>
    <row r="93" spans="1:7">
      <c r="A93" s="84" t="s">
        <v>395</v>
      </c>
      <c r="B93" t="str">
        <f t="shared" si="4"/>
        <v>IPC_PART_ORD_RND_TEMP</v>
      </c>
      <c r="C93" t="s">
        <v>408</v>
      </c>
      <c r="D93" t="str">
        <f t="shared" si="6"/>
        <v>MTH_KHN_SHIPMENT_TEMP</v>
      </c>
      <c r="E93" t="str">
        <f t="shared" si="5"/>
        <v>MTH_KHN_SHIPMENT_TEMP</v>
      </c>
      <c r="F93" t="s">
        <v>80</v>
      </c>
      <c r="G93" t="str">
        <f t="shared" si="7"/>
        <v>NCS_CNTRY_CD_MST</v>
      </c>
    </row>
    <row r="94" spans="1:7">
      <c r="A94" s="84" t="s">
        <v>418</v>
      </c>
      <c r="B94" t="str">
        <f t="shared" si="4"/>
        <v>NCS_ATTACH_SHEET_TEMP</v>
      </c>
      <c r="C94" t="s">
        <v>384</v>
      </c>
      <c r="D94" t="str">
        <f t="shared" si="6"/>
        <v>MTH_KHN_SHIP_SCH_TEMP</v>
      </c>
      <c r="E94" t="str">
        <f t="shared" si="5"/>
        <v>MTH_KHN_SHIP_SCH_TEMP</v>
      </c>
      <c r="F94" t="s">
        <v>79</v>
      </c>
      <c r="G94" t="str">
        <f t="shared" si="7"/>
        <v>NCS_CNT_MST</v>
      </c>
    </row>
    <row r="95" spans="1:7">
      <c r="A95" s="84" t="s">
        <v>419</v>
      </c>
      <c r="B95" t="str">
        <f t="shared" si="4"/>
        <v>NCS_COMP_PART_TEMP</v>
      </c>
      <c r="C95" t="s">
        <v>400</v>
      </c>
      <c r="D95" t="str">
        <f t="shared" si="6"/>
        <v>MTH_KHN_SHP_SCH_PLN_TEMP</v>
      </c>
      <c r="E95" t="str">
        <f t="shared" si="5"/>
        <v>MTH_KHN_SHP_SCH_PLN_TEMP</v>
      </c>
      <c r="F95" t="s">
        <v>77</v>
      </c>
      <c r="G95" t="str">
        <f t="shared" si="7"/>
        <v>NCS_COMPONENT_MST</v>
      </c>
    </row>
    <row r="96" spans="1:7">
      <c r="A96" s="84" t="s">
        <v>420</v>
      </c>
      <c r="B96" t="str">
        <f t="shared" si="4"/>
        <v>NCS_CPO_SPO_MONITOR_TEMP</v>
      </c>
      <c r="C96" t="s">
        <v>402</v>
      </c>
      <c r="D96" t="str">
        <f t="shared" si="6"/>
        <v>MTH_ROLLING_PLAN_TEMP</v>
      </c>
      <c r="E96" t="str">
        <f t="shared" si="5"/>
        <v>MTH_ROLLING_PLAN_TEMP</v>
      </c>
      <c r="F96" t="s">
        <v>419</v>
      </c>
      <c r="G96" t="str">
        <f t="shared" si="7"/>
        <v>NCS_COMP_PART_TEMP</v>
      </c>
    </row>
    <row r="97" spans="1:7">
      <c r="A97" s="84" t="s">
        <v>421</v>
      </c>
      <c r="B97" t="str">
        <f t="shared" si="4"/>
        <v>NCS_DEL_SHP_INST_TEMP</v>
      </c>
      <c r="C97" t="s">
        <v>403</v>
      </c>
      <c r="D97" t="str">
        <f t="shared" si="6"/>
        <v>MTH_SHIPMENT_TEMP</v>
      </c>
      <c r="E97" t="str">
        <f t="shared" si="5"/>
        <v>MTH_SHIPMENT_TEMP</v>
      </c>
      <c r="F97" t="s">
        <v>204</v>
      </c>
      <c r="G97" t="str">
        <f t="shared" si="7"/>
        <v>NCS_CONT_BAR_VAN</v>
      </c>
    </row>
    <row r="98" spans="1:7">
      <c r="A98" s="84" t="s">
        <v>422</v>
      </c>
      <c r="B98" t="str">
        <f t="shared" si="4"/>
        <v>NCS_DLY_STS_TEMP</v>
      </c>
      <c r="C98" t="s">
        <v>405</v>
      </c>
      <c r="D98" t="str">
        <f t="shared" si="6"/>
        <v>MTH_SHIP_SCH_TEMP</v>
      </c>
      <c r="E98" t="str">
        <f t="shared" si="5"/>
        <v>MTH_SHIP_SCH_TEMP</v>
      </c>
      <c r="F98" t="s">
        <v>423</v>
      </c>
      <c r="G98" t="e">
        <f t="shared" si="7"/>
        <v>#N/A</v>
      </c>
    </row>
    <row r="99" spans="1:7">
      <c r="A99" s="84" t="s">
        <v>424</v>
      </c>
      <c r="B99" t="str">
        <f t="shared" si="4"/>
        <v>NCS_DSI_TI_DISCREPANCY_TEMP</v>
      </c>
      <c r="C99" t="s">
        <v>416</v>
      </c>
      <c r="D99" t="str">
        <f t="shared" si="6"/>
        <v>MTH_SHP_SCH_PLN_TEMP</v>
      </c>
      <c r="E99" t="str">
        <f t="shared" si="5"/>
        <v>MTH_SHP_SCH_PLN_TEMP</v>
      </c>
      <c r="F99" t="s">
        <v>425</v>
      </c>
      <c r="G99" t="e">
        <f t="shared" si="7"/>
        <v>#N/A</v>
      </c>
    </row>
    <row r="100" spans="1:7">
      <c r="A100" s="84" t="s">
        <v>426</v>
      </c>
      <c r="B100" t="str">
        <f t="shared" si="4"/>
        <v>NCS_MOD_LIST_TEMP</v>
      </c>
      <c r="C100" t="s">
        <v>111</v>
      </c>
      <c r="D100" t="str">
        <f t="shared" si="6"/>
        <v>NCS_ACTIVITY_MST</v>
      </c>
      <c r="E100" t="str">
        <f t="shared" si="5"/>
        <v>NCS_ACTIVITY_MST</v>
      </c>
      <c r="F100" t="s">
        <v>427</v>
      </c>
      <c r="G100" t="str">
        <f t="shared" si="7"/>
        <v>NCS_CONT_BAR_VAN_P</v>
      </c>
    </row>
    <row r="101" spans="1:7">
      <c r="A101" s="84" t="s">
        <v>428</v>
      </c>
      <c r="B101" t="str">
        <f t="shared" si="4"/>
        <v>NCS_MTH_STATUS_TEMP</v>
      </c>
      <c r="C101" t="s">
        <v>418</v>
      </c>
      <c r="D101" t="str">
        <f t="shared" si="6"/>
        <v>NCS_ATTACH_SHEET_TEMP</v>
      </c>
      <c r="E101" t="str">
        <f t="shared" si="5"/>
        <v>NCS_ATTACH_SHEET_TEMP</v>
      </c>
      <c r="F101" t="s">
        <v>429</v>
      </c>
      <c r="G101" t="e">
        <f t="shared" si="7"/>
        <v>#N/A</v>
      </c>
    </row>
    <row r="102" spans="1:7">
      <c r="A102" s="84" t="s">
        <v>430</v>
      </c>
      <c r="B102" t="str">
        <f t="shared" si="4"/>
        <v>NCS_PACK_LIST_TEMP</v>
      </c>
      <c r="C102" t="s">
        <v>168</v>
      </c>
      <c r="D102" t="str">
        <f t="shared" si="6"/>
        <v>NCS_CNTRL_MOD_SEQ</v>
      </c>
      <c r="E102" t="str">
        <f t="shared" si="5"/>
        <v>NCS_CNTRL_MOD_SEQ</v>
      </c>
      <c r="F102" t="s">
        <v>169</v>
      </c>
      <c r="G102" t="str">
        <f t="shared" si="7"/>
        <v>NCS_CONT_SEQ</v>
      </c>
    </row>
    <row r="103" spans="1:7">
      <c r="A103" s="84" t="s">
        <v>431</v>
      </c>
      <c r="B103" t="str">
        <f t="shared" si="4"/>
        <v>NCS_PART_LBL_DTL_TMP</v>
      </c>
      <c r="C103" t="s">
        <v>80</v>
      </c>
      <c r="D103" t="str">
        <f t="shared" si="6"/>
        <v>NCS_CNTRY_CD_MST</v>
      </c>
      <c r="E103" t="str">
        <f t="shared" si="5"/>
        <v>NCS_CNTRY_CD_MST</v>
      </c>
      <c r="F103" t="s">
        <v>420</v>
      </c>
      <c r="G103" t="str">
        <f t="shared" si="7"/>
        <v>NCS_CPO_SPO_MONITOR_TEMP</v>
      </c>
    </row>
    <row r="104" spans="1:7">
      <c r="A104" s="84" t="s">
        <v>432</v>
      </c>
      <c r="B104" t="str">
        <f t="shared" si="4"/>
        <v>NCS_SHIP_MARK_TEMP</v>
      </c>
      <c r="C104" t="s">
        <v>79</v>
      </c>
      <c r="D104" t="str">
        <f t="shared" si="6"/>
        <v>NCS_CNT_MST</v>
      </c>
      <c r="E104" t="str">
        <f t="shared" si="5"/>
        <v>NCS_CNT_MST</v>
      </c>
      <c r="F104" t="s">
        <v>256</v>
      </c>
      <c r="G104" t="str">
        <f t="shared" si="7"/>
        <v>NCS_DEL_DSI_TI</v>
      </c>
    </row>
    <row r="105" spans="1:7">
      <c r="A105" s="84" t="s">
        <v>433</v>
      </c>
      <c r="B105" t="str">
        <f t="shared" si="4"/>
        <v>NCS_SPO_COMP_PART_LIST_TEMP</v>
      </c>
      <c r="C105" t="s">
        <v>77</v>
      </c>
      <c r="D105" t="str">
        <f t="shared" si="6"/>
        <v>NCS_COMPONENT_MST</v>
      </c>
      <c r="E105" t="str">
        <f t="shared" si="5"/>
        <v>NCS_COMPONENT_MST</v>
      </c>
      <c r="F105" t="s">
        <v>220</v>
      </c>
      <c r="G105" t="str">
        <f t="shared" si="7"/>
        <v>NCS_DEL_PKG_DTL</v>
      </c>
    </row>
    <row r="106" spans="1:7">
      <c r="A106" s="84" t="s">
        <v>434</v>
      </c>
      <c r="B106" t="str">
        <f t="shared" si="4"/>
        <v>NCS_SPO_STATUS_TEMP</v>
      </c>
      <c r="C106" t="s">
        <v>435</v>
      </c>
      <c r="D106" t="e">
        <f t="shared" si="6"/>
        <v>#N/A</v>
      </c>
      <c r="E106" t="e">
        <f t="shared" si="5"/>
        <v>#N/A</v>
      </c>
      <c r="F106" t="s">
        <v>421</v>
      </c>
      <c r="G106" t="str">
        <f t="shared" si="7"/>
        <v>NCS_DEL_SHP_INST_TEMP</v>
      </c>
    </row>
    <row r="107" spans="1:7">
      <c r="A107" s="84" t="s">
        <v>436</v>
      </c>
      <c r="B107" t="str">
        <f t="shared" si="4"/>
        <v>NOEM_PQC_PHOTO_DIST_TEMP</v>
      </c>
      <c r="C107" t="s">
        <v>419</v>
      </c>
      <c r="D107" t="str">
        <f t="shared" si="6"/>
        <v>NCS_COMP_PART_TEMP</v>
      </c>
      <c r="E107" t="str">
        <f t="shared" si="5"/>
        <v>NCS_COMP_PART_TEMP</v>
      </c>
      <c r="F107" t="s">
        <v>113</v>
      </c>
      <c r="G107" t="str">
        <f t="shared" si="7"/>
        <v>NCS_DEPT_MST</v>
      </c>
    </row>
    <row r="108" spans="1:7">
      <c r="A108" s="84" t="s">
        <v>251</v>
      </c>
      <c r="B108" t="str">
        <f t="shared" si="4"/>
        <v>MTH_DAILY_PART_REQT_REP_PL</v>
      </c>
      <c r="C108" t="s">
        <v>204</v>
      </c>
      <c r="D108" t="str">
        <f t="shared" si="6"/>
        <v>NCS_CONT_BAR_VAN</v>
      </c>
      <c r="E108" t="str">
        <f t="shared" si="5"/>
        <v>NCS_CONT_BAR_VAN</v>
      </c>
      <c r="F108" t="s">
        <v>203</v>
      </c>
      <c r="G108" t="str">
        <f t="shared" si="7"/>
        <v>NCS_DLY_CONT_DTL</v>
      </c>
    </row>
    <row r="109" spans="1:7">
      <c r="A109" s="84" t="s">
        <v>85</v>
      </c>
      <c r="B109" t="str">
        <f t="shared" si="4"/>
        <v>OEM_FNL_DST_MST</v>
      </c>
      <c r="C109" t="s">
        <v>252</v>
      </c>
      <c r="D109" t="e">
        <f t="shared" si="6"/>
        <v>#N/A</v>
      </c>
      <c r="E109" t="e">
        <f t="shared" si="5"/>
        <v>#N/A</v>
      </c>
      <c r="F109" t="s">
        <v>437</v>
      </c>
      <c r="G109" t="str">
        <f t="shared" si="7"/>
        <v>NCS_DLY_CONT_TEMP</v>
      </c>
    </row>
    <row r="110" spans="1:7">
      <c r="A110" s="84" t="s">
        <v>101</v>
      </c>
      <c r="B110" t="str">
        <f t="shared" si="4"/>
        <v>OEM_INH_SHOP_MST</v>
      </c>
      <c r="C110" t="s">
        <v>253</v>
      </c>
      <c r="D110" t="e">
        <f t="shared" si="6"/>
        <v>#N/A</v>
      </c>
      <c r="E110" t="e">
        <f t="shared" si="5"/>
        <v>#N/A</v>
      </c>
      <c r="F110" t="s">
        <v>205</v>
      </c>
      <c r="G110" t="str">
        <f t="shared" si="7"/>
        <v>NCS_DLY_MOD_DTL</v>
      </c>
    </row>
    <row r="111" spans="1:7">
      <c r="A111" s="84" t="s">
        <v>438</v>
      </c>
      <c r="B111" t="str">
        <f t="shared" si="4"/>
        <v>OEM_LOT_PART_PRC_CSV</v>
      </c>
      <c r="C111" t="s">
        <v>439</v>
      </c>
      <c r="D111" t="e">
        <f t="shared" si="6"/>
        <v>#N/A</v>
      </c>
      <c r="E111" t="e">
        <f t="shared" si="5"/>
        <v>#N/A</v>
      </c>
      <c r="F111" t="s">
        <v>440</v>
      </c>
      <c r="G111" t="str">
        <f t="shared" si="7"/>
        <v>NCS_DLY_MOD_TEMP</v>
      </c>
    </row>
    <row r="112" spans="1:7">
      <c r="A112" s="84" t="s">
        <v>441</v>
      </c>
      <c r="B112" t="str">
        <f t="shared" si="4"/>
        <v>OEM_LOT_PART_PRC_CSV_2</v>
      </c>
      <c r="C112" t="s">
        <v>254</v>
      </c>
      <c r="D112" t="e">
        <f t="shared" si="6"/>
        <v>#N/A</v>
      </c>
      <c r="E112" t="e">
        <f t="shared" si="5"/>
        <v>#N/A</v>
      </c>
      <c r="F112" t="s">
        <v>216</v>
      </c>
      <c r="G112" t="str">
        <f t="shared" si="7"/>
        <v>NCS_DLY_PART_DTL</v>
      </c>
    </row>
    <row r="113" spans="1:7">
      <c r="A113" s="84" t="s">
        <v>97</v>
      </c>
      <c r="B113" t="str">
        <f t="shared" si="4"/>
        <v>NOEM_PRIV_TYPE_MST</v>
      </c>
      <c r="C113" t="s">
        <v>427</v>
      </c>
      <c r="D113" t="str">
        <f t="shared" si="6"/>
        <v>NCS_CONT_BAR_VAN_P</v>
      </c>
      <c r="E113" t="e">
        <f t="shared" si="5"/>
        <v>#N/A</v>
      </c>
      <c r="F113" t="s">
        <v>442</v>
      </c>
      <c r="G113" t="str">
        <f t="shared" si="7"/>
        <v>NCS_DLY_PART_TEMP</v>
      </c>
    </row>
    <row r="114" spans="1:7">
      <c r="A114" s="84" t="s">
        <v>152</v>
      </c>
      <c r="B114" t="str">
        <f t="shared" si="4"/>
        <v>NOEM_PURG_DTL</v>
      </c>
      <c r="C114" t="s">
        <v>443</v>
      </c>
      <c r="D114" t="e">
        <f t="shared" si="6"/>
        <v>#N/A</v>
      </c>
      <c r="E114" t="e">
        <f t="shared" si="5"/>
        <v>#N/A</v>
      </c>
      <c r="F114" t="s">
        <v>422</v>
      </c>
      <c r="G114" t="str">
        <f t="shared" si="7"/>
        <v>NCS_DLY_STS_TEMP</v>
      </c>
    </row>
    <row r="115" spans="1:7">
      <c r="A115" s="84" t="s">
        <v>153</v>
      </c>
      <c r="B115" t="str">
        <f t="shared" si="4"/>
        <v>NOEM_PVMS_SETUP</v>
      </c>
      <c r="C115" t="s">
        <v>255</v>
      </c>
      <c r="D115" t="e">
        <f t="shared" si="6"/>
        <v>#N/A</v>
      </c>
      <c r="E115" t="e">
        <f t="shared" si="5"/>
        <v>#N/A</v>
      </c>
      <c r="F115" t="s">
        <v>180</v>
      </c>
      <c r="G115" t="str">
        <f t="shared" si="7"/>
        <v>NCS_DSI_HDR</v>
      </c>
    </row>
    <row r="116" spans="1:7">
      <c r="A116" s="84" t="s">
        <v>444</v>
      </c>
      <c r="B116" t="str">
        <f t="shared" si="4"/>
        <v>NOEM_PVT_DLY_CONT_SUM</v>
      </c>
      <c r="C116" t="s">
        <v>169</v>
      </c>
      <c r="D116" t="str">
        <f t="shared" si="6"/>
        <v>NCS_CONT_SEQ</v>
      </c>
      <c r="E116" t="str">
        <f t="shared" si="5"/>
        <v>NCS_CONT_SEQ</v>
      </c>
      <c r="F116" t="s">
        <v>181</v>
      </c>
      <c r="G116" t="str">
        <f t="shared" si="7"/>
        <v>NCS_DSI_HST</v>
      </c>
    </row>
    <row r="117" spans="1:7">
      <c r="A117" s="84" t="s">
        <v>445</v>
      </c>
      <c r="B117" t="str">
        <f t="shared" si="4"/>
        <v>NOEM_PVT_DLY_MOD_DTL</v>
      </c>
      <c r="C117" t="s">
        <v>420</v>
      </c>
      <c r="D117" t="str">
        <f t="shared" si="6"/>
        <v>NCS_CPO_SPO_MONITOR_TEMP</v>
      </c>
      <c r="E117" t="str">
        <f t="shared" si="5"/>
        <v>NCS_CPO_SPO_MONITOR_TEMP</v>
      </c>
      <c r="F117" t="s">
        <v>142</v>
      </c>
      <c r="G117" t="str">
        <f t="shared" si="7"/>
        <v>NCS_DSI_NO_CTRL</v>
      </c>
    </row>
    <row r="118" spans="1:7">
      <c r="A118" s="84" t="s">
        <v>194</v>
      </c>
      <c r="B118" t="str">
        <f t="shared" si="4"/>
        <v>INS_INV_MODULE_DTLS</v>
      </c>
      <c r="C118" t="s">
        <v>60</v>
      </c>
      <c r="D118" t="e">
        <f t="shared" si="6"/>
        <v>#N/A</v>
      </c>
      <c r="E118" t="str">
        <f t="shared" si="5"/>
        <v>NCS_DEL_COMP_MST_LOG</v>
      </c>
      <c r="F118" t="s">
        <v>182</v>
      </c>
      <c r="G118" t="str">
        <f t="shared" si="7"/>
        <v>NCS_DSI_ORD_REV_HST</v>
      </c>
    </row>
    <row r="119" spans="1:7">
      <c r="A119" s="84" t="s">
        <v>446</v>
      </c>
      <c r="B119" t="e">
        <f t="shared" si="4"/>
        <v>#N/A</v>
      </c>
      <c r="C119" t="s">
        <v>256</v>
      </c>
      <c r="D119" t="str">
        <f t="shared" si="6"/>
        <v>NCS_DEL_DSI_TI</v>
      </c>
      <c r="E119" t="str">
        <f t="shared" si="5"/>
        <v>NCS_DEL_DSI_TI</v>
      </c>
      <c r="F119" t="s">
        <v>143</v>
      </c>
      <c r="G119" t="str">
        <f t="shared" si="7"/>
        <v>NCS_DSI_PARAM</v>
      </c>
    </row>
    <row r="120" spans="1:7">
      <c r="A120" s="84" t="s">
        <v>447</v>
      </c>
      <c r="B120" t="e">
        <f t="shared" si="4"/>
        <v>#N/A</v>
      </c>
      <c r="C120" t="s">
        <v>220</v>
      </c>
      <c r="D120" t="str">
        <f t="shared" si="6"/>
        <v>NCS_DEL_PKG_DTL</v>
      </c>
      <c r="E120" t="str">
        <f t="shared" si="5"/>
        <v>NCS_DEL_PKG_DTL</v>
      </c>
      <c r="F120" t="s">
        <v>183</v>
      </c>
      <c r="G120" t="str">
        <f t="shared" si="7"/>
        <v>NCS_DSI_PART_MST</v>
      </c>
    </row>
    <row r="121" spans="1:7">
      <c r="A121" s="84" t="s">
        <v>448</v>
      </c>
      <c r="B121" t="e">
        <f t="shared" si="4"/>
        <v>#N/A</v>
      </c>
      <c r="C121" t="s">
        <v>421</v>
      </c>
      <c r="D121" t="str">
        <f t="shared" si="6"/>
        <v>NCS_DEL_SHP_INST_TEMP</v>
      </c>
      <c r="E121" t="str">
        <f t="shared" si="5"/>
        <v>NCS_DEL_SHP_INST_TEMP</v>
      </c>
      <c r="F121" t="s">
        <v>144</v>
      </c>
      <c r="G121" t="str">
        <f t="shared" si="7"/>
        <v>NCS_DSI_REMARK_MST</v>
      </c>
    </row>
    <row r="122" spans="1:7">
      <c r="A122" s="84" t="s">
        <v>449</v>
      </c>
      <c r="B122" t="e">
        <f t="shared" si="4"/>
        <v>#N/A</v>
      </c>
      <c r="C122" t="s">
        <v>113</v>
      </c>
      <c r="D122" t="str">
        <f t="shared" si="6"/>
        <v>NCS_DEPT_MST</v>
      </c>
      <c r="E122" t="str">
        <f t="shared" si="5"/>
        <v>NCS_DEPT_MST</v>
      </c>
      <c r="F122" t="s">
        <v>424</v>
      </c>
      <c r="G122" t="str">
        <f t="shared" si="7"/>
        <v>NCS_DSI_TI_DISCREPANCY_TEMP</v>
      </c>
    </row>
    <row r="123" spans="1:7">
      <c r="A123" s="84" t="s">
        <v>450</v>
      </c>
      <c r="B123" t="e">
        <f t="shared" si="4"/>
        <v>#N/A</v>
      </c>
      <c r="C123" t="s">
        <v>203</v>
      </c>
      <c r="D123" t="str">
        <f t="shared" si="6"/>
        <v>NCS_DLY_CONT_DTL</v>
      </c>
      <c r="E123" t="str">
        <f t="shared" si="5"/>
        <v>NCS_DLY_CONT_DTL</v>
      </c>
      <c r="F123" t="s">
        <v>116</v>
      </c>
      <c r="G123" t="str">
        <f t="shared" si="7"/>
        <v>NCS_DST_PART_PLNT_MST</v>
      </c>
    </row>
    <row r="124" spans="1:7">
      <c r="A124" s="84" t="s">
        <v>451</v>
      </c>
      <c r="B124" t="e">
        <f t="shared" si="4"/>
        <v>#N/A</v>
      </c>
      <c r="C124" t="s">
        <v>437</v>
      </c>
      <c r="D124" t="str">
        <f t="shared" si="6"/>
        <v>NCS_DLY_CONT_TEMP</v>
      </c>
      <c r="E124" t="str">
        <f t="shared" si="5"/>
        <v>NCS_DLY_CONT_TEMP</v>
      </c>
      <c r="F124" t="s">
        <v>452</v>
      </c>
      <c r="G124" t="str">
        <f t="shared" si="7"/>
        <v>NCS_ECI_UPLD_TEMP</v>
      </c>
    </row>
    <row r="125" spans="1:7">
      <c r="A125" s="84" t="s">
        <v>453</v>
      </c>
      <c r="B125" t="e">
        <f t="shared" si="4"/>
        <v>#N/A</v>
      </c>
      <c r="C125" t="s">
        <v>205</v>
      </c>
      <c r="D125" t="str">
        <f t="shared" si="6"/>
        <v>NCS_DLY_MOD_DTL</v>
      </c>
      <c r="E125" t="str">
        <f t="shared" si="5"/>
        <v>NCS_DLY_MOD_DTL</v>
      </c>
      <c r="F125" t="s">
        <v>112</v>
      </c>
      <c r="G125" t="str">
        <f t="shared" si="7"/>
        <v>NCS_EXCH_RT_MST</v>
      </c>
    </row>
    <row r="126" spans="1:7">
      <c r="A126" s="84" t="s">
        <v>301</v>
      </c>
      <c r="B126" t="str">
        <f t="shared" si="4"/>
        <v>CHECKING</v>
      </c>
      <c r="C126" t="s">
        <v>440</v>
      </c>
      <c r="D126" t="str">
        <f t="shared" si="6"/>
        <v>NCS_DLY_MOD_TEMP</v>
      </c>
      <c r="E126" t="str">
        <f t="shared" si="5"/>
        <v>NCS_DLY_MOD_TEMP</v>
      </c>
      <c r="F126" t="s">
        <v>454</v>
      </c>
      <c r="G126" t="str">
        <f t="shared" si="7"/>
        <v>NCS_LPCS_PART_DTL_TMP</v>
      </c>
    </row>
    <row r="127" spans="1:7">
      <c r="A127" s="84" t="s">
        <v>313</v>
      </c>
      <c r="B127" t="str">
        <f t="shared" si="4"/>
        <v>CHK_JOB</v>
      </c>
      <c r="C127" t="s">
        <v>216</v>
      </c>
      <c r="D127" t="str">
        <f t="shared" si="6"/>
        <v>NCS_DLY_PART_DTL</v>
      </c>
      <c r="E127" t="str">
        <f t="shared" si="5"/>
        <v>NCS_DLY_PART_DTL</v>
      </c>
      <c r="F127" t="s">
        <v>206</v>
      </c>
      <c r="G127" t="str">
        <f t="shared" si="7"/>
        <v>NCS_MOD_BAR_PACK</v>
      </c>
    </row>
    <row r="128" spans="1:7">
      <c r="A128" s="84" t="s">
        <v>455</v>
      </c>
      <c r="B128" t="str">
        <f t="shared" si="4"/>
        <v>TEMP_INS_INV_DTLS</v>
      </c>
      <c r="C128" t="s">
        <v>442</v>
      </c>
      <c r="D128" t="str">
        <f t="shared" si="6"/>
        <v>NCS_DLY_PART_TEMP</v>
      </c>
      <c r="E128" t="str">
        <f t="shared" si="5"/>
        <v>NCS_DLY_PART_TEMP</v>
      </c>
      <c r="F128" t="s">
        <v>456</v>
      </c>
      <c r="G128" t="e">
        <f t="shared" si="7"/>
        <v>#N/A</v>
      </c>
    </row>
    <row r="129" spans="1:7">
      <c r="A129" s="84" t="s">
        <v>404</v>
      </c>
      <c r="B129" t="str">
        <f t="shared" si="4"/>
        <v>MTH_DLY_SUMMARY_TEMP</v>
      </c>
      <c r="C129" t="s">
        <v>422</v>
      </c>
      <c r="D129" t="str">
        <f t="shared" si="6"/>
        <v>NCS_DLY_STS_TEMP</v>
      </c>
      <c r="E129" t="str">
        <f t="shared" si="5"/>
        <v>NCS_DLY_STS_TEMP</v>
      </c>
      <c r="F129" t="s">
        <v>457</v>
      </c>
      <c r="G129" t="e">
        <f t="shared" si="7"/>
        <v>#N/A</v>
      </c>
    </row>
    <row r="130" spans="1:7">
      <c r="A130" s="84" t="s">
        <v>406</v>
      </c>
      <c r="B130" t="str">
        <f t="shared" ref="B130:B193" si="8">VLOOKUP(A130,C:C,1,FALSE)</f>
        <v>MTH_KEIHEN_SUMMARY_TEMP</v>
      </c>
      <c r="C130" t="s">
        <v>180</v>
      </c>
      <c r="D130" t="str">
        <f t="shared" si="6"/>
        <v>NCS_DSI_HDR</v>
      </c>
      <c r="E130" t="str">
        <f t="shared" ref="E130:E193" si="9">VLOOKUP(C130,A:A,1,FALSE)</f>
        <v>NCS_DSI_HDR</v>
      </c>
      <c r="F130" t="s">
        <v>458</v>
      </c>
      <c r="G130" t="str">
        <f t="shared" si="7"/>
        <v>NCS_MOD_BAR_PACK_P</v>
      </c>
    </row>
    <row r="131" spans="1:7">
      <c r="A131" s="84" t="s">
        <v>408</v>
      </c>
      <c r="B131" t="str">
        <f t="shared" si="8"/>
        <v>MTH_KHN_SHIPMENT_TEMP</v>
      </c>
      <c r="C131" t="s">
        <v>181</v>
      </c>
      <c r="D131" t="str">
        <f t="shared" ref="D131:D194" si="10">VLOOKUP(C131,F:F,1,FALSE)</f>
        <v>NCS_DSI_HST</v>
      </c>
      <c r="E131" t="str">
        <f t="shared" si="9"/>
        <v>NCS_DSI_HST</v>
      </c>
      <c r="F131" t="s">
        <v>459</v>
      </c>
      <c r="G131" t="e">
        <f t="shared" ref="G131:G194" si="11">VLOOKUP(F131,C:C,1,FALSE)</f>
        <v>#N/A</v>
      </c>
    </row>
    <row r="132" spans="1:7">
      <c r="A132" s="84" t="s">
        <v>67</v>
      </c>
      <c r="B132" t="str">
        <f t="shared" si="8"/>
        <v>OEM_ADM_ERR_LOG</v>
      </c>
      <c r="C132" t="s">
        <v>142</v>
      </c>
      <c r="D132" t="str">
        <f t="shared" si="10"/>
        <v>NCS_DSI_NO_CTRL</v>
      </c>
      <c r="E132" t="str">
        <f t="shared" si="9"/>
        <v>NCS_DSI_NO_CTRL</v>
      </c>
      <c r="F132" t="s">
        <v>209</v>
      </c>
      <c r="G132" t="str">
        <f t="shared" si="11"/>
        <v>NCS_MOD_BAR_VAN</v>
      </c>
    </row>
    <row r="133" spans="1:7">
      <c r="A133" s="84" t="s">
        <v>460</v>
      </c>
      <c r="B133" t="str">
        <f t="shared" si="8"/>
        <v>OEM_BAR_CTRL_TMP</v>
      </c>
      <c r="C133" t="s">
        <v>182</v>
      </c>
      <c r="D133" t="str">
        <f t="shared" si="10"/>
        <v>NCS_DSI_ORD_REV_HST</v>
      </c>
      <c r="E133" t="str">
        <f t="shared" si="9"/>
        <v>NCS_DSI_ORD_REV_HST</v>
      </c>
      <c r="F133" t="s">
        <v>461</v>
      </c>
      <c r="G133" t="e">
        <f t="shared" si="11"/>
        <v>#N/A</v>
      </c>
    </row>
    <row r="134" spans="1:7">
      <c r="A134" s="84" t="s">
        <v>137</v>
      </c>
      <c r="B134" t="str">
        <f t="shared" si="8"/>
        <v>OEM_CONTROL</v>
      </c>
      <c r="C134" t="s">
        <v>143</v>
      </c>
      <c r="D134" t="str">
        <f t="shared" si="10"/>
        <v>NCS_DSI_PARAM</v>
      </c>
      <c r="E134" t="str">
        <f t="shared" si="9"/>
        <v>NCS_DSI_PARAM</v>
      </c>
      <c r="F134" t="s">
        <v>462</v>
      </c>
      <c r="G134" t="e">
        <f t="shared" si="11"/>
        <v>#N/A</v>
      </c>
    </row>
    <row r="135" spans="1:7">
      <c r="A135" s="84" t="s">
        <v>83</v>
      </c>
      <c r="B135" t="str">
        <f t="shared" si="8"/>
        <v>OEM_CURRENCY_MST</v>
      </c>
      <c r="C135" t="s">
        <v>183</v>
      </c>
      <c r="D135" t="str">
        <f t="shared" si="10"/>
        <v>NCS_DSI_PART_MST</v>
      </c>
      <c r="E135" t="str">
        <f t="shared" si="9"/>
        <v>NCS_DSI_PART_MST</v>
      </c>
      <c r="F135" t="s">
        <v>463</v>
      </c>
      <c r="G135" t="str">
        <f t="shared" si="11"/>
        <v>NCS_MOD_BAR_VAN_P</v>
      </c>
    </row>
    <row r="136" spans="1:7">
      <c r="A136" s="84" t="s">
        <v>464</v>
      </c>
      <c r="B136" t="str">
        <f t="shared" si="8"/>
        <v>OEM_DPK_BAR_MOD_TEMP</v>
      </c>
      <c r="C136" t="s">
        <v>144</v>
      </c>
      <c r="D136" t="str">
        <f t="shared" si="10"/>
        <v>NCS_DSI_REMARK_MST</v>
      </c>
      <c r="E136" t="str">
        <f t="shared" si="9"/>
        <v>NCS_DSI_REMARK_MST</v>
      </c>
      <c r="F136" t="s">
        <v>465</v>
      </c>
      <c r="G136" t="e">
        <f t="shared" si="11"/>
        <v>#N/A</v>
      </c>
    </row>
    <row r="137" spans="1:7">
      <c r="A137" s="84" t="s">
        <v>200</v>
      </c>
      <c r="B137" t="str">
        <f t="shared" si="8"/>
        <v>NOEM_VPR_MTH_MOD</v>
      </c>
      <c r="C137" t="s">
        <v>424</v>
      </c>
      <c r="D137" t="str">
        <f t="shared" si="10"/>
        <v>NCS_DSI_TI_DISCREPANCY_TEMP</v>
      </c>
      <c r="E137" t="str">
        <f t="shared" si="9"/>
        <v>NCS_DSI_TI_DISCREPANCY_TEMP</v>
      </c>
      <c r="F137" t="s">
        <v>426</v>
      </c>
      <c r="G137" t="str">
        <f t="shared" si="11"/>
        <v>NCS_MOD_LIST_TEMP</v>
      </c>
    </row>
    <row r="138" spans="1:7">
      <c r="A138" s="84" t="s">
        <v>466</v>
      </c>
      <c r="B138" t="e">
        <f t="shared" si="8"/>
        <v>#N/A</v>
      </c>
      <c r="C138" t="s">
        <v>116</v>
      </c>
      <c r="D138" t="str">
        <f t="shared" si="10"/>
        <v>NCS_DST_PART_PLNT_MST</v>
      </c>
      <c r="E138" t="str">
        <f t="shared" si="9"/>
        <v>NCS_DST_PART_PLNT_MST</v>
      </c>
      <c r="F138" t="s">
        <v>145</v>
      </c>
      <c r="G138" t="str">
        <f t="shared" si="11"/>
        <v>NCS_MOD_SEQ</v>
      </c>
    </row>
    <row r="139" spans="1:7">
      <c r="A139" s="84" t="s">
        <v>467</v>
      </c>
      <c r="B139" t="e">
        <f t="shared" si="8"/>
        <v>#N/A</v>
      </c>
      <c r="C139" t="s">
        <v>452</v>
      </c>
      <c r="D139" t="str">
        <f t="shared" si="10"/>
        <v>NCS_ECI_UPLD_TEMP</v>
      </c>
      <c r="E139" t="str">
        <f t="shared" si="9"/>
        <v>NCS_ECI_UPLD_TEMP</v>
      </c>
      <c r="F139" t="s">
        <v>114</v>
      </c>
      <c r="G139" t="str">
        <f t="shared" si="11"/>
        <v>NCS_MOD_SPEC_MST</v>
      </c>
    </row>
    <row r="140" spans="1:7">
      <c r="A140" s="84" t="s">
        <v>468</v>
      </c>
      <c r="B140" t="e">
        <f t="shared" si="8"/>
        <v>#N/A</v>
      </c>
      <c r="C140" t="s">
        <v>112</v>
      </c>
      <c r="D140" t="str">
        <f t="shared" si="10"/>
        <v>NCS_EXCH_RT_MST</v>
      </c>
      <c r="E140" t="str">
        <f t="shared" si="9"/>
        <v>NCS_EXCH_RT_MST</v>
      </c>
      <c r="F140" t="s">
        <v>428</v>
      </c>
      <c r="G140" t="str">
        <f t="shared" si="11"/>
        <v>NCS_MTH_STATUS_TEMP</v>
      </c>
    </row>
    <row r="141" spans="1:7">
      <c r="A141" s="84" t="s">
        <v>440</v>
      </c>
      <c r="B141" t="str">
        <f t="shared" si="8"/>
        <v>NCS_DLY_MOD_TEMP</v>
      </c>
      <c r="C141" t="s">
        <v>454</v>
      </c>
      <c r="D141" t="str">
        <f t="shared" si="10"/>
        <v>NCS_LPCS_PART_DTL_TMP</v>
      </c>
      <c r="E141" t="str">
        <f t="shared" si="9"/>
        <v>NCS_LPCS_PART_DTL_TMP</v>
      </c>
      <c r="F141" t="s">
        <v>213</v>
      </c>
      <c r="G141" t="str">
        <f t="shared" si="11"/>
        <v>NCS_ORD_LOT_DTL</v>
      </c>
    </row>
    <row r="142" spans="1:7">
      <c r="A142" s="84" t="s">
        <v>469</v>
      </c>
      <c r="B142" t="str">
        <f t="shared" si="8"/>
        <v>NOEM_PVT_PLNT_CAL</v>
      </c>
      <c r="C142" t="s">
        <v>206</v>
      </c>
      <c r="D142" t="str">
        <f t="shared" si="10"/>
        <v>NCS_MOD_BAR_PACK</v>
      </c>
      <c r="E142" t="str">
        <f t="shared" si="9"/>
        <v>NCS_MOD_BAR_PACK</v>
      </c>
      <c r="F142" t="s">
        <v>146</v>
      </c>
      <c r="G142" t="str">
        <f t="shared" si="11"/>
        <v>NCS_ORD_PKG_STS_MST</v>
      </c>
    </row>
    <row r="143" spans="1:7">
      <c r="A143" s="84" t="s">
        <v>470</v>
      </c>
      <c r="B143" t="str">
        <f t="shared" si="8"/>
        <v>NOEM_PVT_SHIFT_INFO</v>
      </c>
      <c r="C143" t="s">
        <v>207</v>
      </c>
      <c r="D143" t="e">
        <f t="shared" si="10"/>
        <v>#N/A</v>
      </c>
      <c r="E143" t="e">
        <f t="shared" si="9"/>
        <v>#N/A</v>
      </c>
      <c r="F143" t="s">
        <v>212</v>
      </c>
      <c r="G143" t="str">
        <f t="shared" si="11"/>
        <v>NCS_ORD_RECV</v>
      </c>
    </row>
    <row r="144" spans="1:7">
      <c r="A144" s="84" t="s">
        <v>249</v>
      </c>
      <c r="B144" t="str">
        <f t="shared" si="8"/>
        <v>NCS_TI_ORD_REV_HST</v>
      </c>
      <c r="C144" t="s">
        <v>471</v>
      </c>
      <c r="D144" t="e">
        <f t="shared" si="10"/>
        <v>#N/A</v>
      </c>
      <c r="E144" t="e">
        <f t="shared" si="9"/>
        <v>#N/A</v>
      </c>
      <c r="F144" t="s">
        <v>214</v>
      </c>
      <c r="G144" t="str">
        <f t="shared" si="11"/>
        <v>NCS_ORD_RECV_DTL</v>
      </c>
    </row>
    <row r="145" spans="1:7">
      <c r="A145" s="84" t="s">
        <v>259</v>
      </c>
      <c r="B145" t="e">
        <f t="shared" si="8"/>
        <v>#N/A</v>
      </c>
      <c r="C145" t="s">
        <v>458</v>
      </c>
      <c r="D145" t="str">
        <f t="shared" si="10"/>
        <v>NCS_MOD_BAR_PACK_P</v>
      </c>
      <c r="E145" t="e">
        <f t="shared" si="9"/>
        <v>#N/A</v>
      </c>
      <c r="F145" t="s">
        <v>61</v>
      </c>
      <c r="G145" t="str">
        <f t="shared" si="11"/>
        <v>NCS_ORD_UPLD_ERR</v>
      </c>
    </row>
    <row r="146" spans="1:7">
      <c r="A146" s="84" t="s">
        <v>235</v>
      </c>
      <c r="B146" t="str">
        <f t="shared" si="8"/>
        <v>NOEM_VPR_DLY_VIN</v>
      </c>
      <c r="C146" t="s">
        <v>472</v>
      </c>
      <c r="D146" t="e">
        <f t="shared" si="10"/>
        <v>#N/A</v>
      </c>
      <c r="E146" t="e">
        <f t="shared" si="9"/>
        <v>#N/A</v>
      </c>
      <c r="F146" t="s">
        <v>430</v>
      </c>
      <c r="G146" t="str">
        <f t="shared" si="11"/>
        <v>NCS_PACK_LIST_TEMP</v>
      </c>
    </row>
    <row r="147" spans="1:7">
      <c r="A147" s="84" t="s">
        <v>473</v>
      </c>
      <c r="B147" t="str">
        <f t="shared" si="8"/>
        <v>NOEM_VPR_DLY_VIN_TEMP</v>
      </c>
      <c r="C147" t="s">
        <v>208</v>
      </c>
      <c r="D147" t="e">
        <f t="shared" si="10"/>
        <v>#N/A</v>
      </c>
      <c r="E147" t="e">
        <f t="shared" si="9"/>
        <v>#N/A</v>
      </c>
      <c r="F147" t="s">
        <v>217</v>
      </c>
      <c r="G147" t="str">
        <f t="shared" si="11"/>
        <v>NCS_PART_BAR_PACK</v>
      </c>
    </row>
    <row r="148" spans="1:7">
      <c r="A148" s="84" t="s">
        <v>474</v>
      </c>
      <c r="B148" t="e">
        <f t="shared" si="8"/>
        <v>#N/A</v>
      </c>
      <c r="C148" t="s">
        <v>209</v>
      </c>
      <c r="D148" t="str">
        <f t="shared" si="10"/>
        <v>NCS_MOD_BAR_VAN</v>
      </c>
      <c r="E148" t="str">
        <f t="shared" si="9"/>
        <v>NCS_MOD_BAR_VAN</v>
      </c>
      <c r="F148" t="s">
        <v>475</v>
      </c>
      <c r="G148" t="e">
        <f t="shared" si="11"/>
        <v>#N/A</v>
      </c>
    </row>
    <row r="149" spans="1:7">
      <c r="A149" s="84" t="s">
        <v>476</v>
      </c>
      <c r="B149" t="e">
        <f t="shared" si="8"/>
        <v>#N/A</v>
      </c>
      <c r="C149" t="s">
        <v>210</v>
      </c>
      <c r="D149" t="e">
        <f t="shared" si="10"/>
        <v>#N/A</v>
      </c>
      <c r="E149" t="e">
        <f t="shared" si="9"/>
        <v>#N/A</v>
      </c>
      <c r="F149" t="s">
        <v>477</v>
      </c>
      <c r="G149" t="e">
        <f t="shared" si="11"/>
        <v>#N/A</v>
      </c>
    </row>
    <row r="150" spans="1:7">
      <c r="A150" s="84" t="s">
        <v>478</v>
      </c>
      <c r="B150" t="e">
        <f t="shared" si="8"/>
        <v>#N/A</v>
      </c>
      <c r="C150" t="s">
        <v>479</v>
      </c>
      <c r="D150" t="e">
        <f t="shared" si="10"/>
        <v>#N/A</v>
      </c>
      <c r="E150" t="e">
        <f t="shared" si="9"/>
        <v>#N/A</v>
      </c>
      <c r="F150" t="s">
        <v>480</v>
      </c>
      <c r="G150" t="str">
        <f t="shared" si="11"/>
        <v>NCS_PART_BAR_PACK_P</v>
      </c>
    </row>
    <row r="151" spans="1:7">
      <c r="A151" s="84" t="s">
        <v>247</v>
      </c>
      <c r="B151" t="str">
        <f t="shared" si="8"/>
        <v>NCS_TI_HDR</v>
      </c>
      <c r="C151" t="s">
        <v>463</v>
      </c>
      <c r="D151" t="str">
        <f t="shared" si="10"/>
        <v>NCS_MOD_BAR_VAN_P</v>
      </c>
      <c r="E151" t="e">
        <f t="shared" si="9"/>
        <v>#N/A</v>
      </c>
      <c r="F151" t="s">
        <v>481</v>
      </c>
      <c r="G151" t="e">
        <f t="shared" si="11"/>
        <v>#N/A</v>
      </c>
    </row>
    <row r="152" spans="1:7">
      <c r="A152" s="84" t="s">
        <v>248</v>
      </c>
      <c r="B152" t="str">
        <f t="shared" si="8"/>
        <v>NCS_TI_HST</v>
      </c>
      <c r="C152" t="s">
        <v>482</v>
      </c>
      <c r="D152" t="e">
        <f t="shared" si="10"/>
        <v>#N/A</v>
      </c>
      <c r="E152" t="e">
        <f t="shared" si="9"/>
        <v>#N/A</v>
      </c>
      <c r="F152" t="s">
        <v>147</v>
      </c>
      <c r="G152" t="str">
        <f t="shared" si="11"/>
        <v>NCS_PART_BAR_SEQ</v>
      </c>
    </row>
    <row r="153" spans="1:7">
      <c r="A153" s="84" t="s">
        <v>483</v>
      </c>
      <c r="B153" t="e">
        <f t="shared" si="8"/>
        <v>#N/A</v>
      </c>
      <c r="C153" t="s">
        <v>211</v>
      </c>
      <c r="D153" t="e">
        <f t="shared" si="10"/>
        <v>#N/A</v>
      </c>
      <c r="E153" t="e">
        <f t="shared" si="9"/>
        <v>#N/A</v>
      </c>
      <c r="F153" t="s">
        <v>431</v>
      </c>
      <c r="G153" t="str">
        <f t="shared" si="11"/>
        <v>NCS_PART_LBL_DTL_TMP</v>
      </c>
    </row>
    <row r="154" spans="1:7">
      <c r="A154" s="84" t="s">
        <v>484</v>
      </c>
      <c r="B154" t="e">
        <f t="shared" si="8"/>
        <v>#N/A</v>
      </c>
      <c r="C154" t="s">
        <v>426</v>
      </c>
      <c r="D154" t="str">
        <f t="shared" si="10"/>
        <v>NCS_MOD_LIST_TEMP</v>
      </c>
      <c r="E154" t="str">
        <f t="shared" si="9"/>
        <v>NCS_MOD_LIST_TEMP</v>
      </c>
      <c r="F154" t="s">
        <v>485</v>
      </c>
      <c r="G154" t="str">
        <f t="shared" si="11"/>
        <v>NCS_PART_LBL_TMP</v>
      </c>
    </row>
    <row r="155" spans="1:7">
      <c r="A155" s="84" t="s">
        <v>486</v>
      </c>
      <c r="B155" t="e">
        <f t="shared" si="8"/>
        <v>#N/A</v>
      </c>
      <c r="C155" t="s">
        <v>145</v>
      </c>
      <c r="D155" t="str">
        <f t="shared" si="10"/>
        <v>NCS_MOD_SEQ</v>
      </c>
      <c r="E155" t="str">
        <f t="shared" si="9"/>
        <v>NCS_MOD_SEQ</v>
      </c>
      <c r="F155" t="s">
        <v>215</v>
      </c>
      <c r="G155" t="str">
        <f t="shared" si="11"/>
        <v>NCS_PKG_SPEC</v>
      </c>
    </row>
    <row r="156" spans="1:7">
      <c r="A156" s="84" t="s">
        <v>487</v>
      </c>
      <c r="B156" t="e">
        <f t="shared" si="8"/>
        <v>#N/A</v>
      </c>
      <c r="C156" t="s">
        <v>114</v>
      </c>
      <c r="D156" t="str">
        <f t="shared" si="10"/>
        <v>NCS_MOD_SPEC_MST</v>
      </c>
      <c r="E156" t="str">
        <f t="shared" si="9"/>
        <v>NCS_MOD_SPEC_MST</v>
      </c>
      <c r="F156" t="s">
        <v>62</v>
      </c>
      <c r="G156" t="str">
        <f t="shared" si="11"/>
        <v>NCS_PKG_SPEC_ERR</v>
      </c>
    </row>
    <row r="157" spans="1:7">
      <c r="A157" s="84" t="s">
        <v>188</v>
      </c>
      <c r="B157" t="str">
        <f t="shared" si="8"/>
        <v>NOEM_VPP_DLY_CONT</v>
      </c>
      <c r="C157" t="s">
        <v>428</v>
      </c>
      <c r="D157" t="str">
        <f t="shared" si="10"/>
        <v>NCS_MTH_STATUS_TEMP</v>
      </c>
      <c r="E157" t="str">
        <f t="shared" si="9"/>
        <v>NCS_MTH_STATUS_TEMP</v>
      </c>
      <c r="F157" t="s">
        <v>488</v>
      </c>
      <c r="G157" t="str">
        <f t="shared" si="11"/>
        <v>NCS_PKG_SPEC_TEMP</v>
      </c>
    </row>
    <row r="158" spans="1:7">
      <c r="A158" s="84" t="s">
        <v>189</v>
      </c>
      <c r="B158" t="str">
        <f t="shared" si="8"/>
        <v>NOEM_VPP_DLY_MOD</v>
      </c>
      <c r="C158" t="s">
        <v>213</v>
      </c>
      <c r="D158" t="str">
        <f t="shared" si="10"/>
        <v>NCS_ORD_LOT_DTL</v>
      </c>
      <c r="E158" t="str">
        <f t="shared" si="9"/>
        <v>NCS_ORD_LOT_DTL</v>
      </c>
      <c r="F158" t="s">
        <v>117</v>
      </c>
      <c r="G158" t="str">
        <f t="shared" si="11"/>
        <v>NCS_PLNT_DOCK_MST</v>
      </c>
    </row>
    <row r="159" spans="1:7">
      <c r="A159" s="84" t="s">
        <v>241</v>
      </c>
      <c r="B159" t="str">
        <f t="shared" si="8"/>
        <v>NOEM_VPR_INV_CONT</v>
      </c>
      <c r="C159" t="s">
        <v>146</v>
      </c>
      <c r="D159" t="str">
        <f t="shared" si="10"/>
        <v>NCS_ORD_PKG_STS_MST</v>
      </c>
      <c r="E159" t="str">
        <f t="shared" si="9"/>
        <v>NCS_ORD_PKG_STS_MST</v>
      </c>
      <c r="F159" t="s">
        <v>184</v>
      </c>
      <c r="G159" t="str">
        <f t="shared" si="11"/>
        <v>NCS_PPMS_ACK_STATUS</v>
      </c>
    </row>
    <row r="160" spans="1:7">
      <c r="A160" s="84" t="s">
        <v>242</v>
      </c>
      <c r="B160" t="str">
        <f t="shared" si="8"/>
        <v>NOEM_VPR_INV_MOD</v>
      </c>
      <c r="C160" t="s">
        <v>212</v>
      </c>
      <c r="D160" t="str">
        <f t="shared" si="10"/>
        <v>NCS_ORD_RECV</v>
      </c>
      <c r="E160" t="str">
        <f t="shared" si="9"/>
        <v>NCS_ORD_RECV</v>
      </c>
      <c r="F160" t="s">
        <v>489</v>
      </c>
      <c r="G160" t="str">
        <f t="shared" si="11"/>
        <v>NCS_PPMS_PART_DTL_TMP</v>
      </c>
    </row>
    <row r="161" spans="1:7">
      <c r="A161" s="84" t="s">
        <v>490</v>
      </c>
      <c r="B161" t="str">
        <f t="shared" si="8"/>
        <v>NOEM_VPP_RECV_FB_PART_TEMP</v>
      </c>
      <c r="C161" t="s">
        <v>214</v>
      </c>
      <c r="D161" t="str">
        <f t="shared" si="10"/>
        <v>NCS_ORD_RECV_DTL</v>
      </c>
      <c r="E161" t="str">
        <f t="shared" si="9"/>
        <v>NCS_ORD_RECV_DTL</v>
      </c>
      <c r="F161" t="s">
        <v>118</v>
      </c>
      <c r="G161" t="str">
        <f t="shared" si="11"/>
        <v>NCS_PRC_MST</v>
      </c>
    </row>
    <row r="162" spans="1:7">
      <c r="A162" s="84" t="s">
        <v>491</v>
      </c>
      <c r="B162" t="str">
        <f t="shared" si="8"/>
        <v>NOEM_VPR_CONT_TEMP</v>
      </c>
      <c r="C162" t="s">
        <v>61</v>
      </c>
      <c r="D162" t="str">
        <f t="shared" si="10"/>
        <v>NCS_ORD_UPLD_ERR</v>
      </c>
      <c r="E162" t="str">
        <f t="shared" si="9"/>
        <v>NCS_ORD_UPLD_ERR</v>
      </c>
      <c r="F162" t="s">
        <v>492</v>
      </c>
      <c r="G162" t="str">
        <f t="shared" si="11"/>
        <v>NCS_PRC_MST_TEMP</v>
      </c>
    </row>
    <row r="163" spans="1:7">
      <c r="A163" s="84" t="s">
        <v>105</v>
      </c>
      <c r="B163" t="str">
        <f t="shared" si="8"/>
        <v>NOEM_COE_CEPT_MST</v>
      </c>
      <c r="C163" t="s">
        <v>430</v>
      </c>
      <c r="D163" t="str">
        <f t="shared" si="10"/>
        <v>NCS_PACK_LIST_TEMP</v>
      </c>
      <c r="E163" t="str">
        <f t="shared" si="9"/>
        <v>NCS_PACK_LIST_TEMP</v>
      </c>
      <c r="F163" t="s">
        <v>138</v>
      </c>
      <c r="G163" t="str">
        <f t="shared" si="11"/>
        <v>NCS_PURPOSE_MST</v>
      </c>
    </row>
    <row r="164" spans="1:7">
      <c r="A164" s="84" t="s">
        <v>179</v>
      </c>
      <c r="B164" t="str">
        <f t="shared" si="8"/>
        <v>NOEM_CST_LBL</v>
      </c>
      <c r="C164" t="s">
        <v>217</v>
      </c>
      <c r="D164" t="str">
        <f t="shared" si="10"/>
        <v>NCS_PART_BAR_PACK</v>
      </c>
      <c r="E164" t="str">
        <f t="shared" si="9"/>
        <v>NCS_PART_BAR_PACK</v>
      </c>
      <c r="F164" t="s">
        <v>82</v>
      </c>
      <c r="G164" t="str">
        <f t="shared" si="11"/>
        <v>NCS_REA_MST</v>
      </c>
    </row>
    <row r="165" spans="1:7">
      <c r="A165" s="84" t="s">
        <v>93</v>
      </c>
      <c r="B165" t="str">
        <f t="shared" si="8"/>
        <v>NOEM_CUT_OFF_MST</v>
      </c>
      <c r="C165" t="s">
        <v>218</v>
      </c>
      <c r="D165" t="e">
        <f t="shared" si="10"/>
        <v>#N/A</v>
      </c>
      <c r="E165" t="e">
        <f t="shared" si="9"/>
        <v>#N/A</v>
      </c>
      <c r="F165" t="s">
        <v>115</v>
      </c>
      <c r="G165" t="str">
        <f t="shared" si="11"/>
        <v>NCS_REVISE_MST</v>
      </c>
    </row>
    <row r="166" spans="1:7">
      <c r="A166" s="84" t="s">
        <v>142</v>
      </c>
      <c r="B166" t="str">
        <f t="shared" si="8"/>
        <v>NCS_DSI_NO_CTRL</v>
      </c>
      <c r="C166" t="s">
        <v>493</v>
      </c>
      <c r="D166" t="e">
        <f t="shared" si="10"/>
        <v>#N/A</v>
      </c>
      <c r="E166" t="e">
        <f t="shared" si="9"/>
        <v>#N/A</v>
      </c>
      <c r="F166" t="s">
        <v>432</v>
      </c>
      <c r="G166" t="str">
        <f t="shared" si="11"/>
        <v>NCS_SHIP_MARK_TEMP</v>
      </c>
    </row>
    <row r="167" spans="1:7">
      <c r="A167" s="84" t="s">
        <v>182</v>
      </c>
      <c r="B167" t="str">
        <f t="shared" si="8"/>
        <v>NCS_DSI_ORD_REV_HST</v>
      </c>
      <c r="C167" t="s">
        <v>480</v>
      </c>
      <c r="D167" t="str">
        <f t="shared" si="10"/>
        <v>NCS_PART_BAR_PACK_P</v>
      </c>
      <c r="E167" t="e">
        <f t="shared" si="9"/>
        <v>#N/A</v>
      </c>
      <c r="F167" t="s">
        <v>433</v>
      </c>
      <c r="G167" t="str">
        <f t="shared" si="11"/>
        <v>NCS_SPO_COMP_PART_LIST_TEMP</v>
      </c>
    </row>
    <row r="168" spans="1:7">
      <c r="A168" s="84" t="s">
        <v>176</v>
      </c>
      <c r="B168" t="str">
        <f t="shared" si="8"/>
        <v>NOEM_ACT_PCK_BACKLOG_HST</v>
      </c>
      <c r="C168" t="s">
        <v>494</v>
      </c>
      <c r="D168" t="e">
        <f t="shared" si="10"/>
        <v>#N/A</v>
      </c>
      <c r="E168" t="e">
        <f t="shared" si="9"/>
        <v>#N/A</v>
      </c>
      <c r="F168" t="s">
        <v>245</v>
      </c>
      <c r="G168" t="str">
        <f t="shared" si="11"/>
        <v>NCS_SPO_ECI_DTL</v>
      </c>
    </row>
    <row r="169" spans="1:7">
      <c r="A169" s="84" t="s">
        <v>178</v>
      </c>
      <c r="B169" t="str">
        <f t="shared" si="8"/>
        <v>NOEM_ACT_VAN_BACKLOG_HST</v>
      </c>
      <c r="C169" t="s">
        <v>219</v>
      </c>
      <c r="D169" t="e">
        <f t="shared" si="10"/>
        <v>#N/A</v>
      </c>
      <c r="E169" t="e">
        <f t="shared" si="9"/>
        <v>#N/A</v>
      </c>
      <c r="F169" t="s">
        <v>434</v>
      </c>
      <c r="G169" t="str">
        <f t="shared" si="11"/>
        <v>NCS_SPO_STATUS_TEMP</v>
      </c>
    </row>
    <row r="170" spans="1:7">
      <c r="A170" s="84" t="s">
        <v>495</v>
      </c>
      <c r="B170" t="str">
        <f t="shared" si="8"/>
        <v>NOEM_SCP_DELAY_TEMP</v>
      </c>
      <c r="C170" t="s">
        <v>147</v>
      </c>
      <c r="D170" t="str">
        <f t="shared" si="10"/>
        <v>NCS_PART_BAR_SEQ</v>
      </c>
      <c r="E170" t="str">
        <f t="shared" si="9"/>
        <v>NCS_PART_BAR_SEQ</v>
      </c>
      <c r="F170" t="s">
        <v>247</v>
      </c>
      <c r="G170" t="str">
        <f t="shared" si="11"/>
        <v>NCS_TI_HDR</v>
      </c>
    </row>
    <row r="171" spans="1:7">
      <c r="A171" s="84" t="s">
        <v>239</v>
      </c>
      <c r="B171" t="str">
        <f t="shared" si="8"/>
        <v>NOEM_SCP_DELAY_DETAIL</v>
      </c>
      <c r="C171" t="s">
        <v>431</v>
      </c>
      <c r="D171" t="str">
        <f t="shared" si="10"/>
        <v>NCS_PART_LBL_DTL_TMP</v>
      </c>
      <c r="E171" t="str">
        <f t="shared" si="9"/>
        <v>NCS_PART_LBL_DTL_TMP</v>
      </c>
      <c r="F171" t="s">
        <v>248</v>
      </c>
      <c r="G171" t="str">
        <f t="shared" si="11"/>
        <v>NCS_TI_HST</v>
      </c>
    </row>
    <row r="172" spans="1:7">
      <c r="A172" s="84" t="s">
        <v>193</v>
      </c>
      <c r="B172" t="str">
        <f t="shared" si="8"/>
        <v>INS_INV_DTLS</v>
      </c>
      <c r="C172" t="s">
        <v>485</v>
      </c>
      <c r="D172" t="str">
        <f t="shared" si="10"/>
        <v>NCS_PART_LBL_TMP</v>
      </c>
      <c r="E172" t="str">
        <f t="shared" si="9"/>
        <v>NCS_PART_LBL_TMP</v>
      </c>
      <c r="F172" t="s">
        <v>249</v>
      </c>
      <c r="G172" t="str">
        <f t="shared" si="11"/>
        <v>NCS_TI_ORD_REV_HST</v>
      </c>
    </row>
    <row r="173" spans="1:7">
      <c r="A173" s="84" t="s">
        <v>496</v>
      </c>
      <c r="B173" t="str">
        <f t="shared" si="8"/>
        <v>NOEM_BPI_PRT_TEMP</v>
      </c>
      <c r="C173" t="s">
        <v>215</v>
      </c>
      <c r="D173" t="str">
        <f t="shared" si="10"/>
        <v>NCS_PKG_SPEC</v>
      </c>
      <c r="E173" t="str">
        <f t="shared" si="9"/>
        <v>NCS_PKG_SPEC</v>
      </c>
      <c r="F173" t="s">
        <v>497</v>
      </c>
      <c r="G173" t="e">
        <f t="shared" si="11"/>
        <v>#N/A</v>
      </c>
    </row>
    <row r="174" spans="1:7">
      <c r="A174" s="84" t="s">
        <v>148</v>
      </c>
      <c r="B174" t="str">
        <f t="shared" si="8"/>
        <v>NOEM_CB_MST</v>
      </c>
      <c r="C174" t="s">
        <v>62</v>
      </c>
      <c r="D174" t="str">
        <f t="shared" si="10"/>
        <v>NCS_PKG_SPEC_ERR</v>
      </c>
      <c r="E174" t="str">
        <f t="shared" si="9"/>
        <v>NCS_PKG_SPEC_ERR</v>
      </c>
      <c r="F174" t="s">
        <v>498</v>
      </c>
      <c r="G174" t="e">
        <f t="shared" si="11"/>
        <v>#N/A</v>
      </c>
    </row>
    <row r="175" spans="1:7">
      <c r="A175" s="84" t="s">
        <v>128</v>
      </c>
      <c r="B175" t="str">
        <f t="shared" si="8"/>
        <v>NOEM_RENBAN_BOOK_DTL</v>
      </c>
      <c r="C175" t="s">
        <v>488</v>
      </c>
      <c r="D175" t="str">
        <f t="shared" si="10"/>
        <v>NCS_PKG_SPEC_TEMP</v>
      </c>
      <c r="E175" t="str">
        <f t="shared" si="9"/>
        <v>NCS_PKG_SPEC_TEMP</v>
      </c>
      <c r="F175" t="s">
        <v>499</v>
      </c>
      <c r="G175" t="e">
        <f t="shared" si="11"/>
        <v>#N/A</v>
      </c>
    </row>
    <row r="176" spans="1:7">
      <c r="A176" s="84" t="s">
        <v>129</v>
      </c>
      <c r="B176" t="str">
        <f t="shared" si="8"/>
        <v>NOEM_RENBAN_BOOK_MST</v>
      </c>
      <c r="C176" t="s">
        <v>117</v>
      </c>
      <c r="D176" t="str">
        <f t="shared" si="10"/>
        <v>NCS_PLNT_DOCK_MST</v>
      </c>
      <c r="E176" t="str">
        <f t="shared" si="9"/>
        <v>NCS_PLNT_DOCK_MST</v>
      </c>
      <c r="F176" t="s">
        <v>176</v>
      </c>
      <c r="G176" t="str">
        <f t="shared" si="11"/>
        <v>NOEM_ACT_PCK_BACKLOG_HST</v>
      </c>
    </row>
    <row r="177" spans="1:7">
      <c r="A177" s="84" t="s">
        <v>65</v>
      </c>
      <c r="B177" t="str">
        <f t="shared" si="8"/>
        <v>NOEM_RENBAN_ERR</v>
      </c>
      <c r="C177" t="s">
        <v>184</v>
      </c>
      <c r="D177" t="str">
        <f t="shared" si="10"/>
        <v>NCS_PPMS_ACK_STATUS</v>
      </c>
      <c r="E177" t="str">
        <f t="shared" si="9"/>
        <v>NCS_PPMS_ACK_STATUS</v>
      </c>
      <c r="F177" t="s">
        <v>178</v>
      </c>
      <c r="G177" t="str">
        <f t="shared" si="11"/>
        <v>NOEM_ACT_VAN_BACKLOG_HST</v>
      </c>
    </row>
    <row r="178" spans="1:7">
      <c r="A178" s="84" t="s">
        <v>130</v>
      </c>
      <c r="B178" t="str">
        <f t="shared" si="8"/>
        <v>NOEM_RENBAN_SETUP_MST</v>
      </c>
      <c r="C178" t="s">
        <v>489</v>
      </c>
      <c r="D178" t="str">
        <f t="shared" si="10"/>
        <v>NCS_PPMS_PART_DTL_TMP</v>
      </c>
      <c r="E178" t="str">
        <f t="shared" si="9"/>
        <v>NCS_PPMS_PART_DTL_TMP</v>
      </c>
      <c r="F178" t="s">
        <v>257</v>
      </c>
      <c r="G178" t="str">
        <f t="shared" si="11"/>
        <v>NOEM_BAR_PURGE</v>
      </c>
    </row>
    <row r="179" spans="1:7">
      <c r="A179" s="84" t="s">
        <v>500</v>
      </c>
      <c r="B179" t="e">
        <f t="shared" si="8"/>
        <v>#N/A</v>
      </c>
      <c r="C179" t="s">
        <v>118</v>
      </c>
      <c r="D179" t="str">
        <f t="shared" si="10"/>
        <v>NCS_PRC_MST</v>
      </c>
      <c r="E179" t="str">
        <f t="shared" si="9"/>
        <v>NCS_PRC_MST</v>
      </c>
      <c r="F179" t="s">
        <v>63</v>
      </c>
      <c r="G179" t="str">
        <f t="shared" si="11"/>
        <v>NOEM_BATCH_TIME_CHK</v>
      </c>
    </row>
    <row r="180" spans="1:7">
      <c r="A180" s="84" t="s">
        <v>154</v>
      </c>
      <c r="B180" t="str">
        <f t="shared" si="8"/>
        <v>NOEM_RPT_CONFIG</v>
      </c>
      <c r="C180" t="s">
        <v>492</v>
      </c>
      <c r="D180" t="str">
        <f t="shared" si="10"/>
        <v>NCS_PRC_MST_TEMP</v>
      </c>
      <c r="E180" t="str">
        <f t="shared" si="9"/>
        <v>NCS_PRC_MST_TEMP</v>
      </c>
      <c r="F180" t="s">
        <v>148</v>
      </c>
      <c r="G180" t="str">
        <f t="shared" si="11"/>
        <v>NOEM_CB_MST</v>
      </c>
    </row>
    <row r="181" spans="1:7">
      <c r="A181" s="84" t="s">
        <v>257</v>
      </c>
      <c r="B181" t="str">
        <f t="shared" si="8"/>
        <v>NOEM_BAR_PURGE</v>
      </c>
      <c r="C181" t="s">
        <v>138</v>
      </c>
      <c r="D181" t="str">
        <f t="shared" si="10"/>
        <v>NCS_PURPOSE_MST</v>
      </c>
      <c r="E181" t="str">
        <f t="shared" si="9"/>
        <v>NCS_PURPOSE_MST</v>
      </c>
      <c r="F181" t="s">
        <v>105</v>
      </c>
      <c r="G181" t="str">
        <f t="shared" si="11"/>
        <v>NOEM_COE_CEPT_MST</v>
      </c>
    </row>
    <row r="182" spans="1:7">
      <c r="A182" s="84" t="s">
        <v>63</v>
      </c>
      <c r="B182" t="str">
        <f t="shared" si="8"/>
        <v>NOEM_BATCH_TIME_CHK</v>
      </c>
      <c r="C182" t="s">
        <v>82</v>
      </c>
      <c r="D182" t="str">
        <f t="shared" si="10"/>
        <v>NCS_REA_MST</v>
      </c>
      <c r="E182" t="str">
        <f t="shared" si="9"/>
        <v>NCS_REA_MST</v>
      </c>
      <c r="F182" t="s">
        <v>179</v>
      </c>
      <c r="G182" t="str">
        <f t="shared" si="11"/>
        <v>NOEM_CST_LBL</v>
      </c>
    </row>
    <row r="183" spans="1:7">
      <c r="A183" s="84" t="s">
        <v>92</v>
      </c>
      <c r="B183" t="str">
        <f t="shared" si="8"/>
        <v>NOEM_BOX_LMT_MST</v>
      </c>
      <c r="C183" t="s">
        <v>115</v>
      </c>
      <c r="D183" t="str">
        <f t="shared" si="10"/>
        <v>NCS_REVISE_MST</v>
      </c>
      <c r="E183" t="str">
        <f t="shared" si="9"/>
        <v>NCS_REVISE_MST</v>
      </c>
      <c r="F183" t="s">
        <v>417</v>
      </c>
      <c r="G183" t="e">
        <f t="shared" si="11"/>
        <v>#N/A</v>
      </c>
    </row>
    <row r="184" spans="1:7">
      <c r="A184" s="84" t="s">
        <v>501</v>
      </c>
      <c r="B184" t="str">
        <f t="shared" si="8"/>
        <v>NOEM_BOX_LMT_MST_TEMP</v>
      </c>
      <c r="C184" t="s">
        <v>432</v>
      </c>
      <c r="D184" t="str">
        <f t="shared" si="10"/>
        <v>NCS_SHIP_MARK_TEMP</v>
      </c>
      <c r="E184" t="str">
        <f t="shared" si="9"/>
        <v>NCS_SHIP_MARK_TEMP</v>
      </c>
      <c r="F184" t="s">
        <v>502</v>
      </c>
      <c r="G184" t="e">
        <f t="shared" si="11"/>
        <v>#N/A</v>
      </c>
    </row>
    <row r="185" spans="1:7">
      <c r="A185" s="84" t="s">
        <v>442</v>
      </c>
      <c r="B185" t="str">
        <f t="shared" si="8"/>
        <v>NCS_DLY_PART_TEMP</v>
      </c>
      <c r="C185" t="s">
        <v>433</v>
      </c>
      <c r="D185" t="str">
        <f t="shared" si="10"/>
        <v>NCS_SPO_COMP_PART_LIST_TEMP</v>
      </c>
      <c r="E185" t="str">
        <f t="shared" si="9"/>
        <v>NCS_SPO_COMP_PART_LIST_TEMP</v>
      </c>
      <c r="F185" t="s">
        <v>503</v>
      </c>
      <c r="G185" t="e">
        <f t="shared" si="11"/>
        <v>#N/A</v>
      </c>
    </row>
    <row r="186" spans="1:7">
      <c r="A186" s="84" t="s">
        <v>180</v>
      </c>
      <c r="B186" t="str">
        <f t="shared" si="8"/>
        <v>NCS_DSI_HDR</v>
      </c>
      <c r="C186" t="s">
        <v>245</v>
      </c>
      <c r="D186" t="str">
        <f t="shared" si="10"/>
        <v>NCS_SPO_ECI_DTL</v>
      </c>
      <c r="E186" t="str">
        <f t="shared" si="9"/>
        <v>NCS_SPO_ECI_DTL</v>
      </c>
      <c r="F186" t="s">
        <v>504</v>
      </c>
      <c r="G186" t="str">
        <f t="shared" si="11"/>
        <v>NOEM_CST_LBL_P</v>
      </c>
    </row>
    <row r="187" spans="1:7">
      <c r="A187" s="84" t="s">
        <v>111</v>
      </c>
      <c r="B187" t="str">
        <f t="shared" si="8"/>
        <v>NCS_ACTIVITY_MST</v>
      </c>
      <c r="C187" t="s">
        <v>434</v>
      </c>
      <c r="D187" t="str">
        <f t="shared" si="10"/>
        <v>NCS_SPO_STATUS_TEMP</v>
      </c>
      <c r="E187" t="str">
        <f t="shared" si="9"/>
        <v>NCS_SPO_STATUS_TEMP</v>
      </c>
      <c r="F187" t="s">
        <v>505</v>
      </c>
      <c r="G187" t="e">
        <f t="shared" si="11"/>
        <v>#N/A</v>
      </c>
    </row>
    <row r="188" spans="1:7">
      <c r="A188" s="84" t="s">
        <v>168</v>
      </c>
      <c r="B188" t="str">
        <f t="shared" si="8"/>
        <v>NCS_CNTRL_MOD_SEQ</v>
      </c>
      <c r="C188" t="s">
        <v>247</v>
      </c>
      <c r="D188" t="str">
        <f t="shared" si="10"/>
        <v>NCS_TI_HDR</v>
      </c>
      <c r="E188" t="str">
        <f t="shared" si="9"/>
        <v>NCS_TI_HDR</v>
      </c>
      <c r="F188" t="s">
        <v>234</v>
      </c>
      <c r="G188" t="str">
        <f t="shared" si="11"/>
        <v>NOEM_DEL_PKG_DTL</v>
      </c>
    </row>
    <row r="189" spans="1:7">
      <c r="A189" s="84" t="s">
        <v>80</v>
      </c>
      <c r="B189" t="str">
        <f t="shared" si="8"/>
        <v>NCS_CNTRY_CD_MST</v>
      </c>
      <c r="C189" t="s">
        <v>248</v>
      </c>
      <c r="D189" t="str">
        <f t="shared" si="10"/>
        <v>NCS_TI_HST</v>
      </c>
      <c r="E189" t="str">
        <f t="shared" si="9"/>
        <v>NCS_TI_HST</v>
      </c>
      <c r="F189" t="s">
        <v>407</v>
      </c>
      <c r="G189" t="str">
        <f t="shared" si="11"/>
        <v>NOEM_DLY_ACT_PCK_TMP</v>
      </c>
    </row>
    <row r="190" spans="1:7">
      <c r="A190" s="84" t="s">
        <v>79</v>
      </c>
      <c r="B190" t="str">
        <f t="shared" si="8"/>
        <v>NCS_CNT_MST</v>
      </c>
      <c r="C190" t="s">
        <v>249</v>
      </c>
      <c r="D190" t="str">
        <f t="shared" si="10"/>
        <v>NCS_TI_ORD_REV_HST</v>
      </c>
      <c r="E190" t="str">
        <f t="shared" si="9"/>
        <v>NCS_TI_ORD_REV_HST</v>
      </c>
      <c r="F190" t="s">
        <v>506</v>
      </c>
      <c r="G190" t="str">
        <f t="shared" si="11"/>
        <v>NOEM_DLY_ACT_VAN_TMP</v>
      </c>
    </row>
    <row r="191" spans="1:7">
      <c r="A191" s="84" t="s">
        <v>77</v>
      </c>
      <c r="B191" t="str">
        <f t="shared" si="8"/>
        <v>NCS_COMPONENT_MST</v>
      </c>
      <c r="C191" t="s">
        <v>176</v>
      </c>
      <c r="D191" t="str">
        <f t="shared" si="10"/>
        <v>NOEM_ACT_PCK_BACKLOG_HST</v>
      </c>
      <c r="E191" t="str">
        <f t="shared" si="9"/>
        <v>NOEM_ACT_PCK_BACKLOG_HST</v>
      </c>
      <c r="F191" t="s">
        <v>230</v>
      </c>
      <c r="G191" t="str">
        <f t="shared" si="11"/>
        <v>NOEM_DLY_CONT_CB_HST</v>
      </c>
    </row>
    <row r="192" spans="1:7">
      <c r="A192" s="84" t="s">
        <v>507</v>
      </c>
      <c r="B192" t="str">
        <f t="shared" si="8"/>
        <v>NOEM_CUT_OFF_MST_TEMP</v>
      </c>
      <c r="C192" t="s">
        <v>178</v>
      </c>
      <c r="D192" t="str">
        <f t="shared" si="10"/>
        <v>NOEM_ACT_VAN_BACKLOG_HST</v>
      </c>
      <c r="E192" t="str">
        <f t="shared" si="9"/>
        <v>NOEM_ACT_VAN_BACKLOG_HST</v>
      </c>
      <c r="F192" t="s">
        <v>258</v>
      </c>
      <c r="G192" t="str">
        <f t="shared" si="11"/>
        <v>NOEM_DLY_MOD_ICS</v>
      </c>
    </row>
    <row r="193" spans="1:7">
      <c r="A193" s="84" t="s">
        <v>234</v>
      </c>
      <c r="B193" t="str">
        <f t="shared" si="8"/>
        <v>NOEM_DEL_PKG_DTL</v>
      </c>
      <c r="C193" t="s">
        <v>257</v>
      </c>
      <c r="D193" t="str">
        <f t="shared" si="10"/>
        <v>NOEM_BAR_PURGE</v>
      </c>
      <c r="E193" t="str">
        <f t="shared" si="9"/>
        <v>NOEM_BAR_PURGE</v>
      </c>
      <c r="F193" t="s">
        <v>231</v>
      </c>
      <c r="G193" t="str">
        <f t="shared" si="11"/>
        <v>NOEM_ENG_VIN_DTL</v>
      </c>
    </row>
    <row r="194" spans="1:7">
      <c r="A194" s="84" t="s">
        <v>508</v>
      </c>
      <c r="B194" t="str">
        <f t="shared" ref="B194:B257" si="12">VLOOKUP(A194,C:C,1,FALSE)</f>
        <v>OEM_DPK_BAR_PACK_TEMP</v>
      </c>
      <c r="C194" t="s">
        <v>63</v>
      </c>
      <c r="D194" t="str">
        <f t="shared" si="10"/>
        <v>NOEM_BATCH_TIME_CHK</v>
      </c>
      <c r="E194" t="str">
        <f t="shared" ref="E194:E257" si="13">VLOOKUP(C194,A:A,1,FALSE)</f>
        <v>NOEM_BATCH_TIME_CHK</v>
      </c>
      <c r="F194" t="s">
        <v>509</v>
      </c>
      <c r="G194" t="e">
        <f t="shared" si="11"/>
        <v>#N/A</v>
      </c>
    </row>
    <row r="195" spans="1:7">
      <c r="A195" s="84" t="s">
        <v>68</v>
      </c>
      <c r="B195" t="str">
        <f t="shared" si="12"/>
        <v>OEM_ERR_LOG</v>
      </c>
      <c r="C195" t="s">
        <v>92</v>
      </c>
      <c r="D195" t="e">
        <f t="shared" ref="D195:D258" si="14">VLOOKUP(C195,F:F,1,FALSE)</f>
        <v>#N/A</v>
      </c>
      <c r="E195" t="str">
        <f t="shared" si="13"/>
        <v>NOEM_BOX_LMT_MST</v>
      </c>
      <c r="F195" t="s">
        <v>510</v>
      </c>
      <c r="G195" t="e">
        <f t="shared" ref="G195:G258" si="15">VLOOKUP(F195,C:C,1,FALSE)</f>
        <v>#N/A</v>
      </c>
    </row>
    <row r="196" spans="1:7">
      <c r="A196" s="84" t="s">
        <v>158</v>
      </c>
      <c r="B196" t="str">
        <f t="shared" si="12"/>
        <v>OEM_ERR_MST</v>
      </c>
      <c r="C196" t="s">
        <v>501</v>
      </c>
      <c r="D196" t="e">
        <f t="shared" si="14"/>
        <v>#N/A</v>
      </c>
      <c r="E196" t="str">
        <f t="shared" si="13"/>
        <v>NOEM_BOX_LMT_MST_TEMP</v>
      </c>
      <c r="F196" t="s">
        <v>511</v>
      </c>
      <c r="G196" t="e">
        <f t="shared" si="15"/>
        <v>#N/A</v>
      </c>
    </row>
    <row r="197" spans="1:7">
      <c r="A197" s="84" t="s">
        <v>104</v>
      </c>
      <c r="B197" t="str">
        <f t="shared" si="12"/>
        <v>NOEM_ISO_CONT_MST</v>
      </c>
      <c r="C197" t="s">
        <v>187</v>
      </c>
      <c r="D197" t="e">
        <f t="shared" si="14"/>
        <v>#N/A</v>
      </c>
      <c r="E197" t="str">
        <f t="shared" si="13"/>
        <v>NOEM_BPI_DLY_PRT</v>
      </c>
      <c r="F197" t="s">
        <v>84</v>
      </c>
      <c r="G197" t="str">
        <f t="shared" si="15"/>
        <v>NOEM_ENG_VIN_MST</v>
      </c>
    </row>
    <row r="198" spans="1:7">
      <c r="A198" s="84" t="s">
        <v>150</v>
      </c>
      <c r="B198" t="str">
        <f t="shared" si="12"/>
        <v>NOEM_KAN_STS_UPD_DTL</v>
      </c>
      <c r="C198" t="s">
        <v>512</v>
      </c>
      <c r="D198" t="e">
        <f t="shared" si="14"/>
        <v>#N/A</v>
      </c>
      <c r="E198" t="e">
        <f t="shared" si="13"/>
        <v>#N/A</v>
      </c>
      <c r="F198" t="s">
        <v>513</v>
      </c>
      <c r="G198" t="e">
        <f t="shared" si="15"/>
        <v>#N/A</v>
      </c>
    </row>
    <row r="199" spans="1:7">
      <c r="A199" s="84" t="s">
        <v>94</v>
      </c>
      <c r="B199" t="str">
        <f t="shared" si="12"/>
        <v>NOEM_MAX_DLANE_MST</v>
      </c>
      <c r="C199" t="s">
        <v>514</v>
      </c>
      <c r="D199" t="e">
        <f t="shared" si="14"/>
        <v>#N/A</v>
      </c>
      <c r="E199" t="e">
        <f t="shared" si="13"/>
        <v>#N/A</v>
      </c>
      <c r="F199" t="s">
        <v>515</v>
      </c>
      <c r="G199" t="e">
        <f t="shared" si="15"/>
        <v>#N/A</v>
      </c>
    </row>
    <row r="200" spans="1:7">
      <c r="A200" s="84" t="s">
        <v>95</v>
      </c>
      <c r="B200" t="str">
        <f t="shared" si="12"/>
        <v>NOEM_MROS_CVT_DETAIL</v>
      </c>
      <c r="C200" t="s">
        <v>516</v>
      </c>
      <c r="D200" t="e">
        <f t="shared" si="14"/>
        <v>#N/A</v>
      </c>
      <c r="E200" t="e">
        <f t="shared" si="13"/>
        <v>#N/A</v>
      </c>
      <c r="F200" t="s">
        <v>185</v>
      </c>
      <c r="G200" t="str">
        <f t="shared" si="15"/>
        <v>NOEM_EST_INV_DTL</v>
      </c>
    </row>
    <row r="201" spans="1:7">
      <c r="A201" s="84" t="s">
        <v>517</v>
      </c>
      <c r="B201" t="str">
        <f t="shared" si="12"/>
        <v>NOEM_MROS_CVT_TEMP</v>
      </c>
      <c r="C201" t="s">
        <v>496</v>
      </c>
      <c r="D201" t="e">
        <f t="shared" si="14"/>
        <v>#N/A</v>
      </c>
      <c r="E201" t="str">
        <f t="shared" si="13"/>
        <v>NOEM_BPI_PRT_TEMP</v>
      </c>
      <c r="F201" t="s">
        <v>186</v>
      </c>
      <c r="G201" t="str">
        <f t="shared" si="15"/>
        <v>NOEM_ETD_DLY_CONT</v>
      </c>
    </row>
    <row r="202" spans="1:7">
      <c r="A202" s="84" t="s">
        <v>96</v>
      </c>
      <c r="B202" t="str">
        <f t="shared" si="12"/>
        <v>NOEM_VPR_PKG_SPEC</v>
      </c>
      <c r="C202" t="s">
        <v>148</v>
      </c>
      <c r="D202" t="str">
        <f t="shared" si="14"/>
        <v>NOEM_CB_MST</v>
      </c>
      <c r="E202" t="str">
        <f t="shared" si="13"/>
        <v>NOEM_CB_MST</v>
      </c>
      <c r="F202" t="s">
        <v>191</v>
      </c>
      <c r="G202" t="str">
        <f t="shared" si="15"/>
        <v>NOEM_HAISEN_DTLS</v>
      </c>
    </row>
    <row r="203" spans="1:7">
      <c r="A203" s="84" t="s">
        <v>117</v>
      </c>
      <c r="B203" t="str">
        <f t="shared" si="12"/>
        <v>NCS_PLNT_DOCK_MST</v>
      </c>
      <c r="C203" t="s">
        <v>105</v>
      </c>
      <c r="D203" t="str">
        <f t="shared" si="14"/>
        <v>NOEM_COE_CEPT_MST</v>
      </c>
      <c r="E203" t="str">
        <f t="shared" si="13"/>
        <v>NOEM_COE_CEPT_MST</v>
      </c>
      <c r="F203" t="s">
        <v>99</v>
      </c>
      <c r="G203" t="str">
        <f t="shared" si="15"/>
        <v>NOEM_IMPORT_PART_CTRL_MST</v>
      </c>
    </row>
    <row r="204" spans="1:7">
      <c r="A204" s="84" t="s">
        <v>184</v>
      </c>
      <c r="B204" t="str">
        <f t="shared" si="12"/>
        <v>NCS_PPMS_ACK_STATUS</v>
      </c>
      <c r="C204" t="s">
        <v>179</v>
      </c>
      <c r="D204" t="str">
        <f t="shared" si="14"/>
        <v>NOEM_CST_LBL</v>
      </c>
      <c r="E204" t="str">
        <f t="shared" si="13"/>
        <v>NOEM_CST_LBL</v>
      </c>
      <c r="F204" t="s">
        <v>100</v>
      </c>
      <c r="G204" t="str">
        <f t="shared" si="15"/>
        <v>NOEM_IMPORT_PART_MST</v>
      </c>
    </row>
    <row r="205" spans="1:7">
      <c r="A205" s="84" t="s">
        <v>489</v>
      </c>
      <c r="B205" t="str">
        <f t="shared" si="12"/>
        <v>NCS_PPMS_PART_DTL_TMP</v>
      </c>
      <c r="C205" t="s">
        <v>504</v>
      </c>
      <c r="D205" t="str">
        <f t="shared" si="14"/>
        <v>NOEM_CST_LBL_P</v>
      </c>
      <c r="E205" t="e">
        <f t="shared" si="13"/>
        <v>#N/A</v>
      </c>
      <c r="F205" t="s">
        <v>518</v>
      </c>
      <c r="G205" t="str">
        <f t="shared" si="15"/>
        <v>NOEM_IMPORT_PART_MST_TEMP</v>
      </c>
    </row>
    <row r="206" spans="1:7">
      <c r="A206" s="84" t="s">
        <v>519</v>
      </c>
      <c r="B206" t="e">
        <f t="shared" si="12"/>
        <v>#N/A</v>
      </c>
      <c r="C206" t="s">
        <v>520</v>
      </c>
      <c r="D206" t="e">
        <f t="shared" si="14"/>
        <v>#N/A</v>
      </c>
      <c r="E206" t="e">
        <f t="shared" si="13"/>
        <v>#N/A</v>
      </c>
      <c r="F206" t="s">
        <v>98</v>
      </c>
      <c r="G206" t="str">
        <f t="shared" si="15"/>
        <v>NOEM_IMP_CF_MST</v>
      </c>
    </row>
    <row r="207" spans="1:7">
      <c r="A207" s="84" t="s">
        <v>521</v>
      </c>
      <c r="B207" t="e">
        <f t="shared" si="12"/>
        <v>#N/A</v>
      </c>
      <c r="C207" t="s">
        <v>93</v>
      </c>
      <c r="D207" t="e">
        <f t="shared" si="14"/>
        <v>#N/A</v>
      </c>
      <c r="E207" t="str">
        <f t="shared" si="13"/>
        <v>NOEM_CUT_OFF_MST</v>
      </c>
      <c r="F207" t="s">
        <v>232</v>
      </c>
      <c r="G207" t="str">
        <f t="shared" si="15"/>
        <v>NOEM_INHOUSE_PCK_SEQ</v>
      </c>
    </row>
    <row r="208" spans="1:7">
      <c r="A208" s="84" t="s">
        <v>522</v>
      </c>
      <c r="B208" t="e">
        <f t="shared" si="12"/>
        <v>#N/A</v>
      </c>
      <c r="C208" t="s">
        <v>507</v>
      </c>
      <c r="D208" t="e">
        <f t="shared" si="14"/>
        <v>#N/A</v>
      </c>
      <c r="E208" t="str">
        <f t="shared" si="13"/>
        <v>NOEM_CUT_OFF_MST_TEMP</v>
      </c>
      <c r="F208" t="s">
        <v>523</v>
      </c>
      <c r="G208" t="str">
        <f t="shared" si="15"/>
        <v>NOEM_INHOUSE_PCK_SEQ_TEMP</v>
      </c>
    </row>
    <row r="209" spans="1:7">
      <c r="A209" s="84" t="s">
        <v>524</v>
      </c>
      <c r="B209" t="e">
        <f t="shared" si="12"/>
        <v>#N/A</v>
      </c>
      <c r="C209" t="s">
        <v>234</v>
      </c>
      <c r="D209" t="str">
        <f t="shared" si="14"/>
        <v>NOEM_DEL_PKG_DTL</v>
      </c>
      <c r="E209" t="str">
        <f t="shared" si="13"/>
        <v>NOEM_DEL_PKG_DTL</v>
      </c>
      <c r="F209" t="s">
        <v>102</v>
      </c>
      <c r="G209" t="str">
        <f t="shared" si="15"/>
        <v>NOEM_INS_SETUP_DTLS</v>
      </c>
    </row>
    <row r="210" spans="1:7">
      <c r="A210" s="84" t="s">
        <v>525</v>
      </c>
      <c r="B210" t="e">
        <f t="shared" si="12"/>
        <v>#N/A</v>
      </c>
      <c r="C210" t="s">
        <v>407</v>
      </c>
      <c r="D210" t="str">
        <f t="shared" si="14"/>
        <v>NOEM_DLY_ACT_PCK_TMP</v>
      </c>
      <c r="E210" t="str">
        <f t="shared" si="13"/>
        <v>NOEM_DLY_ACT_PCK_TMP</v>
      </c>
      <c r="F210" t="s">
        <v>103</v>
      </c>
      <c r="G210" t="str">
        <f t="shared" si="15"/>
        <v>NOEM_INS_SETUP_MST</v>
      </c>
    </row>
    <row r="211" spans="1:7">
      <c r="A211" s="84" t="s">
        <v>233</v>
      </c>
      <c r="B211" t="str">
        <f t="shared" si="12"/>
        <v>NOEM_VPR_DLY_INHOUSE</v>
      </c>
      <c r="C211" t="s">
        <v>506</v>
      </c>
      <c r="D211" t="str">
        <f t="shared" si="14"/>
        <v>NOEM_DLY_ACT_VAN_TMP</v>
      </c>
      <c r="E211" t="str">
        <f t="shared" si="13"/>
        <v>NOEM_DLY_ACT_VAN_TMP</v>
      </c>
      <c r="F211" t="s">
        <v>149</v>
      </c>
      <c r="G211" t="str">
        <f t="shared" si="15"/>
        <v>NOEM_INTERFACE_SETUP</v>
      </c>
    </row>
    <row r="212" spans="1:7">
      <c r="A212" s="84" t="s">
        <v>118</v>
      </c>
      <c r="B212" t="str">
        <f t="shared" si="12"/>
        <v>NCS_PRC_MST</v>
      </c>
      <c r="C212" t="s">
        <v>230</v>
      </c>
      <c r="D212" t="str">
        <f t="shared" si="14"/>
        <v>NOEM_DLY_CONT_CB_HST</v>
      </c>
      <c r="E212" t="str">
        <f t="shared" si="13"/>
        <v>NOEM_DLY_CONT_CB_HST</v>
      </c>
      <c r="F212" t="s">
        <v>104</v>
      </c>
      <c r="G212" t="str">
        <f t="shared" si="15"/>
        <v>NOEM_ISO_CONT_MST</v>
      </c>
    </row>
    <row r="213" spans="1:7">
      <c r="A213" s="84" t="s">
        <v>492</v>
      </c>
      <c r="B213" t="str">
        <f t="shared" si="12"/>
        <v>NCS_PRC_MST_TEMP</v>
      </c>
      <c r="C213" t="s">
        <v>258</v>
      </c>
      <c r="D213" t="str">
        <f t="shared" si="14"/>
        <v>NOEM_DLY_MOD_ICS</v>
      </c>
      <c r="E213" t="str">
        <f t="shared" si="13"/>
        <v>NOEM_DLY_MOD_ICS</v>
      </c>
      <c r="F213" t="s">
        <v>151</v>
      </c>
      <c r="G213" t="str">
        <f t="shared" si="15"/>
        <v>NOEM_MARU_TYP_MST</v>
      </c>
    </row>
    <row r="214" spans="1:7">
      <c r="A214" s="84" t="s">
        <v>138</v>
      </c>
      <c r="B214" t="str">
        <f t="shared" si="12"/>
        <v>NCS_PURPOSE_MST</v>
      </c>
      <c r="C214" t="s">
        <v>86</v>
      </c>
      <c r="D214" t="e">
        <f t="shared" si="14"/>
        <v>#N/A</v>
      </c>
      <c r="E214" t="str">
        <f t="shared" si="13"/>
        <v>NOEM_DPK_DLANE_PROC_MST</v>
      </c>
      <c r="F214" t="s">
        <v>64</v>
      </c>
      <c r="G214" t="str">
        <f t="shared" si="15"/>
        <v>NOEM_MTH_UPLD_WARN</v>
      </c>
    </row>
    <row r="215" spans="1:7">
      <c r="A215" s="84" t="s">
        <v>82</v>
      </c>
      <c r="B215" t="str">
        <f t="shared" si="12"/>
        <v>NCS_REA_MST</v>
      </c>
      <c r="C215" t="s">
        <v>267</v>
      </c>
      <c r="D215" t="e">
        <f t="shared" si="14"/>
        <v>#N/A</v>
      </c>
      <c r="E215" t="str">
        <f t="shared" si="13"/>
        <v>NOEM_EMPTY_CONT</v>
      </c>
      <c r="F215" t="s">
        <v>526</v>
      </c>
      <c r="G215" t="e">
        <f t="shared" si="15"/>
        <v>#N/A</v>
      </c>
    </row>
    <row r="216" spans="1:7">
      <c r="A216" s="84" t="s">
        <v>115</v>
      </c>
      <c r="B216" t="str">
        <f t="shared" si="12"/>
        <v>NCS_REVISE_MST</v>
      </c>
      <c r="C216" t="s">
        <v>231</v>
      </c>
      <c r="D216" t="str">
        <f t="shared" si="14"/>
        <v>NOEM_ENG_VIN_DTL</v>
      </c>
      <c r="E216" t="str">
        <f t="shared" si="13"/>
        <v>NOEM_ENG_VIN_DTL</v>
      </c>
      <c r="F216" t="s">
        <v>527</v>
      </c>
      <c r="G216" t="e">
        <f t="shared" si="15"/>
        <v>#N/A</v>
      </c>
    </row>
    <row r="217" spans="1:7">
      <c r="A217" s="84" t="s">
        <v>209</v>
      </c>
      <c r="B217" t="str">
        <f t="shared" si="12"/>
        <v>NCS_MOD_BAR_VAN</v>
      </c>
      <c r="C217" t="s">
        <v>84</v>
      </c>
      <c r="D217" t="str">
        <f t="shared" si="14"/>
        <v>NOEM_ENG_VIN_MST</v>
      </c>
      <c r="E217" t="str">
        <f t="shared" si="13"/>
        <v>NOEM_ENG_VIN_MST</v>
      </c>
      <c r="F217" t="s">
        <v>127</v>
      </c>
      <c r="G217" t="str">
        <f t="shared" si="15"/>
        <v>NOEM_NO_BOX_MST</v>
      </c>
    </row>
    <row r="218" spans="1:7">
      <c r="A218" s="84" t="s">
        <v>145</v>
      </c>
      <c r="B218" t="str">
        <f t="shared" si="12"/>
        <v>NCS_MOD_SEQ</v>
      </c>
      <c r="C218" t="s">
        <v>185</v>
      </c>
      <c r="D218" t="str">
        <f t="shared" si="14"/>
        <v>NOEM_EST_INV_DTL</v>
      </c>
      <c r="E218" t="str">
        <f t="shared" si="13"/>
        <v>NOEM_EST_INV_DTL</v>
      </c>
      <c r="F218" t="s">
        <v>132</v>
      </c>
      <c r="G218" t="str">
        <f t="shared" si="15"/>
        <v>NOEM_NQC_DATA</v>
      </c>
    </row>
    <row r="219" spans="1:7">
      <c r="A219" s="84" t="s">
        <v>114</v>
      </c>
      <c r="B219" t="str">
        <f t="shared" si="12"/>
        <v>NCS_MOD_SPEC_MST</v>
      </c>
      <c r="C219" t="s">
        <v>186</v>
      </c>
      <c r="D219" t="str">
        <f t="shared" si="14"/>
        <v>NOEM_ETD_DLY_CONT</v>
      </c>
      <c r="E219" t="str">
        <f t="shared" si="13"/>
        <v>NOEM_ETD_DLY_CONT</v>
      </c>
      <c r="F219" t="s">
        <v>133</v>
      </c>
      <c r="G219" t="str">
        <f t="shared" si="15"/>
        <v>NOEM_PART_DOCK_MST</v>
      </c>
    </row>
    <row r="220" spans="1:7">
      <c r="A220" s="84" t="s">
        <v>213</v>
      </c>
      <c r="B220" t="str">
        <f t="shared" si="12"/>
        <v>NCS_ORD_LOT_DTL</v>
      </c>
      <c r="C220" t="s">
        <v>191</v>
      </c>
      <c r="D220" t="str">
        <f t="shared" si="14"/>
        <v>NOEM_HAISEN_DTLS</v>
      </c>
      <c r="E220" t="str">
        <f t="shared" si="13"/>
        <v>NOEM_HAISEN_DTLS</v>
      </c>
      <c r="F220" t="s">
        <v>528</v>
      </c>
      <c r="G220" t="str">
        <f t="shared" si="15"/>
        <v>NOEM_PQC_DLY_REP</v>
      </c>
    </row>
    <row r="221" spans="1:7">
      <c r="A221" s="84" t="s">
        <v>529</v>
      </c>
      <c r="B221" t="e">
        <f t="shared" si="12"/>
        <v>#N/A</v>
      </c>
      <c r="C221" t="s">
        <v>99</v>
      </c>
      <c r="D221" t="str">
        <f t="shared" si="14"/>
        <v>NOEM_IMPORT_PART_CTRL_MST</v>
      </c>
      <c r="E221" t="str">
        <f t="shared" si="13"/>
        <v>NOEM_IMPORT_PART_CTRL_MST</v>
      </c>
      <c r="F221" t="s">
        <v>530</v>
      </c>
      <c r="G221" t="str">
        <f t="shared" si="15"/>
        <v>NOEM_PQC_DOC_STS</v>
      </c>
    </row>
    <row r="222" spans="1:7">
      <c r="A222" s="84" t="s">
        <v>531</v>
      </c>
      <c r="B222" t="e">
        <f t="shared" si="12"/>
        <v>#N/A</v>
      </c>
      <c r="C222" t="s">
        <v>100</v>
      </c>
      <c r="D222" t="str">
        <f t="shared" si="14"/>
        <v>NOEM_IMPORT_PART_MST</v>
      </c>
      <c r="E222" t="str">
        <f t="shared" si="13"/>
        <v>NOEM_IMPORT_PART_MST</v>
      </c>
      <c r="F222" t="s">
        <v>532</v>
      </c>
      <c r="G222" t="str">
        <f t="shared" si="15"/>
        <v>NOEM_PQC_LOT_CASE_MST</v>
      </c>
    </row>
    <row r="223" spans="1:7">
      <c r="A223" s="84" t="s">
        <v>533</v>
      </c>
      <c r="B223" t="e">
        <f t="shared" si="12"/>
        <v>#N/A</v>
      </c>
      <c r="C223" t="s">
        <v>518</v>
      </c>
      <c r="D223" t="str">
        <f t="shared" si="14"/>
        <v>NOEM_IMPORT_PART_MST_TEMP</v>
      </c>
      <c r="E223" t="str">
        <f t="shared" si="13"/>
        <v>NOEM_IMPORT_PART_MST_TEMP</v>
      </c>
      <c r="F223" t="s">
        <v>534</v>
      </c>
      <c r="G223" t="str">
        <f t="shared" si="15"/>
        <v>NOEM_PQC_LOT_CASE_MST_TMP</v>
      </c>
    </row>
    <row r="224" spans="1:7">
      <c r="A224" s="84" t="s">
        <v>535</v>
      </c>
      <c r="B224" t="str">
        <f t="shared" si="12"/>
        <v>NOEM_VPR_PKG_SPEC_TEMP</v>
      </c>
      <c r="C224" t="s">
        <v>98</v>
      </c>
      <c r="D224" t="str">
        <f t="shared" si="14"/>
        <v>NOEM_IMP_CF_MST</v>
      </c>
      <c r="E224" t="str">
        <f t="shared" si="13"/>
        <v>NOEM_IMP_CF_MST</v>
      </c>
      <c r="F224" t="s">
        <v>536</v>
      </c>
      <c r="G224" t="e">
        <f t="shared" si="15"/>
        <v>#N/A</v>
      </c>
    </row>
    <row r="225" spans="1:7">
      <c r="A225" s="84" t="s">
        <v>146</v>
      </c>
      <c r="B225" t="str">
        <f t="shared" si="12"/>
        <v>NCS_ORD_PKG_STS_MST</v>
      </c>
      <c r="C225" t="s">
        <v>232</v>
      </c>
      <c r="D225" t="str">
        <f t="shared" si="14"/>
        <v>NOEM_INHOUSE_PCK_SEQ</v>
      </c>
      <c r="E225" t="str">
        <f t="shared" si="13"/>
        <v>NOEM_INHOUSE_PCK_SEQ</v>
      </c>
      <c r="F225" t="s">
        <v>537</v>
      </c>
      <c r="G225" t="str">
        <f t="shared" si="15"/>
        <v>NOEM_PQC_PHOTO_DIST</v>
      </c>
    </row>
    <row r="226" spans="1:7">
      <c r="A226" s="84" t="s">
        <v>212</v>
      </c>
      <c r="B226" t="str">
        <f t="shared" si="12"/>
        <v>NCS_ORD_RECV</v>
      </c>
      <c r="C226" t="s">
        <v>523</v>
      </c>
      <c r="D226" t="str">
        <f t="shared" si="14"/>
        <v>NOEM_INHOUSE_PCK_SEQ_TEMP</v>
      </c>
      <c r="E226" t="str">
        <f t="shared" si="13"/>
        <v>NOEM_INHOUSE_PCK_SEQ_TEMP</v>
      </c>
      <c r="F226" t="s">
        <v>436</v>
      </c>
      <c r="G226" t="str">
        <f t="shared" si="15"/>
        <v>NOEM_PQC_PHOTO_DIST_TEMP</v>
      </c>
    </row>
    <row r="227" spans="1:7">
      <c r="A227" s="84" t="s">
        <v>214</v>
      </c>
      <c r="B227" t="str">
        <f t="shared" si="12"/>
        <v>NCS_ORD_RECV_DTL</v>
      </c>
      <c r="C227" t="s">
        <v>102</v>
      </c>
      <c r="D227" t="str">
        <f t="shared" si="14"/>
        <v>NOEM_INS_SETUP_DTLS</v>
      </c>
      <c r="E227" t="str">
        <f t="shared" si="13"/>
        <v>NOEM_INS_SETUP_DTLS</v>
      </c>
      <c r="F227" t="s">
        <v>538</v>
      </c>
      <c r="G227" t="e">
        <f t="shared" si="15"/>
        <v>#N/A</v>
      </c>
    </row>
    <row r="228" spans="1:7">
      <c r="A228" s="84" t="s">
        <v>187</v>
      </c>
      <c r="B228" t="str">
        <f t="shared" si="12"/>
        <v>NOEM_BPI_DLY_PRT</v>
      </c>
      <c r="C228" t="s">
        <v>539</v>
      </c>
      <c r="D228" t="e">
        <f t="shared" si="14"/>
        <v>#N/A</v>
      </c>
      <c r="E228" t="e">
        <f t="shared" si="13"/>
        <v>#N/A</v>
      </c>
      <c r="F228" t="s">
        <v>540</v>
      </c>
      <c r="G228" t="str">
        <f t="shared" si="15"/>
        <v>NOEM_PQC_PRB_TYP_MST</v>
      </c>
    </row>
    <row r="229" spans="1:7">
      <c r="A229" s="84" t="s">
        <v>541</v>
      </c>
      <c r="B229" t="str">
        <f t="shared" si="12"/>
        <v>OEM_BAR_VAN_TEMP</v>
      </c>
      <c r="C229" t="s">
        <v>103</v>
      </c>
      <c r="D229" t="str">
        <f t="shared" si="14"/>
        <v>NOEM_INS_SETUP_MST</v>
      </c>
      <c r="E229" t="str">
        <f t="shared" si="13"/>
        <v>NOEM_INS_SETUP_MST</v>
      </c>
      <c r="F229" t="s">
        <v>542</v>
      </c>
      <c r="G229" t="str">
        <f t="shared" si="15"/>
        <v>NOEM_PQC_PROBLEM</v>
      </c>
    </row>
    <row r="230" spans="1:7">
      <c r="A230" s="84" t="s">
        <v>74</v>
      </c>
      <c r="B230" t="str">
        <f t="shared" si="12"/>
        <v>OEM_BS_MST</v>
      </c>
      <c r="C230" t="s">
        <v>543</v>
      </c>
      <c r="D230" t="e">
        <f t="shared" si="14"/>
        <v>#N/A</v>
      </c>
      <c r="E230" t="e">
        <f t="shared" si="13"/>
        <v>#N/A</v>
      </c>
      <c r="F230" t="s">
        <v>544</v>
      </c>
      <c r="G230" t="str">
        <f t="shared" si="15"/>
        <v>NOEM_PQC_ROLE_MST</v>
      </c>
    </row>
    <row r="231" spans="1:7">
      <c r="A231" s="84" t="s">
        <v>76</v>
      </c>
      <c r="B231" t="str">
        <f t="shared" si="12"/>
        <v>OEM_CF_MST</v>
      </c>
      <c r="C231" t="s">
        <v>149</v>
      </c>
      <c r="D231" t="str">
        <f t="shared" si="14"/>
        <v>NOEM_INTERFACE_SETUP</v>
      </c>
      <c r="E231" t="str">
        <f t="shared" si="13"/>
        <v>NOEM_INTERFACE_SETUP</v>
      </c>
      <c r="F231" t="s">
        <v>545</v>
      </c>
      <c r="G231" t="e">
        <f t="shared" si="15"/>
        <v>#N/A</v>
      </c>
    </row>
    <row r="232" spans="1:7">
      <c r="A232" s="84" t="s">
        <v>78</v>
      </c>
      <c r="B232" t="str">
        <f t="shared" si="12"/>
        <v>OEM_CNSG_MST</v>
      </c>
      <c r="C232" t="s">
        <v>104</v>
      </c>
      <c r="D232" t="str">
        <f t="shared" si="14"/>
        <v>NOEM_ISO_CONT_MST</v>
      </c>
      <c r="E232" t="str">
        <f t="shared" si="13"/>
        <v>NOEM_ISO_CONT_MST</v>
      </c>
      <c r="F232" t="s">
        <v>546</v>
      </c>
      <c r="G232" t="str">
        <f t="shared" si="15"/>
        <v>NOEM_PQC_SHIFT_MST</v>
      </c>
    </row>
    <row r="233" spans="1:7">
      <c r="A233" s="84" t="s">
        <v>91</v>
      </c>
      <c r="B233" t="str">
        <f t="shared" si="12"/>
        <v>DPK_USER_MST</v>
      </c>
      <c r="C233" t="s">
        <v>150</v>
      </c>
      <c r="D233" t="e">
        <f t="shared" si="14"/>
        <v>#N/A</v>
      </c>
      <c r="E233" t="str">
        <f t="shared" si="13"/>
        <v>NOEM_KAN_STS_UPD_DTL</v>
      </c>
      <c r="F233" t="s">
        <v>547</v>
      </c>
      <c r="G233" t="str">
        <f t="shared" si="15"/>
        <v>NOEM_PQC_TYPE_MST</v>
      </c>
    </row>
    <row r="234" spans="1:7">
      <c r="A234" s="84" t="s">
        <v>237</v>
      </c>
      <c r="B234" t="str">
        <f t="shared" si="12"/>
        <v>NOEM_VPR_DLY_MOD</v>
      </c>
      <c r="C234" t="s">
        <v>196</v>
      </c>
      <c r="D234" t="e">
        <f t="shared" si="14"/>
        <v>#N/A</v>
      </c>
      <c r="E234" t="e">
        <f t="shared" si="13"/>
        <v>#N/A</v>
      </c>
      <c r="F234" t="s">
        <v>548</v>
      </c>
      <c r="G234" t="str">
        <f t="shared" si="15"/>
        <v>NOEM_PQC_UNPCK_AUDIT_TEMP</v>
      </c>
    </row>
    <row r="235" spans="1:7">
      <c r="A235" s="84" t="s">
        <v>106</v>
      </c>
      <c r="B235" t="str">
        <f t="shared" si="12"/>
        <v>OEM_LOT_PART_PRC_MST</v>
      </c>
      <c r="C235" t="s">
        <v>151</v>
      </c>
      <c r="D235" t="str">
        <f t="shared" si="14"/>
        <v>NOEM_MARU_TYP_MST</v>
      </c>
      <c r="E235" t="e">
        <f t="shared" si="13"/>
        <v>#N/A</v>
      </c>
      <c r="F235" t="s">
        <v>549</v>
      </c>
      <c r="G235" t="str">
        <f t="shared" si="15"/>
        <v>NOEM_PQC_UNPCK_HIST</v>
      </c>
    </row>
    <row r="236" spans="1:7">
      <c r="A236" s="84" t="s">
        <v>550</v>
      </c>
      <c r="B236" t="e">
        <f t="shared" si="12"/>
        <v>#N/A</v>
      </c>
      <c r="C236" t="s">
        <v>94</v>
      </c>
      <c r="D236" t="e">
        <f t="shared" si="14"/>
        <v>#N/A</v>
      </c>
      <c r="E236" t="str">
        <f t="shared" si="13"/>
        <v>NOEM_MAX_DLANE_MST</v>
      </c>
      <c r="F236" t="s">
        <v>551</v>
      </c>
      <c r="G236" t="str">
        <f t="shared" si="15"/>
        <v>NOEM_PQC_UNPCK_MOD</v>
      </c>
    </row>
    <row r="237" spans="1:7">
      <c r="A237" s="84" t="s">
        <v>552</v>
      </c>
      <c r="B237" t="e">
        <f t="shared" si="12"/>
        <v>#N/A</v>
      </c>
      <c r="C237" t="s">
        <v>95</v>
      </c>
      <c r="D237" t="e">
        <f t="shared" si="14"/>
        <v>#N/A</v>
      </c>
      <c r="E237" t="str">
        <f t="shared" si="13"/>
        <v>NOEM_MROS_CVT_DETAIL</v>
      </c>
      <c r="F237" t="s">
        <v>553</v>
      </c>
      <c r="G237" t="str">
        <f t="shared" si="15"/>
        <v>NOEM_PQC_UNPCK_PART</v>
      </c>
    </row>
    <row r="238" spans="1:7">
      <c r="A238" s="84" t="s">
        <v>554</v>
      </c>
      <c r="B238" t="e">
        <f t="shared" si="12"/>
        <v>#N/A</v>
      </c>
      <c r="C238" t="s">
        <v>555</v>
      </c>
      <c r="D238" t="e">
        <f t="shared" si="14"/>
        <v>#N/A</v>
      </c>
      <c r="E238" t="e">
        <f t="shared" si="13"/>
        <v>#N/A</v>
      </c>
      <c r="F238" t="s">
        <v>556</v>
      </c>
      <c r="G238" t="str">
        <f t="shared" si="15"/>
        <v>NOEM_PQC_UNPCK_RSN_MST</v>
      </c>
    </row>
    <row r="239" spans="1:7">
      <c r="A239" s="84" t="s">
        <v>157</v>
      </c>
      <c r="B239" t="str">
        <f t="shared" si="12"/>
        <v>OEM_BAR_PACK_CTRL</v>
      </c>
      <c r="C239" t="s">
        <v>517</v>
      </c>
      <c r="D239" t="e">
        <f t="shared" si="14"/>
        <v>#N/A</v>
      </c>
      <c r="E239" t="str">
        <f t="shared" si="13"/>
        <v>NOEM_MROS_CVT_TEMP</v>
      </c>
      <c r="F239" t="s">
        <v>557</v>
      </c>
      <c r="G239" t="str">
        <f t="shared" si="15"/>
        <v>NOEM_PQC_USER_MST</v>
      </c>
    </row>
    <row r="240" spans="1:7">
      <c r="A240" s="84" t="s">
        <v>246</v>
      </c>
      <c r="B240" t="str">
        <f t="shared" si="12"/>
        <v>OEM_BAR_PACK_SSL</v>
      </c>
      <c r="C240" t="s">
        <v>64</v>
      </c>
      <c r="D240" t="str">
        <f t="shared" si="14"/>
        <v>NOEM_MTH_UPLD_WARN</v>
      </c>
      <c r="E240" t="str">
        <f t="shared" si="13"/>
        <v>NOEM_MTH_UPLD_WARN</v>
      </c>
      <c r="F240" t="s">
        <v>97</v>
      </c>
      <c r="G240" t="str">
        <f t="shared" si="15"/>
        <v>NOEM_PRIV_TYPE_MST</v>
      </c>
    </row>
    <row r="241" spans="1:7">
      <c r="A241" s="84" t="s">
        <v>558</v>
      </c>
      <c r="B241" t="str">
        <f t="shared" si="12"/>
        <v>OEM_BAR_PACK_TMP</v>
      </c>
      <c r="C241" t="s">
        <v>127</v>
      </c>
      <c r="D241" t="str">
        <f t="shared" si="14"/>
        <v>NOEM_NO_BOX_MST</v>
      </c>
      <c r="E241" t="str">
        <f t="shared" si="13"/>
        <v>NOEM_NO_BOX_MST</v>
      </c>
      <c r="F241" t="s">
        <v>152</v>
      </c>
      <c r="G241" t="str">
        <f t="shared" si="15"/>
        <v>NOEM_PURG_DTL</v>
      </c>
    </row>
    <row r="242" spans="1:7">
      <c r="A242" s="84" t="s">
        <v>227</v>
      </c>
      <c r="B242" t="str">
        <f t="shared" si="12"/>
        <v>OEM_BAR_VAN</v>
      </c>
      <c r="C242" t="s">
        <v>132</v>
      </c>
      <c r="D242" t="str">
        <f t="shared" si="14"/>
        <v>NOEM_NQC_DATA</v>
      </c>
      <c r="E242" t="str">
        <f t="shared" si="13"/>
        <v>NOEM_NQC_DATA</v>
      </c>
      <c r="F242" t="s">
        <v>153</v>
      </c>
      <c r="G242" t="str">
        <f t="shared" si="15"/>
        <v>NOEM_PVMS_SETUP</v>
      </c>
    </row>
    <row r="243" spans="1:7">
      <c r="A243" s="84" t="s">
        <v>181</v>
      </c>
      <c r="B243" t="str">
        <f t="shared" si="12"/>
        <v>NCS_DSI_HST</v>
      </c>
      <c r="C243" t="s">
        <v>133</v>
      </c>
      <c r="D243" t="str">
        <f t="shared" si="14"/>
        <v>NOEM_PART_DOCK_MST</v>
      </c>
      <c r="E243" t="str">
        <f t="shared" si="13"/>
        <v>NOEM_PART_DOCK_MST</v>
      </c>
      <c r="F243" t="s">
        <v>559</v>
      </c>
      <c r="G243" t="str">
        <f t="shared" si="15"/>
        <v>NOEM_PVT_CONT_MST</v>
      </c>
    </row>
    <row r="244" spans="1:7">
      <c r="A244" s="84" t="s">
        <v>260</v>
      </c>
      <c r="B244" t="e">
        <f t="shared" si="12"/>
        <v>#N/A</v>
      </c>
      <c r="C244" t="s">
        <v>119</v>
      </c>
      <c r="D244" t="e">
        <f t="shared" si="14"/>
        <v>#N/A</v>
      </c>
      <c r="E244" t="str">
        <f t="shared" si="13"/>
        <v>NOEM_PCK_LANE_GROUP_MST</v>
      </c>
      <c r="F244" t="s">
        <v>560</v>
      </c>
      <c r="G244" t="str">
        <f t="shared" si="15"/>
        <v>NOEM_PVT_DISCREPANCY_TEMP</v>
      </c>
    </row>
    <row r="245" spans="1:7">
      <c r="A245" s="84" t="s">
        <v>109</v>
      </c>
      <c r="B245" t="str">
        <f t="shared" si="12"/>
        <v>INS_MIX_PRIV_MST</v>
      </c>
      <c r="C245" t="s">
        <v>221</v>
      </c>
      <c r="D245" t="e">
        <f t="shared" si="14"/>
        <v>#N/A</v>
      </c>
      <c r="E245" t="str">
        <f t="shared" si="13"/>
        <v>NOEM_PDS_ORD_DETAIL</v>
      </c>
      <c r="F245" t="s">
        <v>444</v>
      </c>
      <c r="G245" t="str">
        <f t="shared" si="15"/>
        <v>NOEM_PVT_DLY_CONT_SUM</v>
      </c>
    </row>
    <row r="246" spans="1:7">
      <c r="A246" s="84" t="s">
        <v>125</v>
      </c>
      <c r="B246" t="str">
        <f t="shared" si="12"/>
        <v>INS_PROD_GRP_MST</v>
      </c>
      <c r="C246" t="s">
        <v>561</v>
      </c>
      <c r="D246" t="e">
        <f t="shared" si="14"/>
        <v>#N/A</v>
      </c>
      <c r="E246" t="e">
        <f t="shared" si="13"/>
        <v>#N/A</v>
      </c>
      <c r="F246" t="s">
        <v>445</v>
      </c>
      <c r="G246" t="str">
        <f t="shared" si="15"/>
        <v>NOEM_PVT_DLY_MOD_DTL</v>
      </c>
    </row>
    <row r="247" spans="1:7">
      <c r="A247" s="84" t="s">
        <v>240</v>
      </c>
      <c r="B247" t="str">
        <f t="shared" si="12"/>
        <v>INS_SEP_INV_DTLS</v>
      </c>
      <c r="C247" t="s">
        <v>562</v>
      </c>
      <c r="D247" t="e">
        <f t="shared" si="14"/>
        <v>#N/A</v>
      </c>
      <c r="E247" t="str">
        <f t="shared" si="13"/>
        <v>NOEM_PDS_ORD_TEMP</v>
      </c>
      <c r="F247" t="s">
        <v>563</v>
      </c>
      <c r="G247" t="str">
        <f t="shared" si="15"/>
        <v>NOEM_PVT_DLY_OT_MP</v>
      </c>
    </row>
    <row r="248" spans="1:7">
      <c r="A248" s="84" t="s">
        <v>392</v>
      </c>
      <c r="B248" t="str">
        <f t="shared" si="12"/>
        <v>IPC_IMP_PLNT_MST</v>
      </c>
      <c r="C248" t="s">
        <v>222</v>
      </c>
      <c r="D248" t="e">
        <f t="shared" si="14"/>
        <v>#N/A</v>
      </c>
      <c r="E248" t="str">
        <f t="shared" si="13"/>
        <v>NOEM_PDS_PRT_RECV_DETAIL</v>
      </c>
      <c r="F248" t="s">
        <v>564</v>
      </c>
      <c r="G248" t="str">
        <f t="shared" si="15"/>
        <v>NOEM_PVT_INT_CONT_SEQ</v>
      </c>
    </row>
    <row r="249" spans="1:7">
      <c r="A249" s="84" t="s">
        <v>393</v>
      </c>
      <c r="B249" t="str">
        <f t="shared" si="12"/>
        <v>IPC_MST_STK_TRAN</v>
      </c>
      <c r="C249" t="s">
        <v>565</v>
      </c>
      <c r="D249" t="e">
        <f t="shared" si="14"/>
        <v>#N/A</v>
      </c>
      <c r="E249" t="e">
        <f t="shared" si="13"/>
        <v>#N/A</v>
      </c>
      <c r="F249" t="s">
        <v>566</v>
      </c>
      <c r="G249" t="str">
        <f t="shared" si="15"/>
        <v>NOEM_PVT_LOG_MST</v>
      </c>
    </row>
    <row r="250" spans="1:7">
      <c r="A250" s="84" t="s">
        <v>567</v>
      </c>
      <c r="B250" t="str">
        <f t="shared" si="12"/>
        <v>PLAN_TABLE</v>
      </c>
      <c r="C250" t="s">
        <v>568</v>
      </c>
      <c r="D250" t="e">
        <f t="shared" si="14"/>
        <v>#N/A</v>
      </c>
      <c r="E250" t="str">
        <f t="shared" si="13"/>
        <v>NOEM_PDS_PRT_RECV_TEMP</v>
      </c>
      <c r="F250" t="s">
        <v>569</v>
      </c>
      <c r="G250" t="str">
        <f t="shared" si="15"/>
        <v>NOEM_PVT_MAN_POWER</v>
      </c>
    </row>
    <row r="251" spans="1:7">
      <c r="A251" s="84" t="s">
        <v>135</v>
      </c>
      <c r="B251" t="str">
        <f t="shared" si="12"/>
        <v>SHP_AUTH_MST</v>
      </c>
      <c r="C251" t="s">
        <v>528</v>
      </c>
      <c r="D251" t="str">
        <f t="shared" si="14"/>
        <v>NOEM_PQC_DLY_REP</v>
      </c>
      <c r="E251" t="e">
        <f t="shared" si="13"/>
        <v>#N/A</v>
      </c>
      <c r="F251" t="s">
        <v>570</v>
      </c>
      <c r="G251" t="e">
        <f t="shared" si="15"/>
        <v>#N/A</v>
      </c>
    </row>
    <row r="252" spans="1:7">
      <c r="A252" s="84" t="s">
        <v>571</v>
      </c>
      <c r="B252" t="str">
        <f t="shared" si="12"/>
        <v>TAB_NAME</v>
      </c>
      <c r="C252" t="s">
        <v>530</v>
      </c>
      <c r="D252" t="str">
        <f t="shared" si="14"/>
        <v>NOEM_PQC_DOC_STS</v>
      </c>
      <c r="E252" t="e">
        <f t="shared" si="13"/>
        <v>#N/A</v>
      </c>
      <c r="F252" t="s">
        <v>572</v>
      </c>
      <c r="G252" t="str">
        <f t="shared" si="15"/>
        <v>NOEM_PVT_MOD_LT</v>
      </c>
    </row>
    <row r="253" spans="1:7">
      <c r="A253" s="84" t="s">
        <v>165</v>
      </c>
      <c r="B253" t="str">
        <f t="shared" si="12"/>
        <v>TB_BATCH_SCHEDULE_DTL</v>
      </c>
      <c r="C253" t="s">
        <v>532</v>
      </c>
      <c r="D253" t="str">
        <f t="shared" si="14"/>
        <v>NOEM_PQC_LOT_CASE_MST</v>
      </c>
      <c r="E253" t="e">
        <f t="shared" si="13"/>
        <v>#N/A</v>
      </c>
      <c r="F253" t="s">
        <v>573</v>
      </c>
      <c r="G253" t="str">
        <f t="shared" si="15"/>
        <v>NOEM_PVT_MOD_MST</v>
      </c>
    </row>
    <row r="254" spans="1:7">
      <c r="A254" s="84" t="s">
        <v>71</v>
      </c>
      <c r="B254" t="str">
        <f t="shared" si="12"/>
        <v>TB_DAEMON_LOG</v>
      </c>
      <c r="C254" t="s">
        <v>534</v>
      </c>
      <c r="D254" t="str">
        <f t="shared" si="14"/>
        <v>NOEM_PQC_LOT_CASE_MST_TMP</v>
      </c>
      <c r="E254" t="e">
        <f t="shared" si="13"/>
        <v>#N/A</v>
      </c>
      <c r="F254" t="s">
        <v>574</v>
      </c>
      <c r="G254" t="str">
        <f t="shared" si="15"/>
        <v>NOEM_PVT_MP_OT_INFO</v>
      </c>
    </row>
    <row r="255" spans="1:7">
      <c r="A255" s="84" t="s">
        <v>166</v>
      </c>
      <c r="B255" t="str">
        <f t="shared" si="12"/>
        <v>TB_DAEMON_PARAMETER</v>
      </c>
      <c r="C255" t="s">
        <v>537</v>
      </c>
      <c r="D255" t="str">
        <f t="shared" si="14"/>
        <v>NOEM_PQC_PHOTO_DIST</v>
      </c>
      <c r="E255" t="e">
        <f t="shared" si="13"/>
        <v>#N/A</v>
      </c>
      <c r="F255" t="s">
        <v>575</v>
      </c>
      <c r="G255" t="str">
        <f t="shared" si="15"/>
        <v>NOEM_PVT_MP_OT_INFO_TMP</v>
      </c>
    </row>
    <row r="256" spans="1:7">
      <c r="A256" s="84" t="s">
        <v>167</v>
      </c>
      <c r="B256" t="str">
        <f t="shared" si="12"/>
        <v>TB_FTP_DTL</v>
      </c>
      <c r="C256" t="s">
        <v>436</v>
      </c>
      <c r="D256" t="str">
        <f t="shared" si="14"/>
        <v>NOEM_PQC_PHOTO_DIST_TEMP</v>
      </c>
      <c r="E256" t="str">
        <f t="shared" si="13"/>
        <v>NOEM_PQC_PHOTO_DIST_TEMP</v>
      </c>
      <c r="F256" t="s">
        <v>576</v>
      </c>
      <c r="G256" t="str">
        <f t="shared" si="15"/>
        <v>NOEM_PVT_MTH_MOD_SUM</v>
      </c>
    </row>
    <row r="257" spans="1:7">
      <c r="A257" s="84" t="s">
        <v>261</v>
      </c>
      <c r="B257" t="e">
        <f t="shared" si="12"/>
        <v>#N/A</v>
      </c>
      <c r="C257" t="s">
        <v>540</v>
      </c>
      <c r="D257" t="str">
        <f t="shared" si="14"/>
        <v>NOEM_PQC_PRB_TYP_MST</v>
      </c>
      <c r="E257" t="e">
        <f t="shared" si="13"/>
        <v>#N/A</v>
      </c>
      <c r="F257" t="s">
        <v>577</v>
      </c>
      <c r="G257" t="str">
        <f t="shared" si="15"/>
        <v>NOEM_PVT_MTH_PLN_TEMP</v>
      </c>
    </row>
    <row r="258" spans="1:7">
      <c r="A258" s="84" t="s">
        <v>133</v>
      </c>
      <c r="B258" t="str">
        <f t="shared" ref="B258:B321" si="16">VLOOKUP(A258,C:C,1,FALSE)</f>
        <v>NOEM_PART_DOCK_MST</v>
      </c>
      <c r="C258" t="s">
        <v>542</v>
      </c>
      <c r="D258" t="str">
        <f t="shared" si="14"/>
        <v>NOEM_PQC_PROBLEM</v>
      </c>
      <c r="E258" t="e">
        <f t="shared" ref="E258:E321" si="17">VLOOKUP(C258,A:A,1,FALSE)</f>
        <v>#N/A</v>
      </c>
      <c r="F258" t="s">
        <v>578</v>
      </c>
      <c r="G258" t="str">
        <f t="shared" si="15"/>
        <v>NOEM_PVT_MTH_REP_TEMP</v>
      </c>
    </row>
    <row r="259" spans="1:7">
      <c r="A259" s="84" t="s">
        <v>119</v>
      </c>
      <c r="B259" t="str">
        <f t="shared" si="16"/>
        <v>NOEM_PCK_LANE_GROUP_MST</v>
      </c>
      <c r="C259" t="s">
        <v>544</v>
      </c>
      <c r="D259" t="str">
        <f t="shared" ref="D259:D322" si="18">VLOOKUP(C259,F:F,1,FALSE)</f>
        <v>NOEM_PQC_ROLE_MST</v>
      </c>
      <c r="E259" t="e">
        <f t="shared" si="17"/>
        <v>#N/A</v>
      </c>
      <c r="F259" t="s">
        <v>579</v>
      </c>
      <c r="G259" t="str">
        <f t="shared" ref="G259:G322" si="19">VLOOKUP(F259,C:C,1,FALSE)</f>
        <v>NOEM_PVT_MTH_REP_TEMP1</v>
      </c>
    </row>
    <row r="260" spans="1:7">
      <c r="A260" s="84" t="s">
        <v>243</v>
      </c>
      <c r="B260" t="str">
        <f t="shared" si="16"/>
        <v>NOEM_VPR_INV_PART</v>
      </c>
      <c r="C260" t="s">
        <v>546</v>
      </c>
      <c r="D260" t="str">
        <f t="shared" si="18"/>
        <v>NOEM_PQC_SHIFT_MST</v>
      </c>
      <c r="E260" t="e">
        <f t="shared" si="17"/>
        <v>#N/A</v>
      </c>
      <c r="F260" t="s">
        <v>580</v>
      </c>
      <c r="G260" t="str">
        <f t="shared" si="19"/>
        <v>NOEM_PVT_MTH_REP_TEMP2</v>
      </c>
    </row>
    <row r="261" spans="1:7">
      <c r="A261" s="84" t="s">
        <v>141</v>
      </c>
      <c r="B261" t="str">
        <f t="shared" si="16"/>
        <v>INF_UPLD_WARN_MST</v>
      </c>
      <c r="C261" t="s">
        <v>547</v>
      </c>
      <c r="D261" t="str">
        <f t="shared" si="18"/>
        <v>NOEM_PQC_TYPE_MST</v>
      </c>
      <c r="E261" t="e">
        <f t="shared" si="17"/>
        <v>#N/A</v>
      </c>
      <c r="F261" t="s">
        <v>581</v>
      </c>
      <c r="G261" t="str">
        <f t="shared" si="19"/>
        <v>NOEM_PVT_OT_MP</v>
      </c>
    </row>
    <row r="262" spans="1:7">
      <c r="A262" s="84" t="s">
        <v>366</v>
      </c>
      <c r="B262" t="str">
        <f t="shared" si="16"/>
        <v>INF_UPLD_WARN_TMP</v>
      </c>
      <c r="C262" t="s">
        <v>548</v>
      </c>
      <c r="D262" t="str">
        <f t="shared" si="18"/>
        <v>NOEM_PQC_UNPCK_AUDIT_TEMP</v>
      </c>
      <c r="E262" t="e">
        <f t="shared" si="17"/>
        <v>#N/A</v>
      </c>
      <c r="F262" t="s">
        <v>582</v>
      </c>
      <c r="G262" t="str">
        <f t="shared" si="19"/>
        <v>NOEM_PVT_PCK_GRP</v>
      </c>
    </row>
    <row r="263" spans="1:7">
      <c r="A263" s="84" t="s">
        <v>81</v>
      </c>
      <c r="B263" t="str">
        <f t="shared" si="16"/>
        <v>INS_CNTRY_ORG_MST</v>
      </c>
      <c r="C263" t="s">
        <v>549</v>
      </c>
      <c r="D263" t="str">
        <f t="shared" si="18"/>
        <v>NOEM_PQC_UNPCK_HIST</v>
      </c>
      <c r="E263" t="e">
        <f t="shared" si="17"/>
        <v>#N/A</v>
      </c>
      <c r="F263" t="s">
        <v>583</v>
      </c>
      <c r="G263" t="e">
        <f t="shared" si="19"/>
        <v>#N/A</v>
      </c>
    </row>
    <row r="264" spans="1:7">
      <c r="A264" s="84" t="s">
        <v>72</v>
      </c>
      <c r="B264" t="str">
        <f t="shared" si="16"/>
        <v>INS_CO_ERR_LOG</v>
      </c>
      <c r="C264" t="s">
        <v>551</v>
      </c>
      <c r="D264" t="str">
        <f t="shared" si="18"/>
        <v>NOEM_PQC_UNPCK_MOD</v>
      </c>
      <c r="E264" t="e">
        <f t="shared" si="17"/>
        <v>#N/A</v>
      </c>
      <c r="F264" t="s">
        <v>469</v>
      </c>
      <c r="G264" t="str">
        <f t="shared" si="19"/>
        <v>NOEM_PVT_PLNT_CAL</v>
      </c>
    </row>
    <row r="265" spans="1:7">
      <c r="A265" s="84" t="s">
        <v>266</v>
      </c>
      <c r="B265" t="str">
        <f t="shared" si="16"/>
        <v>INS_EXCLUDE_IMP_PLS</v>
      </c>
      <c r="C265" t="s">
        <v>553</v>
      </c>
      <c r="D265" t="str">
        <f t="shared" si="18"/>
        <v>NOEM_PQC_UNPCK_PART</v>
      </c>
      <c r="E265" t="e">
        <f t="shared" si="17"/>
        <v>#N/A</v>
      </c>
      <c r="F265" t="s">
        <v>584</v>
      </c>
      <c r="G265" t="str">
        <f t="shared" si="19"/>
        <v>NOEM_PVT_PP_SPEC</v>
      </c>
    </row>
    <row r="266" spans="1:7">
      <c r="A266" s="84" t="s">
        <v>192</v>
      </c>
      <c r="B266" t="str">
        <f t="shared" si="16"/>
        <v>INS_INV_CONTAINER_DTLS</v>
      </c>
      <c r="C266" t="s">
        <v>556</v>
      </c>
      <c r="D266" t="str">
        <f t="shared" si="18"/>
        <v>NOEM_PQC_UNPCK_RSN_MST</v>
      </c>
      <c r="E266" t="e">
        <f t="shared" si="17"/>
        <v>#N/A</v>
      </c>
      <c r="F266" t="s">
        <v>585</v>
      </c>
      <c r="G266" t="str">
        <f t="shared" si="19"/>
        <v>NOEM_PVT_PP_SPEC_TEMP</v>
      </c>
    </row>
    <row r="267" spans="1:7">
      <c r="A267" s="84" t="s">
        <v>586</v>
      </c>
      <c r="B267" t="e">
        <f t="shared" si="16"/>
        <v>#N/A</v>
      </c>
      <c r="C267" t="s">
        <v>557</v>
      </c>
      <c r="D267" t="str">
        <f t="shared" si="18"/>
        <v>NOEM_PQC_USER_MST</v>
      </c>
      <c r="E267" t="e">
        <f t="shared" si="17"/>
        <v>#N/A</v>
      </c>
      <c r="F267" t="s">
        <v>470</v>
      </c>
      <c r="G267" t="str">
        <f t="shared" si="19"/>
        <v>NOEM_PVT_SHIFT_INFO</v>
      </c>
    </row>
    <row r="268" spans="1:7">
      <c r="A268" s="84" t="s">
        <v>587</v>
      </c>
      <c r="B268" t="e">
        <f t="shared" si="16"/>
        <v>#N/A</v>
      </c>
      <c r="C268" t="s">
        <v>97</v>
      </c>
      <c r="D268" t="str">
        <f t="shared" si="18"/>
        <v>NOEM_PRIV_TYPE_MST</v>
      </c>
      <c r="E268" t="str">
        <f t="shared" si="17"/>
        <v>NOEM_PRIV_TYPE_MST</v>
      </c>
      <c r="F268" t="s">
        <v>588</v>
      </c>
      <c r="G268" t="str">
        <f t="shared" si="19"/>
        <v>NOEM_PVT_STD_TM</v>
      </c>
    </row>
    <row r="269" spans="1:7">
      <c r="A269" s="84" t="s">
        <v>589</v>
      </c>
      <c r="B269" t="e">
        <f t="shared" si="16"/>
        <v>#N/A</v>
      </c>
      <c r="C269" t="s">
        <v>152</v>
      </c>
      <c r="D269" t="str">
        <f t="shared" si="18"/>
        <v>NOEM_PURG_DTL</v>
      </c>
      <c r="E269" t="str">
        <f t="shared" si="17"/>
        <v>NOEM_PURG_DTL</v>
      </c>
      <c r="F269" t="s">
        <v>590</v>
      </c>
      <c r="G269" t="str">
        <f t="shared" si="19"/>
        <v>NOEM_PVT_TRACE_INFO</v>
      </c>
    </row>
    <row r="270" spans="1:7">
      <c r="A270" s="84" t="s">
        <v>336</v>
      </c>
      <c r="B270" t="str">
        <f t="shared" si="16"/>
        <v>CPO_ORD_RECV</v>
      </c>
      <c r="C270" t="s">
        <v>153</v>
      </c>
      <c r="D270" t="str">
        <f t="shared" si="18"/>
        <v>NOEM_PVMS_SETUP</v>
      </c>
      <c r="E270" t="str">
        <f t="shared" si="17"/>
        <v>NOEM_PVMS_SETUP</v>
      </c>
      <c r="F270" t="s">
        <v>591</v>
      </c>
      <c r="G270" t="str">
        <f t="shared" si="19"/>
        <v>NOEM_PVT_VAN_LINE</v>
      </c>
    </row>
    <row r="271" spans="1:7">
      <c r="A271" s="84" t="s">
        <v>588</v>
      </c>
      <c r="B271" t="str">
        <f t="shared" si="16"/>
        <v>NOEM_PVT_STD_TM</v>
      </c>
      <c r="C271" t="s">
        <v>559</v>
      </c>
      <c r="D271" t="str">
        <f t="shared" si="18"/>
        <v>NOEM_PVT_CONT_MST</v>
      </c>
      <c r="E271" t="e">
        <f t="shared" si="17"/>
        <v>#N/A</v>
      </c>
      <c r="F271" t="s">
        <v>592</v>
      </c>
      <c r="G271" t="str">
        <f t="shared" si="19"/>
        <v>NOEM_PVT_VAN_LT</v>
      </c>
    </row>
    <row r="272" spans="1:7">
      <c r="A272" s="84" t="s">
        <v>591</v>
      </c>
      <c r="B272" t="str">
        <f t="shared" si="16"/>
        <v>NOEM_PVT_VAN_LINE</v>
      </c>
      <c r="C272" t="s">
        <v>560</v>
      </c>
      <c r="D272" t="str">
        <f t="shared" si="18"/>
        <v>NOEM_PVT_DISCREPANCY_TEMP</v>
      </c>
      <c r="E272" t="e">
        <f t="shared" si="17"/>
        <v>#N/A</v>
      </c>
      <c r="F272" t="s">
        <v>128</v>
      </c>
      <c r="G272" t="str">
        <f t="shared" si="19"/>
        <v>NOEM_RENBAN_BOOK_DTL</v>
      </c>
    </row>
    <row r="273" spans="1:7">
      <c r="A273" s="84" t="s">
        <v>592</v>
      </c>
      <c r="B273" t="str">
        <f t="shared" si="16"/>
        <v>NOEM_PVT_VAN_LT</v>
      </c>
      <c r="C273" t="s">
        <v>444</v>
      </c>
      <c r="D273" t="str">
        <f t="shared" si="18"/>
        <v>NOEM_PVT_DLY_CONT_SUM</v>
      </c>
      <c r="E273" t="str">
        <f t="shared" si="17"/>
        <v>NOEM_PVT_DLY_CONT_SUM</v>
      </c>
      <c r="F273" t="s">
        <v>129</v>
      </c>
      <c r="G273" t="str">
        <f t="shared" si="19"/>
        <v>NOEM_RENBAN_BOOK_MST</v>
      </c>
    </row>
    <row r="274" spans="1:7">
      <c r="A274" s="84" t="s">
        <v>201</v>
      </c>
      <c r="B274" t="str">
        <f t="shared" si="16"/>
        <v>NOEM_VPR_MTH_KEIHEN_PART</v>
      </c>
      <c r="C274" t="s">
        <v>445</v>
      </c>
      <c r="D274" t="str">
        <f t="shared" si="18"/>
        <v>NOEM_PVT_DLY_MOD_DTL</v>
      </c>
      <c r="E274" t="str">
        <f t="shared" si="17"/>
        <v>NOEM_PVT_DLY_MOD_DTL</v>
      </c>
      <c r="F274" t="s">
        <v>130</v>
      </c>
      <c r="G274" t="str">
        <f t="shared" si="19"/>
        <v>NOEM_RENBAN_SETUP_MST</v>
      </c>
    </row>
    <row r="275" spans="1:7">
      <c r="A275" s="84" t="s">
        <v>397</v>
      </c>
      <c r="B275" t="str">
        <f t="shared" si="16"/>
        <v>IPC_PART_REQ</v>
      </c>
      <c r="C275" t="s">
        <v>563</v>
      </c>
      <c r="D275" t="str">
        <f t="shared" si="18"/>
        <v>NOEM_PVT_DLY_OT_MP</v>
      </c>
      <c r="E275" t="e">
        <f t="shared" si="17"/>
        <v>#N/A</v>
      </c>
      <c r="F275" t="s">
        <v>154</v>
      </c>
      <c r="G275" t="str">
        <f t="shared" si="19"/>
        <v>NOEM_RPT_CONFIG</v>
      </c>
    </row>
    <row r="276" spans="1:7">
      <c r="A276" s="84" t="s">
        <v>52</v>
      </c>
      <c r="B276" t="str">
        <f t="shared" si="16"/>
        <v>LOG</v>
      </c>
      <c r="C276" t="s">
        <v>564</v>
      </c>
      <c r="D276" t="str">
        <f t="shared" si="18"/>
        <v>NOEM_PVT_INT_CONT_SEQ</v>
      </c>
      <c r="E276" t="e">
        <f t="shared" si="17"/>
        <v>#N/A</v>
      </c>
      <c r="F276" t="s">
        <v>155</v>
      </c>
      <c r="G276" t="str">
        <f t="shared" si="19"/>
        <v>NOEM_SEQ_CTRL_MST</v>
      </c>
    </row>
    <row r="277" spans="1:7">
      <c r="A277" s="84" t="s">
        <v>415</v>
      </c>
      <c r="B277" t="str">
        <f t="shared" si="16"/>
        <v>MICROSOFTDTPROPERTIES</v>
      </c>
      <c r="C277" t="s">
        <v>566</v>
      </c>
      <c r="D277" t="str">
        <f t="shared" si="18"/>
        <v>NOEM_PVT_LOG_MST</v>
      </c>
      <c r="E277" t="e">
        <f t="shared" si="17"/>
        <v>#N/A</v>
      </c>
      <c r="F277" t="s">
        <v>139</v>
      </c>
      <c r="G277" t="str">
        <f t="shared" si="19"/>
        <v>NOEM_SSL_PCK_MST</v>
      </c>
    </row>
    <row r="278" spans="1:7">
      <c r="A278" s="84" t="s">
        <v>452</v>
      </c>
      <c r="B278" t="str">
        <f t="shared" si="16"/>
        <v>NCS_ECI_UPLD_TEMP</v>
      </c>
      <c r="C278" t="s">
        <v>569</v>
      </c>
      <c r="D278" t="str">
        <f t="shared" si="18"/>
        <v>NOEM_PVT_MAN_POWER</v>
      </c>
      <c r="E278" t="e">
        <f t="shared" si="17"/>
        <v>#N/A</v>
      </c>
      <c r="F278" t="s">
        <v>593</v>
      </c>
      <c r="G278" t="str">
        <f t="shared" si="19"/>
        <v>NOEM_STD_TM_CAL_TEMP</v>
      </c>
    </row>
    <row r="279" spans="1:7">
      <c r="A279" s="84" t="s">
        <v>112</v>
      </c>
      <c r="B279" t="str">
        <f t="shared" si="16"/>
        <v>NCS_EXCH_RT_MST</v>
      </c>
      <c r="C279" t="s">
        <v>572</v>
      </c>
      <c r="D279" t="str">
        <f t="shared" si="18"/>
        <v>NOEM_PVT_MOD_LT</v>
      </c>
      <c r="E279" t="e">
        <f t="shared" si="17"/>
        <v>#N/A</v>
      </c>
      <c r="F279" t="s">
        <v>134</v>
      </c>
      <c r="G279" t="str">
        <f t="shared" si="19"/>
        <v>NOEM_SUPP_PART_MST</v>
      </c>
    </row>
    <row r="280" spans="1:7">
      <c r="A280" s="84" t="s">
        <v>454</v>
      </c>
      <c r="B280" t="str">
        <f t="shared" si="16"/>
        <v>NCS_LPCS_PART_DTL_TMP</v>
      </c>
      <c r="C280" t="s">
        <v>573</v>
      </c>
      <c r="D280" t="str">
        <f t="shared" si="18"/>
        <v>NOEM_PVT_MOD_MST</v>
      </c>
      <c r="E280" t="e">
        <f t="shared" si="17"/>
        <v>#N/A</v>
      </c>
      <c r="F280" t="s">
        <v>66</v>
      </c>
      <c r="G280" t="str">
        <f t="shared" si="19"/>
        <v>NOEM_TMSD2_WT_ERR</v>
      </c>
    </row>
    <row r="281" spans="1:7">
      <c r="A281" s="84" t="s">
        <v>206</v>
      </c>
      <c r="B281" t="str">
        <f t="shared" si="16"/>
        <v>NCS_MOD_BAR_PACK</v>
      </c>
      <c r="C281" t="s">
        <v>574</v>
      </c>
      <c r="D281" t="str">
        <f t="shared" si="18"/>
        <v>NOEM_PVT_MP_OT_INFO</v>
      </c>
      <c r="E281" t="e">
        <f t="shared" si="17"/>
        <v>#N/A</v>
      </c>
      <c r="F281" t="s">
        <v>491</v>
      </c>
      <c r="G281" t="str">
        <f t="shared" si="19"/>
        <v>NOEM_VPR_CONT_TEMP</v>
      </c>
    </row>
    <row r="282" spans="1:7">
      <c r="A282" s="84" t="s">
        <v>594</v>
      </c>
      <c r="B282" t="e">
        <f t="shared" si="16"/>
        <v>#N/A</v>
      </c>
      <c r="C282" t="s">
        <v>575</v>
      </c>
      <c r="D282" t="str">
        <f t="shared" si="18"/>
        <v>NOEM_PVT_MP_OT_INFO_TMP</v>
      </c>
      <c r="E282" t="e">
        <f t="shared" si="17"/>
        <v>#N/A</v>
      </c>
      <c r="F282" t="s">
        <v>595</v>
      </c>
      <c r="G282" t="e">
        <f t="shared" si="19"/>
        <v>#N/A</v>
      </c>
    </row>
    <row r="283" spans="1:7">
      <c r="A283" s="84" t="s">
        <v>596</v>
      </c>
      <c r="B283" t="e">
        <f t="shared" si="16"/>
        <v>#N/A</v>
      </c>
      <c r="C283" t="s">
        <v>576</v>
      </c>
      <c r="D283" t="str">
        <f t="shared" si="18"/>
        <v>NOEM_PVT_MTH_MOD_SUM</v>
      </c>
      <c r="E283" t="e">
        <f t="shared" si="17"/>
        <v>#N/A</v>
      </c>
      <c r="F283" t="s">
        <v>597</v>
      </c>
      <c r="G283" t="e">
        <f t="shared" si="19"/>
        <v>#N/A</v>
      </c>
    </row>
    <row r="284" spans="1:7">
      <c r="A284" s="84" t="s">
        <v>598</v>
      </c>
      <c r="B284" t="e">
        <f t="shared" si="16"/>
        <v>#N/A</v>
      </c>
      <c r="C284" t="s">
        <v>577</v>
      </c>
      <c r="D284" t="str">
        <f t="shared" si="18"/>
        <v>NOEM_PVT_MTH_PLN_TEMP</v>
      </c>
      <c r="E284" t="e">
        <f t="shared" si="17"/>
        <v>#N/A</v>
      </c>
      <c r="F284" t="s">
        <v>599</v>
      </c>
      <c r="G284" t="e">
        <f t="shared" si="19"/>
        <v>#N/A</v>
      </c>
    </row>
    <row r="285" spans="1:7">
      <c r="A285" s="84" t="s">
        <v>221</v>
      </c>
      <c r="B285" t="str">
        <f t="shared" si="16"/>
        <v>NOEM_PDS_ORD_DETAIL</v>
      </c>
      <c r="C285" t="s">
        <v>578</v>
      </c>
      <c r="D285" t="str">
        <f t="shared" si="18"/>
        <v>NOEM_PVT_MTH_REP_TEMP</v>
      </c>
      <c r="E285" t="e">
        <f t="shared" si="17"/>
        <v>#N/A</v>
      </c>
      <c r="F285" t="s">
        <v>600</v>
      </c>
      <c r="G285" t="e">
        <f t="shared" si="19"/>
        <v>#N/A</v>
      </c>
    </row>
    <row r="286" spans="1:7">
      <c r="A286" s="84" t="s">
        <v>562</v>
      </c>
      <c r="B286" t="str">
        <f t="shared" si="16"/>
        <v>NOEM_PDS_ORD_TEMP</v>
      </c>
      <c r="C286" t="s">
        <v>579</v>
      </c>
      <c r="D286" t="str">
        <f t="shared" si="18"/>
        <v>NOEM_PVT_MTH_REP_TEMP1</v>
      </c>
      <c r="E286" t="e">
        <f t="shared" si="17"/>
        <v>#N/A</v>
      </c>
      <c r="F286" t="s">
        <v>236</v>
      </c>
      <c r="G286" t="str">
        <f t="shared" si="19"/>
        <v>NOEM_VPR_DLY_CONT</v>
      </c>
    </row>
    <row r="287" spans="1:7">
      <c r="A287" s="84" t="s">
        <v>222</v>
      </c>
      <c r="B287" t="str">
        <f t="shared" si="16"/>
        <v>NOEM_PDS_PRT_RECV_DETAIL</v>
      </c>
      <c r="C287" t="s">
        <v>580</v>
      </c>
      <c r="D287" t="str">
        <f t="shared" si="18"/>
        <v>NOEM_PVT_MTH_REP_TEMP2</v>
      </c>
      <c r="E287" t="e">
        <f t="shared" si="17"/>
        <v>#N/A</v>
      </c>
      <c r="F287" t="s">
        <v>601</v>
      </c>
      <c r="G287" t="e">
        <f t="shared" si="19"/>
        <v>#N/A</v>
      </c>
    </row>
    <row r="288" spans="1:7">
      <c r="A288" s="84" t="s">
        <v>568</v>
      </c>
      <c r="B288" t="str">
        <f t="shared" si="16"/>
        <v>NOEM_PDS_PRT_RECV_TEMP</v>
      </c>
      <c r="C288" t="s">
        <v>581</v>
      </c>
      <c r="D288" t="str">
        <f t="shared" si="18"/>
        <v>NOEM_PVT_OT_MP</v>
      </c>
      <c r="E288" t="e">
        <f t="shared" si="17"/>
        <v>#N/A</v>
      </c>
      <c r="F288" t="s">
        <v>602</v>
      </c>
      <c r="G288" t="e">
        <f t="shared" si="19"/>
        <v>#N/A</v>
      </c>
    </row>
    <row r="289" spans="1:7">
      <c r="A289" s="84" t="s">
        <v>64</v>
      </c>
      <c r="B289" t="str">
        <f t="shared" si="16"/>
        <v>NOEM_MTH_UPLD_WARN</v>
      </c>
      <c r="C289" t="s">
        <v>582</v>
      </c>
      <c r="D289" t="str">
        <f t="shared" si="18"/>
        <v>NOEM_PVT_PCK_GRP</v>
      </c>
      <c r="E289" t="e">
        <f t="shared" si="17"/>
        <v>#N/A</v>
      </c>
      <c r="F289" t="s">
        <v>603</v>
      </c>
      <c r="G289" t="e">
        <f t="shared" si="19"/>
        <v>#N/A</v>
      </c>
    </row>
    <row r="290" spans="1:7">
      <c r="A290" s="84" t="s">
        <v>127</v>
      </c>
      <c r="B290" t="str">
        <f t="shared" si="16"/>
        <v>NOEM_NO_BOX_MST</v>
      </c>
      <c r="C290" t="s">
        <v>469</v>
      </c>
      <c r="D290" t="str">
        <f t="shared" si="18"/>
        <v>NOEM_PVT_PLNT_CAL</v>
      </c>
      <c r="E290" t="str">
        <f t="shared" si="17"/>
        <v>NOEM_PVT_PLNT_CAL</v>
      </c>
      <c r="F290" t="s">
        <v>604</v>
      </c>
      <c r="G290" t="e">
        <f t="shared" si="19"/>
        <v>#N/A</v>
      </c>
    </row>
    <row r="291" spans="1:7">
      <c r="A291" s="84" t="s">
        <v>132</v>
      </c>
      <c r="B291" t="str">
        <f t="shared" si="16"/>
        <v>NOEM_NQC_DATA</v>
      </c>
      <c r="C291" t="s">
        <v>584</v>
      </c>
      <c r="D291" t="str">
        <f t="shared" si="18"/>
        <v>NOEM_PVT_PP_SPEC</v>
      </c>
      <c r="E291" t="e">
        <f t="shared" si="17"/>
        <v>#N/A</v>
      </c>
      <c r="F291" t="s">
        <v>605</v>
      </c>
      <c r="G291" t="e">
        <f t="shared" si="19"/>
        <v>#N/A</v>
      </c>
    </row>
    <row r="292" spans="1:7">
      <c r="A292" s="84" t="s">
        <v>606</v>
      </c>
      <c r="B292" t="str">
        <f t="shared" si="16"/>
        <v>NOEM_VPP_RECV_FB_MOD_TEMP</v>
      </c>
      <c r="C292" t="s">
        <v>585</v>
      </c>
      <c r="D292" t="str">
        <f t="shared" si="18"/>
        <v>NOEM_PVT_PP_SPEC_TEMP</v>
      </c>
      <c r="E292" t="e">
        <f t="shared" si="17"/>
        <v>#N/A</v>
      </c>
      <c r="F292" t="s">
        <v>607</v>
      </c>
      <c r="G292" t="e">
        <f t="shared" si="19"/>
        <v>#N/A</v>
      </c>
    </row>
    <row r="293" spans="1:7">
      <c r="A293" s="84" t="s">
        <v>608</v>
      </c>
      <c r="B293" t="str">
        <f t="shared" si="16"/>
        <v>NOEM_VPP_PART_TEMP</v>
      </c>
      <c r="C293" t="s">
        <v>470</v>
      </c>
      <c r="D293" t="str">
        <f t="shared" si="18"/>
        <v>NOEM_PVT_SHIFT_INFO</v>
      </c>
      <c r="E293" t="str">
        <f t="shared" si="17"/>
        <v>NOEM_PVT_SHIFT_INFO</v>
      </c>
      <c r="F293" t="s">
        <v>233</v>
      </c>
      <c r="G293" t="str">
        <f t="shared" si="19"/>
        <v>NOEM_VPR_DLY_INHOUSE</v>
      </c>
    </row>
    <row r="294" spans="1:7">
      <c r="A294" s="84" t="s">
        <v>186</v>
      </c>
      <c r="B294" t="str">
        <f t="shared" si="16"/>
        <v>NOEM_ETD_DLY_CONT</v>
      </c>
      <c r="C294" t="s">
        <v>588</v>
      </c>
      <c r="D294" t="str">
        <f t="shared" si="18"/>
        <v>NOEM_PVT_STD_TM</v>
      </c>
      <c r="E294" t="str">
        <f t="shared" si="17"/>
        <v>NOEM_PVT_STD_TM</v>
      </c>
      <c r="F294" t="s">
        <v>237</v>
      </c>
      <c r="G294" t="str">
        <f t="shared" si="19"/>
        <v>NOEM_VPR_DLY_MOD</v>
      </c>
    </row>
    <row r="295" spans="1:7">
      <c r="A295" s="84" t="s">
        <v>191</v>
      </c>
      <c r="B295" t="str">
        <f t="shared" si="16"/>
        <v>NOEM_HAISEN_DTLS</v>
      </c>
      <c r="C295" t="s">
        <v>590</v>
      </c>
      <c r="D295" t="str">
        <f t="shared" si="18"/>
        <v>NOEM_PVT_TRACE_INFO</v>
      </c>
      <c r="E295" t="e">
        <f t="shared" si="17"/>
        <v>#N/A</v>
      </c>
      <c r="F295" t="s">
        <v>609</v>
      </c>
      <c r="G295" t="e">
        <f t="shared" si="19"/>
        <v>#N/A</v>
      </c>
    </row>
    <row r="296" spans="1:7">
      <c r="A296" s="84" t="s">
        <v>99</v>
      </c>
      <c r="B296" t="str">
        <f t="shared" si="16"/>
        <v>NOEM_IMPORT_PART_CTRL_MST</v>
      </c>
      <c r="C296" t="s">
        <v>591</v>
      </c>
      <c r="D296" t="str">
        <f t="shared" si="18"/>
        <v>NOEM_PVT_VAN_LINE</v>
      </c>
      <c r="E296" t="str">
        <f t="shared" si="17"/>
        <v>NOEM_PVT_VAN_LINE</v>
      </c>
      <c r="F296" t="s">
        <v>610</v>
      </c>
      <c r="G296" t="e">
        <f t="shared" si="19"/>
        <v>#N/A</v>
      </c>
    </row>
    <row r="297" spans="1:7">
      <c r="A297" s="84" t="s">
        <v>100</v>
      </c>
      <c r="B297" t="str">
        <f t="shared" si="16"/>
        <v>NOEM_IMPORT_PART_MST</v>
      </c>
      <c r="C297" t="s">
        <v>592</v>
      </c>
      <c r="D297" t="str">
        <f t="shared" si="18"/>
        <v>NOEM_PVT_VAN_LT</v>
      </c>
      <c r="E297" t="str">
        <f t="shared" si="17"/>
        <v>NOEM_PVT_VAN_LT</v>
      </c>
      <c r="F297" t="s">
        <v>611</v>
      </c>
      <c r="G297" t="e">
        <f t="shared" si="19"/>
        <v>#N/A</v>
      </c>
    </row>
    <row r="298" spans="1:7">
      <c r="A298" s="84" t="s">
        <v>518</v>
      </c>
      <c r="B298" t="str">
        <f t="shared" si="16"/>
        <v>NOEM_IMPORT_PART_MST_TEMP</v>
      </c>
      <c r="C298" t="s">
        <v>128</v>
      </c>
      <c r="D298" t="str">
        <f t="shared" si="18"/>
        <v>NOEM_RENBAN_BOOK_DTL</v>
      </c>
      <c r="E298" t="str">
        <f t="shared" si="17"/>
        <v>NOEM_RENBAN_BOOK_DTL</v>
      </c>
      <c r="F298" t="s">
        <v>612</v>
      </c>
      <c r="G298" t="e">
        <f t="shared" si="19"/>
        <v>#N/A</v>
      </c>
    </row>
    <row r="299" spans="1:7">
      <c r="A299" s="84" t="s">
        <v>98</v>
      </c>
      <c r="B299" t="str">
        <f t="shared" si="16"/>
        <v>NOEM_IMP_CF_MST</v>
      </c>
      <c r="C299" t="s">
        <v>613</v>
      </c>
      <c r="D299" t="e">
        <f t="shared" si="18"/>
        <v>#N/A</v>
      </c>
      <c r="E299" t="e">
        <f t="shared" si="17"/>
        <v>#N/A</v>
      </c>
      <c r="F299" t="s">
        <v>614</v>
      </c>
      <c r="G299" t="e">
        <f t="shared" si="19"/>
        <v>#N/A</v>
      </c>
    </row>
    <row r="300" spans="1:7">
      <c r="A300" s="84" t="s">
        <v>223</v>
      </c>
      <c r="B300" t="str">
        <f t="shared" si="16"/>
        <v>OEM_BAR_PACK</v>
      </c>
      <c r="C300" t="s">
        <v>129</v>
      </c>
      <c r="D300" t="str">
        <f t="shared" si="18"/>
        <v>NOEM_RENBAN_BOOK_MST</v>
      </c>
      <c r="E300" t="str">
        <f t="shared" si="17"/>
        <v>NOEM_RENBAN_BOOK_MST</v>
      </c>
      <c r="F300" t="s">
        <v>615</v>
      </c>
      <c r="G300" t="e">
        <f t="shared" si="19"/>
        <v>#N/A</v>
      </c>
    </row>
    <row r="301" spans="1:7">
      <c r="A301" s="84" t="s">
        <v>616</v>
      </c>
      <c r="B301" t="str">
        <f t="shared" si="16"/>
        <v>NOEM_VPR_INHOUSE_TEMP</v>
      </c>
      <c r="C301" t="s">
        <v>617</v>
      </c>
      <c r="D301" t="e">
        <f t="shared" si="18"/>
        <v>#N/A</v>
      </c>
      <c r="E301" t="e">
        <f t="shared" si="17"/>
        <v>#N/A</v>
      </c>
      <c r="F301" t="s">
        <v>618</v>
      </c>
      <c r="G301" t="e">
        <f t="shared" si="19"/>
        <v>#N/A</v>
      </c>
    </row>
    <row r="302" spans="1:7">
      <c r="A302" s="84" t="s">
        <v>337</v>
      </c>
      <c r="B302" t="str">
        <f t="shared" si="16"/>
        <v>CPO_ORD_RECV_DTL</v>
      </c>
      <c r="C302" t="s">
        <v>65</v>
      </c>
      <c r="D302" t="e">
        <f t="shared" si="18"/>
        <v>#N/A</v>
      </c>
      <c r="E302" t="str">
        <f t="shared" si="17"/>
        <v>NOEM_RENBAN_ERR</v>
      </c>
      <c r="F302" t="s">
        <v>619</v>
      </c>
      <c r="G302" t="e">
        <f t="shared" si="19"/>
        <v>#N/A</v>
      </c>
    </row>
    <row r="303" spans="1:7">
      <c r="A303" s="84" t="s">
        <v>350</v>
      </c>
      <c r="B303" t="str">
        <f t="shared" si="16"/>
        <v>CPO_PRC_MST</v>
      </c>
      <c r="C303" t="s">
        <v>130</v>
      </c>
      <c r="D303" t="str">
        <f t="shared" si="18"/>
        <v>NOEM_RENBAN_SETUP_MST</v>
      </c>
      <c r="E303" t="str">
        <f t="shared" si="17"/>
        <v>NOEM_RENBAN_SETUP_MST</v>
      </c>
      <c r="F303" t="s">
        <v>238</v>
      </c>
      <c r="G303" t="str">
        <f t="shared" si="19"/>
        <v>NOEM_VPR_DLY_PART</v>
      </c>
    </row>
    <row r="304" spans="1:7">
      <c r="A304" s="84" t="s">
        <v>140</v>
      </c>
      <c r="B304" t="str">
        <f t="shared" si="16"/>
        <v>DPK_CODE_MST</v>
      </c>
      <c r="C304" t="s">
        <v>154</v>
      </c>
      <c r="D304" t="str">
        <f t="shared" si="18"/>
        <v>NOEM_RPT_CONFIG</v>
      </c>
      <c r="E304" t="str">
        <f t="shared" si="17"/>
        <v>NOEM_RPT_CONFIG</v>
      </c>
      <c r="F304" t="s">
        <v>620</v>
      </c>
      <c r="G304" t="e">
        <f t="shared" si="19"/>
        <v>#N/A</v>
      </c>
    </row>
    <row r="305" spans="1:7">
      <c r="A305" s="84" t="s">
        <v>87</v>
      </c>
      <c r="B305" t="str">
        <f t="shared" si="16"/>
        <v>DPK_ERR_WAR_SOUND_MST</v>
      </c>
      <c r="C305" t="s">
        <v>239</v>
      </c>
      <c r="D305" t="e">
        <f t="shared" si="18"/>
        <v>#N/A</v>
      </c>
      <c r="E305" t="str">
        <f t="shared" si="17"/>
        <v>NOEM_SCP_DELAY_DETAIL</v>
      </c>
      <c r="F305" t="s">
        <v>621</v>
      </c>
      <c r="G305" t="e">
        <f t="shared" si="19"/>
        <v>#N/A</v>
      </c>
    </row>
    <row r="306" spans="1:7">
      <c r="A306" s="84" t="s">
        <v>374</v>
      </c>
      <c r="B306" t="str">
        <f t="shared" si="16"/>
        <v>DPK_ERR_WAR_SOUND_MST_TEMP</v>
      </c>
      <c r="C306" t="s">
        <v>622</v>
      </c>
      <c r="D306" t="e">
        <f t="shared" si="18"/>
        <v>#N/A</v>
      </c>
      <c r="E306" t="e">
        <f t="shared" si="17"/>
        <v>#N/A</v>
      </c>
      <c r="F306" t="s">
        <v>623</v>
      </c>
      <c r="G306" t="e">
        <f t="shared" si="19"/>
        <v>#N/A</v>
      </c>
    </row>
    <row r="307" spans="1:7">
      <c r="A307" s="84" t="s">
        <v>88</v>
      </c>
      <c r="B307" t="str">
        <f t="shared" si="16"/>
        <v>DPK_RSN_MST</v>
      </c>
      <c r="C307" t="s">
        <v>495</v>
      </c>
      <c r="D307" t="e">
        <f t="shared" si="18"/>
        <v>#N/A</v>
      </c>
      <c r="E307" t="str">
        <f t="shared" si="17"/>
        <v>NOEM_SCP_DELAY_TEMP</v>
      </c>
      <c r="F307" t="s">
        <v>624</v>
      </c>
      <c r="G307" t="e">
        <f t="shared" si="19"/>
        <v>#N/A</v>
      </c>
    </row>
    <row r="308" spans="1:7">
      <c r="A308" s="84" t="s">
        <v>89</v>
      </c>
      <c r="B308" t="str">
        <f t="shared" si="16"/>
        <v>DPK_STOP_CALL_ERR_LST</v>
      </c>
      <c r="C308" t="s">
        <v>155</v>
      </c>
      <c r="D308" t="str">
        <f t="shared" si="18"/>
        <v>NOEM_SEQ_CTRL_MST</v>
      </c>
      <c r="E308" t="str">
        <f t="shared" si="17"/>
        <v>NOEM_SEQ_CTRL_MST</v>
      </c>
      <c r="F308" t="s">
        <v>625</v>
      </c>
      <c r="G308" t="e">
        <f t="shared" si="19"/>
        <v>#N/A</v>
      </c>
    </row>
    <row r="309" spans="1:7">
      <c r="A309" s="84" t="s">
        <v>90</v>
      </c>
      <c r="B309" t="str">
        <f t="shared" si="16"/>
        <v>DPK_STOP_CALL_RSN_MST</v>
      </c>
      <c r="C309" t="s">
        <v>626</v>
      </c>
      <c r="D309" t="e">
        <f t="shared" si="18"/>
        <v>#N/A</v>
      </c>
      <c r="E309" t="e">
        <f t="shared" si="17"/>
        <v>#N/A</v>
      </c>
      <c r="F309" t="s">
        <v>235</v>
      </c>
      <c r="G309" t="str">
        <f t="shared" si="19"/>
        <v>NOEM_VPR_DLY_VIN</v>
      </c>
    </row>
    <row r="310" spans="1:7">
      <c r="A310" s="84" t="s">
        <v>159</v>
      </c>
      <c r="B310" t="str">
        <f t="shared" si="16"/>
        <v>OEM_MAIL_DTLS</v>
      </c>
      <c r="C310" t="s">
        <v>627</v>
      </c>
      <c r="D310" t="e">
        <f t="shared" si="18"/>
        <v>#N/A</v>
      </c>
      <c r="E310" t="e">
        <f t="shared" si="17"/>
        <v>#N/A</v>
      </c>
      <c r="F310" t="s">
        <v>628</v>
      </c>
      <c r="G310" t="e">
        <f t="shared" si="19"/>
        <v>#N/A</v>
      </c>
    </row>
    <row r="311" spans="1:7">
      <c r="A311" s="84" t="s">
        <v>629</v>
      </c>
      <c r="B311" t="e">
        <f t="shared" si="16"/>
        <v>#N/A</v>
      </c>
      <c r="C311" t="s">
        <v>139</v>
      </c>
      <c r="D311" t="str">
        <f t="shared" si="18"/>
        <v>NOEM_SSL_PCK_MST</v>
      </c>
      <c r="E311" t="str">
        <f t="shared" si="17"/>
        <v>NOEM_SSL_PCK_MST</v>
      </c>
      <c r="F311" t="s">
        <v>630</v>
      </c>
      <c r="G311" t="e">
        <f t="shared" si="19"/>
        <v>#N/A</v>
      </c>
    </row>
    <row r="312" spans="1:7">
      <c r="A312" s="84" t="s">
        <v>416</v>
      </c>
      <c r="B312" t="str">
        <f t="shared" si="16"/>
        <v>MTH_SHP_SCH_PLN_TEMP</v>
      </c>
      <c r="C312" t="s">
        <v>593</v>
      </c>
      <c r="D312" t="str">
        <f t="shared" si="18"/>
        <v>NOEM_STD_TM_CAL_TEMP</v>
      </c>
      <c r="E312" t="str">
        <f t="shared" si="17"/>
        <v>NOEM_STD_TM_CAL_TEMP</v>
      </c>
      <c r="F312" t="s">
        <v>473</v>
      </c>
      <c r="G312" t="str">
        <f t="shared" si="19"/>
        <v>NOEM_VPR_DLY_VIN_TEMP</v>
      </c>
    </row>
    <row r="313" spans="1:7">
      <c r="A313" s="84" t="s">
        <v>236</v>
      </c>
      <c r="B313" t="str">
        <f t="shared" si="16"/>
        <v>NOEM_VPR_DLY_CONT</v>
      </c>
      <c r="C313" t="s">
        <v>134</v>
      </c>
      <c r="D313" t="str">
        <f t="shared" si="18"/>
        <v>NOEM_SUPP_PART_MST</v>
      </c>
      <c r="E313" t="str">
        <f t="shared" si="17"/>
        <v>NOEM_SUPP_PART_MST</v>
      </c>
      <c r="F313" t="s">
        <v>616</v>
      </c>
      <c r="G313" t="str">
        <f t="shared" si="19"/>
        <v>NOEM_VPR_INHOUSE_TEMP</v>
      </c>
    </row>
    <row r="314" spans="1:7">
      <c r="A314" s="84" t="s">
        <v>506</v>
      </c>
      <c r="B314" t="str">
        <f t="shared" si="16"/>
        <v>NOEM_DLY_ACT_VAN_TMP</v>
      </c>
      <c r="C314" t="s">
        <v>66</v>
      </c>
      <c r="D314" t="str">
        <f t="shared" si="18"/>
        <v>NOEM_TMSD2_WT_ERR</v>
      </c>
      <c r="E314" t="str">
        <f t="shared" si="17"/>
        <v>NOEM_TMSD2_WT_ERR</v>
      </c>
      <c r="F314" t="s">
        <v>241</v>
      </c>
      <c r="G314" t="str">
        <f t="shared" si="19"/>
        <v>NOEM_VPR_INV_CONT</v>
      </c>
    </row>
    <row r="315" spans="1:7">
      <c r="A315" s="84" t="s">
        <v>113</v>
      </c>
      <c r="B315" t="str">
        <f t="shared" si="16"/>
        <v>NCS_DEPT_MST</v>
      </c>
      <c r="C315" t="s">
        <v>631</v>
      </c>
      <c r="D315" t="e">
        <f t="shared" si="18"/>
        <v>#N/A</v>
      </c>
      <c r="E315" t="str">
        <f t="shared" si="17"/>
        <v>NOEM_VPP_CONT_TEMP</v>
      </c>
      <c r="F315" t="s">
        <v>632</v>
      </c>
      <c r="G315" t="e">
        <f t="shared" si="19"/>
        <v>#N/A</v>
      </c>
    </row>
    <row r="316" spans="1:7">
      <c r="A316" s="84" t="s">
        <v>203</v>
      </c>
      <c r="B316" t="str">
        <f t="shared" si="16"/>
        <v>NCS_DLY_CONT_DTL</v>
      </c>
      <c r="C316" t="s">
        <v>188</v>
      </c>
      <c r="D316" t="e">
        <f t="shared" si="18"/>
        <v>#N/A</v>
      </c>
      <c r="E316" t="str">
        <f t="shared" si="17"/>
        <v>NOEM_VPP_DLY_CONT</v>
      </c>
      <c r="F316" t="s">
        <v>633</v>
      </c>
      <c r="G316" t="e">
        <f t="shared" si="19"/>
        <v>#N/A</v>
      </c>
    </row>
    <row r="317" spans="1:7">
      <c r="A317" s="84" t="s">
        <v>437</v>
      </c>
      <c r="B317" t="str">
        <f t="shared" si="16"/>
        <v>NCS_DLY_CONT_TEMP</v>
      </c>
      <c r="C317" t="s">
        <v>634</v>
      </c>
      <c r="D317" t="e">
        <f t="shared" si="18"/>
        <v>#N/A</v>
      </c>
      <c r="E317" t="e">
        <f t="shared" si="17"/>
        <v>#N/A</v>
      </c>
      <c r="F317" t="s">
        <v>635</v>
      </c>
      <c r="G317" t="e">
        <f t="shared" si="19"/>
        <v>#N/A</v>
      </c>
    </row>
    <row r="318" spans="1:7">
      <c r="A318" s="84" t="s">
        <v>205</v>
      </c>
      <c r="B318" t="str">
        <f t="shared" si="16"/>
        <v>NCS_DLY_MOD_DTL</v>
      </c>
      <c r="C318" t="s">
        <v>636</v>
      </c>
      <c r="D318" t="e">
        <f t="shared" si="18"/>
        <v>#N/A</v>
      </c>
      <c r="E318" t="e">
        <f t="shared" si="17"/>
        <v>#N/A</v>
      </c>
      <c r="F318" t="s">
        <v>242</v>
      </c>
      <c r="G318" t="str">
        <f t="shared" si="19"/>
        <v>NOEM_VPR_INV_MOD</v>
      </c>
    </row>
    <row r="319" spans="1:7">
      <c r="A319" s="84" t="s">
        <v>155</v>
      </c>
      <c r="B319" t="str">
        <f t="shared" si="16"/>
        <v>NOEM_SEQ_CTRL_MST</v>
      </c>
      <c r="C319" t="s">
        <v>189</v>
      </c>
      <c r="D319" t="e">
        <f t="shared" si="18"/>
        <v>#N/A</v>
      </c>
      <c r="E319" t="str">
        <f t="shared" si="17"/>
        <v>NOEM_VPP_DLY_MOD</v>
      </c>
      <c r="F319" t="s">
        <v>637</v>
      </c>
      <c r="G319" t="e">
        <f t="shared" si="19"/>
        <v>#N/A</v>
      </c>
    </row>
    <row r="320" spans="1:7">
      <c r="A320" s="84" t="s">
        <v>139</v>
      </c>
      <c r="B320" t="str">
        <f t="shared" si="16"/>
        <v>NOEM_SSL_PCK_MST</v>
      </c>
      <c r="C320" t="s">
        <v>638</v>
      </c>
      <c r="D320" t="e">
        <f t="shared" si="18"/>
        <v>#N/A</v>
      </c>
      <c r="E320" t="e">
        <f t="shared" si="17"/>
        <v>#N/A</v>
      </c>
      <c r="F320" t="s">
        <v>639</v>
      </c>
      <c r="G320" t="e">
        <f t="shared" si="19"/>
        <v>#N/A</v>
      </c>
    </row>
    <row r="321" spans="1:7">
      <c r="A321" s="84" t="s">
        <v>593</v>
      </c>
      <c r="B321" t="str">
        <f t="shared" si="16"/>
        <v>NOEM_STD_TM_CAL_TEMP</v>
      </c>
      <c r="C321" t="s">
        <v>640</v>
      </c>
      <c r="D321" t="e">
        <f t="shared" si="18"/>
        <v>#N/A</v>
      </c>
      <c r="E321" t="e">
        <f t="shared" si="17"/>
        <v>#N/A</v>
      </c>
      <c r="F321" t="s">
        <v>641</v>
      </c>
      <c r="G321" t="e">
        <f t="shared" si="19"/>
        <v>#N/A</v>
      </c>
    </row>
    <row r="322" spans="1:7">
      <c r="A322" s="84" t="s">
        <v>134</v>
      </c>
      <c r="B322" t="str">
        <f t="shared" ref="B322:B363" si="20">VLOOKUP(A322,C:C,1,FALSE)</f>
        <v>NOEM_SUPP_PART_MST</v>
      </c>
      <c r="C322" t="s">
        <v>190</v>
      </c>
      <c r="D322" t="e">
        <f t="shared" si="18"/>
        <v>#N/A</v>
      </c>
      <c r="E322" t="str">
        <f t="shared" ref="E322:E385" si="21">VLOOKUP(C322,A:A,1,FALSE)</f>
        <v>NOEM_VPP_DLY_PART</v>
      </c>
      <c r="F322" t="s">
        <v>243</v>
      </c>
      <c r="G322" t="str">
        <f t="shared" si="19"/>
        <v>NOEM_VPR_INV_PART</v>
      </c>
    </row>
    <row r="323" spans="1:7">
      <c r="A323" s="84" t="s">
        <v>66</v>
      </c>
      <c r="B323" t="str">
        <f t="shared" si="20"/>
        <v>NOEM_TMSD2_WT_ERR</v>
      </c>
      <c r="C323" t="s">
        <v>642</v>
      </c>
      <c r="D323" t="e">
        <f t="shared" ref="D323:D386" si="22">VLOOKUP(C323,F:F,1,FALSE)</f>
        <v>#N/A</v>
      </c>
      <c r="E323" t="e">
        <f t="shared" si="21"/>
        <v>#N/A</v>
      </c>
      <c r="F323" t="s">
        <v>643</v>
      </c>
      <c r="G323" t="e">
        <f t="shared" ref="G323:G386" si="23">VLOOKUP(F323,C:C,1,FALSE)</f>
        <v>#N/A</v>
      </c>
    </row>
    <row r="324" spans="1:7">
      <c r="A324" s="84" t="s">
        <v>631</v>
      </c>
      <c r="B324" t="str">
        <f t="shared" si="20"/>
        <v>NOEM_VPP_CONT_TEMP</v>
      </c>
      <c r="C324" t="s">
        <v>391</v>
      </c>
      <c r="D324" t="e">
        <f t="shared" si="22"/>
        <v>#N/A</v>
      </c>
      <c r="E324" t="str">
        <f t="shared" si="21"/>
        <v>NOEM_VPP_MOD_TEMP</v>
      </c>
      <c r="F324" t="s">
        <v>644</v>
      </c>
      <c r="G324" t="e">
        <f t="shared" si="23"/>
        <v>#N/A</v>
      </c>
    </row>
    <row r="325" spans="1:7">
      <c r="A325" s="84" t="s">
        <v>645</v>
      </c>
      <c r="B325" t="e">
        <f t="shared" si="20"/>
        <v>#N/A</v>
      </c>
      <c r="C325" t="s">
        <v>608</v>
      </c>
      <c r="D325" t="e">
        <f t="shared" si="22"/>
        <v>#N/A</v>
      </c>
      <c r="E325" t="str">
        <f t="shared" si="21"/>
        <v>NOEM_VPP_PART_TEMP</v>
      </c>
      <c r="F325" t="s">
        <v>646</v>
      </c>
      <c r="G325" t="e">
        <f t="shared" si="23"/>
        <v>#N/A</v>
      </c>
    </row>
    <row r="326" spans="1:7">
      <c r="A326" s="84" t="s">
        <v>175</v>
      </c>
      <c r="B326" t="str">
        <f t="shared" si="20"/>
        <v>OEM_USER_MST</v>
      </c>
      <c r="C326" t="s">
        <v>647</v>
      </c>
      <c r="D326" t="e">
        <f t="shared" si="22"/>
        <v>#N/A</v>
      </c>
      <c r="E326" t="str">
        <f t="shared" si="21"/>
        <v>NOEM_VPP_RECV_FB_CONT_TEMP</v>
      </c>
      <c r="F326" t="s">
        <v>648</v>
      </c>
      <c r="G326" t="e">
        <f t="shared" si="23"/>
        <v>#N/A</v>
      </c>
    </row>
    <row r="327" spans="1:7">
      <c r="A327" s="84" t="s">
        <v>244</v>
      </c>
      <c r="B327" t="str">
        <f t="shared" si="20"/>
        <v>NOEM_VPR_INV_VIN</v>
      </c>
      <c r="C327" t="s">
        <v>606</v>
      </c>
      <c r="D327" t="e">
        <f t="shared" si="22"/>
        <v>#N/A</v>
      </c>
      <c r="E327" t="str">
        <f t="shared" si="21"/>
        <v>NOEM_VPP_RECV_FB_MOD_TEMP</v>
      </c>
      <c r="F327" t="s">
        <v>649</v>
      </c>
      <c r="G327" t="e">
        <f t="shared" si="23"/>
        <v>#N/A</v>
      </c>
    </row>
    <row r="328" spans="1:7">
      <c r="A328" s="84" t="s">
        <v>650</v>
      </c>
      <c r="B328" t="str">
        <f t="shared" si="20"/>
        <v>NOEM_VPR_MOD_TEMP</v>
      </c>
      <c r="C328" t="s">
        <v>490</v>
      </c>
      <c r="D328" t="e">
        <f t="shared" si="22"/>
        <v>#N/A</v>
      </c>
      <c r="E328" t="str">
        <f t="shared" si="21"/>
        <v>NOEM_VPP_RECV_FB_PART_TEMP</v>
      </c>
      <c r="F328" t="s">
        <v>244</v>
      </c>
      <c r="G328" t="str">
        <f t="shared" si="23"/>
        <v>NOEM_VPR_INV_VIN</v>
      </c>
    </row>
    <row r="329" spans="1:7">
      <c r="A329" s="84" t="s">
        <v>651</v>
      </c>
      <c r="B329" t="e">
        <f t="shared" si="20"/>
        <v>#N/A</v>
      </c>
      <c r="C329" t="s">
        <v>491</v>
      </c>
      <c r="D329" t="str">
        <f t="shared" si="22"/>
        <v>NOEM_VPR_CONT_TEMP</v>
      </c>
      <c r="E329" t="str">
        <f t="shared" si="21"/>
        <v>NOEM_VPR_CONT_TEMP</v>
      </c>
      <c r="F329" t="s">
        <v>652</v>
      </c>
      <c r="G329" t="e">
        <f t="shared" si="23"/>
        <v>#N/A</v>
      </c>
    </row>
    <row r="330" spans="1:7">
      <c r="A330" s="84" t="s">
        <v>215</v>
      </c>
      <c r="B330" t="str">
        <f t="shared" si="20"/>
        <v>NCS_PKG_SPEC</v>
      </c>
      <c r="C330" t="s">
        <v>236</v>
      </c>
      <c r="D330" t="str">
        <f t="shared" si="22"/>
        <v>NOEM_VPR_DLY_CONT</v>
      </c>
      <c r="E330" t="str">
        <f t="shared" si="21"/>
        <v>NOEM_VPR_DLY_CONT</v>
      </c>
      <c r="F330" t="s">
        <v>650</v>
      </c>
      <c r="G330" t="str">
        <f t="shared" si="23"/>
        <v>NOEM_VPR_MOD_TEMP</v>
      </c>
    </row>
    <row r="331" spans="1:7">
      <c r="A331" s="84" t="s">
        <v>62</v>
      </c>
      <c r="B331" t="str">
        <f t="shared" si="20"/>
        <v>NCS_PKG_SPEC_ERR</v>
      </c>
      <c r="C331" t="s">
        <v>653</v>
      </c>
      <c r="D331" t="e">
        <f t="shared" si="22"/>
        <v>#N/A</v>
      </c>
      <c r="E331" t="e">
        <f t="shared" si="21"/>
        <v>#N/A</v>
      </c>
      <c r="F331" t="s">
        <v>654</v>
      </c>
      <c r="G331" t="e">
        <f t="shared" si="23"/>
        <v>#N/A</v>
      </c>
    </row>
    <row r="332" spans="1:7">
      <c r="A332" s="84" t="s">
        <v>488</v>
      </c>
      <c r="B332" t="str">
        <f t="shared" si="20"/>
        <v>NCS_PKG_SPEC_TEMP</v>
      </c>
      <c r="C332" t="s">
        <v>655</v>
      </c>
      <c r="D332" t="e">
        <f t="shared" si="22"/>
        <v>#N/A</v>
      </c>
      <c r="E332" t="e">
        <f t="shared" si="21"/>
        <v>#N/A</v>
      </c>
      <c r="F332" t="s">
        <v>656</v>
      </c>
      <c r="G332" t="e">
        <f t="shared" si="23"/>
        <v>#N/A</v>
      </c>
    </row>
    <row r="333" spans="1:7">
      <c r="A333" s="84" t="s">
        <v>232</v>
      </c>
      <c r="B333" t="str">
        <f t="shared" si="20"/>
        <v>NOEM_INHOUSE_PCK_SEQ</v>
      </c>
      <c r="C333" t="s">
        <v>233</v>
      </c>
      <c r="D333" t="str">
        <f t="shared" si="22"/>
        <v>NOEM_VPR_DLY_INHOUSE</v>
      </c>
      <c r="E333" t="str">
        <f t="shared" si="21"/>
        <v>NOEM_VPR_DLY_INHOUSE</v>
      </c>
      <c r="F333" t="s">
        <v>657</v>
      </c>
      <c r="G333" t="e">
        <f t="shared" si="23"/>
        <v>#N/A</v>
      </c>
    </row>
    <row r="334" spans="1:7">
      <c r="A334" s="84" t="s">
        <v>523</v>
      </c>
      <c r="B334" t="str">
        <f t="shared" si="20"/>
        <v>NOEM_INHOUSE_PCK_SEQ_TEMP</v>
      </c>
      <c r="C334" t="s">
        <v>237</v>
      </c>
      <c r="D334" t="str">
        <f t="shared" si="22"/>
        <v>NOEM_VPR_DLY_MOD</v>
      </c>
      <c r="E334" t="str">
        <f t="shared" si="21"/>
        <v>NOEM_VPR_DLY_MOD</v>
      </c>
      <c r="F334" t="s">
        <v>658</v>
      </c>
      <c r="G334" t="e">
        <f t="shared" si="23"/>
        <v>#N/A</v>
      </c>
    </row>
    <row r="335" spans="1:7">
      <c r="A335" s="84" t="s">
        <v>102</v>
      </c>
      <c r="B335" t="str">
        <f t="shared" si="20"/>
        <v>NOEM_INS_SETUP_DTLS</v>
      </c>
      <c r="C335" t="s">
        <v>659</v>
      </c>
      <c r="D335" t="e">
        <f t="shared" si="22"/>
        <v>#N/A</v>
      </c>
      <c r="E335" t="e">
        <f t="shared" si="21"/>
        <v>#N/A</v>
      </c>
      <c r="F335" t="s">
        <v>197</v>
      </c>
      <c r="G335" t="str">
        <f t="shared" si="23"/>
        <v>NOEM_VPR_MTH_CONT</v>
      </c>
    </row>
    <row r="336" spans="1:7">
      <c r="A336" s="84" t="s">
        <v>103</v>
      </c>
      <c r="B336" t="str">
        <f t="shared" si="20"/>
        <v>NOEM_INS_SETUP_MST</v>
      </c>
      <c r="C336" t="s">
        <v>238</v>
      </c>
      <c r="D336" t="str">
        <f t="shared" si="22"/>
        <v>NOEM_VPR_DLY_PART</v>
      </c>
      <c r="E336" t="str">
        <f t="shared" si="21"/>
        <v>NOEM_VPR_DLY_PART</v>
      </c>
      <c r="F336" t="s">
        <v>660</v>
      </c>
      <c r="G336" t="e">
        <f t="shared" si="23"/>
        <v>#N/A</v>
      </c>
    </row>
    <row r="337" spans="1:7">
      <c r="A337" s="84" t="s">
        <v>149</v>
      </c>
      <c r="B337" t="str">
        <f t="shared" si="20"/>
        <v>NOEM_INTERFACE_SETUP</v>
      </c>
      <c r="C337" t="s">
        <v>235</v>
      </c>
      <c r="D337" t="str">
        <f t="shared" si="22"/>
        <v>NOEM_VPR_DLY_VIN</v>
      </c>
      <c r="E337" t="str">
        <f t="shared" si="21"/>
        <v>NOEM_VPR_DLY_VIN</v>
      </c>
      <c r="F337" t="s">
        <v>661</v>
      </c>
      <c r="G337" t="e">
        <f t="shared" si="23"/>
        <v>#N/A</v>
      </c>
    </row>
    <row r="338" spans="1:7">
      <c r="A338" s="84" t="s">
        <v>202</v>
      </c>
      <c r="B338" t="str">
        <f t="shared" si="20"/>
        <v>NOEM_VPR_MTH_PART</v>
      </c>
      <c r="C338" t="s">
        <v>473</v>
      </c>
      <c r="D338" t="str">
        <f t="shared" si="22"/>
        <v>NOEM_VPR_DLY_VIN_TEMP</v>
      </c>
      <c r="E338" t="str">
        <f t="shared" si="21"/>
        <v>NOEM_VPR_DLY_VIN_TEMP</v>
      </c>
      <c r="F338" t="s">
        <v>662</v>
      </c>
      <c r="G338" t="e">
        <f t="shared" si="23"/>
        <v>#N/A</v>
      </c>
    </row>
    <row r="339" spans="1:7">
      <c r="A339" s="84" t="s">
        <v>190</v>
      </c>
      <c r="B339" t="str">
        <f t="shared" si="20"/>
        <v>NOEM_VPP_DLY_PART</v>
      </c>
      <c r="C339" t="s">
        <v>616</v>
      </c>
      <c r="D339" t="str">
        <f t="shared" si="22"/>
        <v>NOEM_VPR_INHOUSE_TEMP</v>
      </c>
      <c r="E339" t="str">
        <f t="shared" si="21"/>
        <v>NOEM_VPR_INHOUSE_TEMP</v>
      </c>
      <c r="F339" t="s">
        <v>663</v>
      </c>
      <c r="G339" t="e">
        <f t="shared" si="23"/>
        <v>#N/A</v>
      </c>
    </row>
    <row r="340" spans="1:7">
      <c r="A340" s="84" t="s">
        <v>147</v>
      </c>
      <c r="B340" t="str">
        <f t="shared" si="20"/>
        <v>NCS_PART_BAR_SEQ</v>
      </c>
      <c r="C340" t="s">
        <v>241</v>
      </c>
      <c r="D340" t="str">
        <f t="shared" si="22"/>
        <v>NOEM_VPR_INV_CONT</v>
      </c>
      <c r="E340" t="str">
        <f t="shared" si="21"/>
        <v>NOEM_VPR_INV_CONT</v>
      </c>
      <c r="F340" t="s">
        <v>664</v>
      </c>
      <c r="G340" t="e">
        <f t="shared" si="23"/>
        <v>#N/A</v>
      </c>
    </row>
    <row r="341" spans="1:7">
      <c r="A341" s="84" t="s">
        <v>485</v>
      </c>
      <c r="B341" t="str">
        <f t="shared" si="20"/>
        <v>NCS_PART_LBL_TMP</v>
      </c>
      <c r="C341" t="s">
        <v>242</v>
      </c>
      <c r="D341" t="str">
        <f t="shared" si="22"/>
        <v>NOEM_VPR_INV_MOD</v>
      </c>
      <c r="E341" t="str">
        <f t="shared" si="21"/>
        <v>NOEM_VPR_INV_MOD</v>
      </c>
      <c r="F341" t="s">
        <v>665</v>
      </c>
      <c r="G341" t="e">
        <f t="shared" si="23"/>
        <v>#N/A</v>
      </c>
    </row>
    <row r="342" spans="1:7">
      <c r="A342" s="84" t="s">
        <v>143</v>
      </c>
      <c r="B342" t="str">
        <f t="shared" si="20"/>
        <v>NCS_DSI_PARAM</v>
      </c>
      <c r="C342" t="s">
        <v>243</v>
      </c>
      <c r="D342" t="str">
        <f t="shared" si="22"/>
        <v>NOEM_VPR_INV_PART</v>
      </c>
      <c r="E342" t="str">
        <f t="shared" si="21"/>
        <v>NOEM_VPR_INV_PART</v>
      </c>
      <c r="F342" t="s">
        <v>666</v>
      </c>
      <c r="G342" t="e">
        <f t="shared" si="23"/>
        <v>#N/A</v>
      </c>
    </row>
    <row r="343" spans="1:7">
      <c r="A343" s="84" t="s">
        <v>183</v>
      </c>
      <c r="B343" t="str">
        <f t="shared" si="20"/>
        <v>NCS_DSI_PART_MST</v>
      </c>
      <c r="C343" t="s">
        <v>244</v>
      </c>
      <c r="D343" t="str">
        <f t="shared" si="22"/>
        <v>NOEM_VPR_INV_VIN</v>
      </c>
      <c r="E343" t="str">
        <f t="shared" si="21"/>
        <v>NOEM_VPR_INV_VIN</v>
      </c>
      <c r="F343" t="s">
        <v>198</v>
      </c>
      <c r="G343" t="str">
        <f t="shared" si="23"/>
        <v>NOEM_VPR_MTH_KEIHEN_CONT</v>
      </c>
    </row>
    <row r="344" spans="1:7">
      <c r="A344" s="84" t="s">
        <v>216</v>
      </c>
      <c r="B344" t="str">
        <f t="shared" si="20"/>
        <v>NCS_DLY_PART_DTL</v>
      </c>
      <c r="C344" t="s">
        <v>650</v>
      </c>
      <c r="D344" t="str">
        <f t="shared" si="22"/>
        <v>NOEM_VPR_MOD_TEMP</v>
      </c>
      <c r="E344" t="str">
        <f t="shared" si="21"/>
        <v>NOEM_VPR_MOD_TEMP</v>
      </c>
      <c r="F344" t="s">
        <v>199</v>
      </c>
      <c r="G344" t="str">
        <f t="shared" si="23"/>
        <v>NOEM_VPR_MTH_KEIHEN_MOD</v>
      </c>
    </row>
    <row r="345" spans="1:7">
      <c r="A345" s="84" t="s">
        <v>263</v>
      </c>
      <c r="B345" t="e">
        <f t="shared" si="20"/>
        <v>#N/A</v>
      </c>
      <c r="C345" t="s">
        <v>197</v>
      </c>
      <c r="D345" t="str">
        <f t="shared" si="22"/>
        <v>NOEM_VPR_MTH_CONT</v>
      </c>
      <c r="E345" t="str">
        <f t="shared" si="21"/>
        <v>NOEM_VPR_MTH_CONT</v>
      </c>
      <c r="F345" t="s">
        <v>201</v>
      </c>
      <c r="G345" t="str">
        <f t="shared" si="23"/>
        <v>NOEM_VPR_MTH_KEIHEN_PART</v>
      </c>
    </row>
    <row r="346" spans="1:7">
      <c r="A346" s="84" t="s">
        <v>131</v>
      </c>
      <c r="B346" t="str">
        <f t="shared" si="20"/>
        <v>OEM_RRACK_MOD_TYPE_MST</v>
      </c>
      <c r="C346" t="s">
        <v>198</v>
      </c>
      <c r="D346" t="str">
        <f t="shared" si="22"/>
        <v>NOEM_VPR_MTH_KEIHEN_CONT</v>
      </c>
      <c r="E346" t="str">
        <f t="shared" si="21"/>
        <v>NOEM_VPR_MTH_KEIHEN_CONT</v>
      </c>
      <c r="F346" t="s">
        <v>667</v>
      </c>
      <c r="G346" t="e">
        <f t="shared" si="23"/>
        <v>#N/A</v>
      </c>
    </row>
    <row r="347" spans="1:7">
      <c r="A347" s="84" t="s">
        <v>668</v>
      </c>
      <c r="B347" t="e">
        <f t="shared" si="20"/>
        <v>#N/A</v>
      </c>
      <c r="C347" t="s">
        <v>199</v>
      </c>
      <c r="D347" t="str">
        <f t="shared" si="22"/>
        <v>NOEM_VPR_MTH_KEIHEN_MOD</v>
      </c>
      <c r="E347" t="str">
        <f t="shared" si="21"/>
        <v>NOEM_VPR_MTH_KEIHEN_MOD</v>
      </c>
      <c r="F347" t="s">
        <v>200</v>
      </c>
      <c r="G347" t="str">
        <f t="shared" si="23"/>
        <v>NOEM_VPR_MTH_MOD</v>
      </c>
    </row>
    <row r="348" spans="1:7">
      <c r="A348" s="84" t="s">
        <v>164</v>
      </c>
      <c r="B348" t="str">
        <f t="shared" si="20"/>
        <v>OEM_SCREEN_MST</v>
      </c>
      <c r="C348" t="s">
        <v>201</v>
      </c>
      <c r="D348" t="str">
        <f t="shared" si="22"/>
        <v>NOEM_VPR_MTH_KEIHEN_PART</v>
      </c>
      <c r="E348" t="str">
        <f t="shared" si="21"/>
        <v>NOEM_VPR_MTH_KEIHEN_PART</v>
      </c>
      <c r="F348" t="s">
        <v>669</v>
      </c>
      <c r="G348" t="e">
        <f t="shared" si="23"/>
        <v>#N/A</v>
      </c>
    </row>
    <row r="349" spans="1:7">
      <c r="A349" s="84" t="s">
        <v>160</v>
      </c>
      <c r="B349" t="str">
        <f t="shared" si="20"/>
        <v>OEM_MENU_ACCESS_CTRL</v>
      </c>
      <c r="C349" t="s">
        <v>200</v>
      </c>
      <c r="D349" t="str">
        <f t="shared" si="22"/>
        <v>NOEM_VPR_MTH_MOD</v>
      </c>
      <c r="E349" t="str">
        <f t="shared" si="21"/>
        <v>NOEM_VPR_MTH_MOD</v>
      </c>
      <c r="F349" t="s">
        <v>670</v>
      </c>
      <c r="G349" t="e">
        <f t="shared" si="23"/>
        <v>#N/A</v>
      </c>
    </row>
    <row r="350" spans="1:7">
      <c r="A350" s="84" t="s">
        <v>161</v>
      </c>
      <c r="B350" t="str">
        <f t="shared" si="20"/>
        <v>OEM_MENU_MST</v>
      </c>
      <c r="C350" t="s">
        <v>202</v>
      </c>
      <c r="D350" t="str">
        <f t="shared" si="22"/>
        <v>NOEM_VPR_MTH_PART</v>
      </c>
      <c r="E350" t="str">
        <f t="shared" si="21"/>
        <v>NOEM_VPR_MTH_PART</v>
      </c>
      <c r="F350" t="s">
        <v>671</v>
      </c>
      <c r="G350" t="e">
        <f t="shared" si="23"/>
        <v>#N/A</v>
      </c>
    </row>
    <row r="351" spans="1:7">
      <c r="A351" s="84" t="s">
        <v>162</v>
      </c>
      <c r="B351" t="str">
        <f t="shared" si="20"/>
        <v>OEM_MONTH_STATUS</v>
      </c>
      <c r="C351" t="s">
        <v>385</v>
      </c>
      <c r="D351" t="str">
        <f t="shared" si="22"/>
        <v>NOEM_VPR_PART_TEMP</v>
      </c>
      <c r="E351" t="str">
        <f t="shared" si="21"/>
        <v>NOEM_VPR_PART_TEMP</v>
      </c>
      <c r="F351" t="s">
        <v>672</v>
      </c>
      <c r="G351" t="e">
        <f t="shared" si="23"/>
        <v>#N/A</v>
      </c>
    </row>
    <row r="352" spans="1:7">
      <c r="A352" s="84" t="s">
        <v>110</v>
      </c>
      <c r="B352" t="str">
        <f t="shared" si="20"/>
        <v>OEM_NAT_CAL</v>
      </c>
      <c r="C352" t="s">
        <v>96</v>
      </c>
      <c r="D352" t="e">
        <f t="shared" si="22"/>
        <v>#N/A</v>
      </c>
      <c r="E352" t="str">
        <f t="shared" si="21"/>
        <v>NOEM_VPR_PKG_SPEC</v>
      </c>
      <c r="F352" t="s">
        <v>673</v>
      </c>
      <c r="G352" t="e">
        <f t="shared" si="23"/>
        <v>#N/A</v>
      </c>
    </row>
    <row r="353" spans="1:7">
      <c r="A353" s="84" t="s">
        <v>204</v>
      </c>
      <c r="B353" t="str">
        <f t="shared" si="20"/>
        <v>NCS_CONT_BAR_VAN</v>
      </c>
      <c r="C353" t="s">
        <v>674</v>
      </c>
      <c r="D353" t="e">
        <f t="shared" si="22"/>
        <v>#N/A</v>
      </c>
      <c r="E353" t="e">
        <f t="shared" si="21"/>
        <v>#N/A</v>
      </c>
      <c r="F353" t="s">
        <v>202</v>
      </c>
      <c r="G353" t="str">
        <f t="shared" si="23"/>
        <v>NOEM_VPR_MTH_PART</v>
      </c>
    </row>
    <row r="354" spans="1:7">
      <c r="A354" s="84" t="s">
        <v>169</v>
      </c>
      <c r="B354" t="str">
        <f t="shared" si="20"/>
        <v>NCS_CONT_SEQ</v>
      </c>
      <c r="C354" t="s">
        <v>172</v>
      </c>
      <c r="D354" t="e">
        <f t="shared" si="22"/>
        <v>#N/A</v>
      </c>
      <c r="E354" t="str">
        <f t="shared" si="21"/>
        <v>NOEM_VPR_PKG_SPEC_GT</v>
      </c>
      <c r="F354" t="s">
        <v>675</v>
      </c>
      <c r="G354" t="e">
        <f t="shared" si="23"/>
        <v>#N/A</v>
      </c>
    </row>
    <row r="355" spans="1:7">
      <c r="A355" s="84" t="s">
        <v>60</v>
      </c>
      <c r="B355" t="str">
        <f t="shared" si="20"/>
        <v>NCS_DEL_COMP_MST_LOG</v>
      </c>
      <c r="C355" t="s">
        <v>535</v>
      </c>
      <c r="D355" t="e">
        <f t="shared" si="22"/>
        <v>#N/A</v>
      </c>
      <c r="E355" t="str">
        <f t="shared" si="21"/>
        <v>NOEM_VPR_PKG_SPEC_TEMP</v>
      </c>
      <c r="F355" t="s">
        <v>676</v>
      </c>
      <c r="G355" t="e">
        <f t="shared" si="23"/>
        <v>#N/A</v>
      </c>
    </row>
    <row r="356" spans="1:7">
      <c r="A356" s="84" t="s">
        <v>256</v>
      </c>
      <c r="B356" t="str">
        <f t="shared" si="20"/>
        <v>NCS_DEL_DSI_TI</v>
      </c>
      <c r="C356" t="s">
        <v>67</v>
      </c>
      <c r="D356" t="str">
        <f t="shared" si="22"/>
        <v>OEM_ADM_ERR_LOG</v>
      </c>
      <c r="E356" t="str">
        <f t="shared" si="21"/>
        <v>OEM_ADM_ERR_LOG</v>
      </c>
      <c r="F356" t="s">
        <v>677</v>
      </c>
      <c r="G356" t="e">
        <f t="shared" si="23"/>
        <v>#N/A</v>
      </c>
    </row>
    <row r="357" spans="1:7">
      <c r="A357" s="84" t="s">
        <v>220</v>
      </c>
      <c r="B357" t="str">
        <f t="shared" si="20"/>
        <v>NCS_DEL_PKG_DTL</v>
      </c>
      <c r="C357" t="s">
        <v>156</v>
      </c>
      <c r="D357" t="str">
        <f t="shared" si="22"/>
        <v>OEM_BAR_CTRL_MOD_NO</v>
      </c>
      <c r="E357" t="e">
        <f t="shared" si="21"/>
        <v>#N/A</v>
      </c>
      <c r="F357" t="s">
        <v>678</v>
      </c>
      <c r="G357" t="e">
        <f t="shared" si="23"/>
        <v>#N/A</v>
      </c>
    </row>
    <row r="358" spans="1:7">
      <c r="A358" s="84" t="s">
        <v>647</v>
      </c>
      <c r="B358" t="str">
        <f t="shared" si="20"/>
        <v>NOEM_VPP_RECV_FB_CONT_TEMP</v>
      </c>
      <c r="C358" t="s">
        <v>460</v>
      </c>
      <c r="D358" t="e">
        <f t="shared" si="22"/>
        <v>#N/A</v>
      </c>
      <c r="E358" t="str">
        <f t="shared" si="21"/>
        <v>OEM_BAR_CTRL_TMP</v>
      </c>
      <c r="F358" t="s">
        <v>679</v>
      </c>
      <c r="G358" t="e">
        <f t="shared" si="23"/>
        <v>#N/A</v>
      </c>
    </row>
    <row r="359" spans="1:7">
      <c r="A359" s="84" t="s">
        <v>238</v>
      </c>
      <c r="B359" t="str">
        <f t="shared" si="20"/>
        <v>NOEM_VPR_DLY_PART</v>
      </c>
      <c r="C359" t="s">
        <v>223</v>
      </c>
      <c r="D359" t="str">
        <f t="shared" si="22"/>
        <v>OEM_BAR_PACK</v>
      </c>
      <c r="E359" t="str">
        <f t="shared" si="21"/>
        <v>OEM_BAR_PACK</v>
      </c>
      <c r="F359" t="s">
        <v>680</v>
      </c>
      <c r="G359" t="e">
        <f t="shared" si="23"/>
        <v>#N/A</v>
      </c>
    </row>
    <row r="360" spans="1:7">
      <c r="A360" s="84" t="s">
        <v>681</v>
      </c>
      <c r="B360" t="e">
        <f t="shared" si="20"/>
        <v>#N/A</v>
      </c>
      <c r="C360" t="s">
        <v>157</v>
      </c>
      <c r="D360" t="str">
        <f t="shared" si="22"/>
        <v>OEM_BAR_PACK_CTRL</v>
      </c>
      <c r="E360" t="str">
        <f t="shared" si="21"/>
        <v>OEM_BAR_PACK_CTRL</v>
      </c>
      <c r="F360" t="s">
        <v>385</v>
      </c>
      <c r="G360" t="str">
        <f t="shared" si="23"/>
        <v>NOEM_VPR_PART_TEMP</v>
      </c>
    </row>
    <row r="361" spans="1:7">
      <c r="A361" s="84" t="s">
        <v>264</v>
      </c>
      <c r="B361" t="e">
        <f t="shared" si="20"/>
        <v>#N/A</v>
      </c>
      <c r="C361" t="s">
        <v>224</v>
      </c>
      <c r="D361" t="e">
        <f t="shared" si="22"/>
        <v>#N/A</v>
      </c>
      <c r="E361" t="e">
        <f t="shared" si="21"/>
        <v>#N/A</v>
      </c>
      <c r="F361" t="s">
        <v>682</v>
      </c>
      <c r="G361" t="e">
        <f t="shared" si="23"/>
        <v>#N/A</v>
      </c>
    </row>
    <row r="362" spans="1:7">
      <c r="A362" s="84" t="s">
        <v>265</v>
      </c>
      <c r="B362" t="e">
        <f t="shared" si="20"/>
        <v>#N/A</v>
      </c>
      <c r="C362" t="s">
        <v>683</v>
      </c>
      <c r="D362" t="e">
        <f t="shared" si="22"/>
        <v>#N/A</v>
      </c>
      <c r="E362" t="e">
        <f t="shared" si="21"/>
        <v>#N/A</v>
      </c>
      <c r="F362" t="s">
        <v>684</v>
      </c>
      <c r="G362" t="e">
        <f t="shared" si="23"/>
        <v>#N/A</v>
      </c>
    </row>
    <row r="363" spans="1:7">
      <c r="A363" s="84" t="s">
        <v>685</v>
      </c>
      <c r="B363" t="e">
        <f t="shared" si="20"/>
        <v>#N/A</v>
      </c>
      <c r="C363" t="s">
        <v>225</v>
      </c>
      <c r="D363" t="str">
        <f t="shared" si="22"/>
        <v>OEM_BAR_PACK_P</v>
      </c>
      <c r="E363" t="e">
        <f t="shared" si="21"/>
        <v>#N/A</v>
      </c>
      <c r="F363" t="s">
        <v>686</v>
      </c>
      <c r="G363" t="e">
        <f t="shared" si="23"/>
        <v>#N/A</v>
      </c>
    </row>
    <row r="364" spans="1:7">
      <c r="C364" t="s">
        <v>687</v>
      </c>
      <c r="D364" t="e">
        <f t="shared" si="22"/>
        <v>#N/A</v>
      </c>
      <c r="E364" t="e">
        <f t="shared" si="21"/>
        <v>#N/A</v>
      </c>
      <c r="F364" t="s">
        <v>688</v>
      </c>
      <c r="G364" t="e">
        <f t="shared" si="23"/>
        <v>#N/A</v>
      </c>
    </row>
    <row r="365" spans="1:7">
      <c r="C365" t="s">
        <v>246</v>
      </c>
      <c r="D365" t="e">
        <f t="shared" si="22"/>
        <v>#N/A</v>
      </c>
      <c r="E365" t="str">
        <f t="shared" si="21"/>
        <v>OEM_BAR_PACK_SSL</v>
      </c>
      <c r="F365" t="s">
        <v>67</v>
      </c>
      <c r="G365" t="str">
        <f t="shared" si="23"/>
        <v>OEM_ADM_ERR_LOG</v>
      </c>
    </row>
    <row r="366" spans="1:7">
      <c r="C366" t="s">
        <v>226</v>
      </c>
      <c r="D366" t="e">
        <f t="shared" si="22"/>
        <v>#N/A</v>
      </c>
      <c r="E366" t="e">
        <f t="shared" si="21"/>
        <v>#N/A</v>
      </c>
      <c r="F366" t="s">
        <v>156</v>
      </c>
      <c r="G366" t="str">
        <f t="shared" si="23"/>
        <v>OEM_BAR_CTRL_MOD_NO</v>
      </c>
    </row>
    <row r="367" spans="1:7">
      <c r="C367" t="s">
        <v>558</v>
      </c>
      <c r="D367" t="str">
        <f t="shared" si="22"/>
        <v>OEM_BAR_PACK_TMP</v>
      </c>
      <c r="E367" t="str">
        <f t="shared" si="21"/>
        <v>OEM_BAR_PACK_TMP</v>
      </c>
      <c r="F367" t="s">
        <v>223</v>
      </c>
      <c r="G367" t="str">
        <f t="shared" si="23"/>
        <v>OEM_BAR_PACK</v>
      </c>
    </row>
    <row r="368" spans="1:7">
      <c r="C368" t="s">
        <v>689</v>
      </c>
      <c r="D368" t="e">
        <f t="shared" si="22"/>
        <v>#N/A</v>
      </c>
      <c r="E368" t="e">
        <f t="shared" si="21"/>
        <v>#N/A</v>
      </c>
      <c r="F368" t="s">
        <v>690</v>
      </c>
      <c r="G368" t="e">
        <f t="shared" si="23"/>
        <v>#N/A</v>
      </c>
    </row>
    <row r="369" spans="3:7">
      <c r="C369" t="s">
        <v>227</v>
      </c>
      <c r="D369" t="str">
        <f t="shared" si="22"/>
        <v>OEM_BAR_VAN</v>
      </c>
      <c r="E369" t="str">
        <f t="shared" si="21"/>
        <v>OEM_BAR_VAN</v>
      </c>
      <c r="F369" t="s">
        <v>691</v>
      </c>
      <c r="G369" t="e">
        <f t="shared" si="23"/>
        <v>#N/A</v>
      </c>
    </row>
    <row r="370" spans="3:7">
      <c r="C370" t="s">
        <v>692</v>
      </c>
      <c r="D370" t="e">
        <f t="shared" si="22"/>
        <v>#N/A</v>
      </c>
      <c r="E370" t="e">
        <f t="shared" si="21"/>
        <v>#N/A</v>
      </c>
      <c r="F370" t="s">
        <v>693</v>
      </c>
      <c r="G370" t="e">
        <f t="shared" si="23"/>
        <v>#N/A</v>
      </c>
    </row>
    <row r="371" spans="3:7">
      <c r="C371" t="s">
        <v>694</v>
      </c>
      <c r="D371" t="e">
        <f t="shared" si="22"/>
        <v>#N/A</v>
      </c>
      <c r="E371" t="e">
        <f t="shared" si="21"/>
        <v>#N/A</v>
      </c>
      <c r="F371" t="s">
        <v>486</v>
      </c>
      <c r="G371" t="e">
        <f t="shared" si="23"/>
        <v>#N/A</v>
      </c>
    </row>
    <row r="372" spans="3:7">
      <c r="C372" t="s">
        <v>695</v>
      </c>
      <c r="D372" t="e">
        <f t="shared" si="22"/>
        <v>#N/A</v>
      </c>
      <c r="E372" t="e">
        <f t="shared" si="21"/>
        <v>#N/A</v>
      </c>
      <c r="F372" t="s">
        <v>157</v>
      </c>
      <c r="G372" t="str">
        <f t="shared" si="23"/>
        <v>OEM_BAR_PACK_CTRL</v>
      </c>
    </row>
    <row r="373" spans="3:7">
      <c r="C373" t="s">
        <v>228</v>
      </c>
      <c r="D373" t="str">
        <f t="shared" si="22"/>
        <v>OEM_BAR_VAN_P</v>
      </c>
      <c r="E373" t="e">
        <f t="shared" si="21"/>
        <v>#N/A</v>
      </c>
      <c r="F373" t="s">
        <v>696</v>
      </c>
      <c r="G373" t="e">
        <f t="shared" si="23"/>
        <v>#N/A</v>
      </c>
    </row>
    <row r="374" spans="3:7">
      <c r="C374" t="s">
        <v>697</v>
      </c>
      <c r="D374" t="e">
        <f t="shared" si="22"/>
        <v>#N/A</v>
      </c>
      <c r="E374" t="e">
        <f t="shared" si="21"/>
        <v>#N/A</v>
      </c>
      <c r="F374" t="s">
        <v>698</v>
      </c>
      <c r="G374" t="e">
        <f t="shared" si="23"/>
        <v>#N/A</v>
      </c>
    </row>
    <row r="375" spans="3:7">
      <c r="C375" t="s">
        <v>229</v>
      </c>
      <c r="D375" t="e">
        <f t="shared" si="22"/>
        <v>#N/A</v>
      </c>
      <c r="E375" t="e">
        <f t="shared" si="21"/>
        <v>#N/A</v>
      </c>
      <c r="F375" t="s">
        <v>225</v>
      </c>
      <c r="G375" t="str">
        <f t="shared" si="23"/>
        <v>OEM_BAR_PACK_P</v>
      </c>
    </row>
    <row r="376" spans="3:7">
      <c r="C376" t="s">
        <v>541</v>
      </c>
      <c r="D376" t="e">
        <f t="shared" si="22"/>
        <v>#N/A</v>
      </c>
      <c r="E376" t="str">
        <f t="shared" si="21"/>
        <v>OEM_BAR_VAN_TEMP</v>
      </c>
      <c r="F376" t="s">
        <v>699</v>
      </c>
      <c r="G376" t="e">
        <f t="shared" si="23"/>
        <v>#N/A</v>
      </c>
    </row>
    <row r="377" spans="3:7">
      <c r="C377" t="s">
        <v>74</v>
      </c>
      <c r="D377" t="str">
        <f t="shared" si="22"/>
        <v>OEM_BS_MST</v>
      </c>
      <c r="E377" t="str">
        <f t="shared" si="21"/>
        <v>OEM_BS_MST</v>
      </c>
      <c r="F377" t="s">
        <v>558</v>
      </c>
      <c r="G377" t="str">
        <f t="shared" si="23"/>
        <v>OEM_BAR_PACK_TMP</v>
      </c>
    </row>
    <row r="378" spans="3:7">
      <c r="C378" t="s">
        <v>76</v>
      </c>
      <c r="D378" t="str">
        <f t="shared" si="22"/>
        <v>OEM_CF_MST</v>
      </c>
      <c r="E378" t="str">
        <f t="shared" si="21"/>
        <v>OEM_CF_MST</v>
      </c>
      <c r="F378" t="s">
        <v>700</v>
      </c>
      <c r="G378" t="e">
        <f t="shared" si="23"/>
        <v>#N/A</v>
      </c>
    </row>
    <row r="379" spans="3:7">
      <c r="C379" t="s">
        <v>78</v>
      </c>
      <c r="D379" t="str">
        <f t="shared" si="22"/>
        <v>OEM_CNSG_MST</v>
      </c>
      <c r="E379" t="str">
        <f t="shared" si="21"/>
        <v>OEM_CNSG_MST</v>
      </c>
      <c r="F379" t="s">
        <v>701</v>
      </c>
      <c r="G379" t="e">
        <f t="shared" si="23"/>
        <v>#N/A</v>
      </c>
    </row>
    <row r="380" spans="3:7">
      <c r="C380" t="s">
        <v>137</v>
      </c>
      <c r="D380" t="str">
        <f t="shared" si="22"/>
        <v>OEM_CONTROL</v>
      </c>
      <c r="E380" t="str">
        <f t="shared" si="21"/>
        <v>OEM_CONTROL</v>
      </c>
      <c r="F380" t="s">
        <v>227</v>
      </c>
      <c r="G380" t="str">
        <f t="shared" si="23"/>
        <v>OEM_BAR_VAN</v>
      </c>
    </row>
    <row r="381" spans="3:7">
      <c r="C381" t="s">
        <v>702</v>
      </c>
      <c r="D381" t="e">
        <f t="shared" si="22"/>
        <v>#N/A</v>
      </c>
      <c r="E381" t="e">
        <f t="shared" si="21"/>
        <v>#N/A</v>
      </c>
      <c r="F381" t="s">
        <v>703</v>
      </c>
      <c r="G381" t="e">
        <f t="shared" si="23"/>
        <v>#N/A</v>
      </c>
    </row>
    <row r="382" spans="3:7">
      <c r="C382" t="s">
        <v>83</v>
      </c>
      <c r="D382" t="str">
        <f t="shared" si="22"/>
        <v>OEM_CURRENCY_MST</v>
      </c>
      <c r="E382" t="str">
        <f t="shared" si="21"/>
        <v>OEM_CURRENCY_MST</v>
      </c>
      <c r="F382" t="s">
        <v>704</v>
      </c>
      <c r="G382" t="e">
        <f t="shared" si="23"/>
        <v>#N/A</v>
      </c>
    </row>
    <row r="383" spans="3:7">
      <c r="C383" t="s">
        <v>464</v>
      </c>
      <c r="D383" t="e">
        <f t="shared" si="22"/>
        <v>#N/A</v>
      </c>
      <c r="E383" t="str">
        <f t="shared" si="21"/>
        <v>OEM_DPK_BAR_MOD_TEMP</v>
      </c>
      <c r="F383" t="s">
        <v>705</v>
      </c>
      <c r="G383" t="e">
        <f t="shared" si="23"/>
        <v>#N/A</v>
      </c>
    </row>
    <row r="384" spans="3:7">
      <c r="C384" t="s">
        <v>508</v>
      </c>
      <c r="D384" t="e">
        <f t="shared" si="22"/>
        <v>#N/A</v>
      </c>
      <c r="E384" t="str">
        <f t="shared" si="21"/>
        <v>OEM_DPK_BAR_PACK_TEMP</v>
      </c>
      <c r="F384" t="s">
        <v>448</v>
      </c>
      <c r="G384" t="e">
        <f t="shared" si="23"/>
        <v>#N/A</v>
      </c>
    </row>
    <row r="385" spans="3:7">
      <c r="C385" t="s">
        <v>68</v>
      </c>
      <c r="D385" t="str">
        <f t="shared" si="22"/>
        <v>OEM_ERR_LOG</v>
      </c>
      <c r="E385" t="str">
        <f t="shared" si="21"/>
        <v>OEM_ERR_LOG</v>
      </c>
      <c r="F385" t="s">
        <v>706</v>
      </c>
      <c r="G385" t="e">
        <f t="shared" si="23"/>
        <v>#N/A</v>
      </c>
    </row>
    <row r="386" spans="3:7">
      <c r="C386" t="s">
        <v>158</v>
      </c>
      <c r="D386" t="str">
        <f t="shared" si="22"/>
        <v>OEM_ERR_MST</v>
      </c>
      <c r="E386" t="str">
        <f t="shared" ref="E386:E451" si="24">VLOOKUP(C386,A:A,1,FALSE)</f>
        <v>OEM_ERR_MST</v>
      </c>
      <c r="F386" t="s">
        <v>707</v>
      </c>
      <c r="G386" t="e">
        <f t="shared" si="23"/>
        <v>#N/A</v>
      </c>
    </row>
    <row r="387" spans="3:7">
      <c r="C387" t="s">
        <v>85</v>
      </c>
      <c r="D387" t="str">
        <f t="shared" ref="D387:D450" si="25">VLOOKUP(C387,F:F,1,FALSE)</f>
        <v>OEM_FNL_DST_MST</v>
      </c>
      <c r="E387" t="str">
        <f t="shared" si="24"/>
        <v>OEM_FNL_DST_MST</v>
      </c>
      <c r="F387" t="s">
        <v>228</v>
      </c>
      <c r="G387" t="str">
        <f t="shared" ref="G387:G450" si="26">VLOOKUP(F387,C:C,1,FALSE)</f>
        <v>OEM_BAR_VAN_P</v>
      </c>
    </row>
    <row r="388" spans="3:7">
      <c r="C388" t="s">
        <v>101</v>
      </c>
      <c r="D388" t="str">
        <f t="shared" si="25"/>
        <v>OEM_INH_SHOP_MST</v>
      </c>
      <c r="E388" t="str">
        <f t="shared" si="24"/>
        <v>OEM_INH_SHOP_MST</v>
      </c>
      <c r="F388" t="s">
        <v>708</v>
      </c>
      <c r="G388" t="e">
        <f t="shared" si="26"/>
        <v>#N/A</v>
      </c>
    </row>
    <row r="389" spans="3:7">
      <c r="C389" t="s">
        <v>438</v>
      </c>
      <c r="D389" t="e">
        <f t="shared" si="25"/>
        <v>#N/A</v>
      </c>
      <c r="E389" t="str">
        <f t="shared" si="24"/>
        <v>OEM_LOT_PART_PRC_CSV</v>
      </c>
      <c r="F389" t="s">
        <v>709</v>
      </c>
      <c r="G389" t="e">
        <f t="shared" si="26"/>
        <v>#N/A</v>
      </c>
    </row>
    <row r="390" spans="3:7">
      <c r="C390" t="s">
        <v>441</v>
      </c>
      <c r="D390" t="e">
        <f t="shared" si="25"/>
        <v>#N/A</v>
      </c>
      <c r="E390" t="str">
        <f t="shared" si="24"/>
        <v>OEM_LOT_PART_PRC_CSV_2</v>
      </c>
      <c r="F390" t="s">
        <v>74</v>
      </c>
      <c r="G390" t="str">
        <f t="shared" si="26"/>
        <v>OEM_BS_MST</v>
      </c>
    </row>
    <row r="391" spans="3:7">
      <c r="C391" t="s">
        <v>307</v>
      </c>
      <c r="D391" t="e">
        <f t="shared" si="25"/>
        <v>#N/A</v>
      </c>
      <c r="E391" t="str">
        <f t="shared" si="24"/>
        <v>OEM_LOT_PART_PRC_CSV_GT</v>
      </c>
      <c r="F391" t="s">
        <v>76</v>
      </c>
      <c r="G391" t="str">
        <f t="shared" si="26"/>
        <v>OEM_CF_MST</v>
      </c>
    </row>
    <row r="392" spans="3:7">
      <c r="C392" t="s">
        <v>106</v>
      </c>
      <c r="D392" t="str">
        <f t="shared" si="25"/>
        <v>OEM_LOT_PART_PRC_MST</v>
      </c>
      <c r="E392" t="str">
        <f t="shared" si="24"/>
        <v>OEM_LOT_PART_PRC_MST</v>
      </c>
      <c r="F392" t="s">
        <v>78</v>
      </c>
      <c r="G392" t="str">
        <f t="shared" si="26"/>
        <v>OEM_CNSG_MST</v>
      </c>
    </row>
    <row r="393" spans="3:7">
      <c r="C393" t="s">
        <v>710</v>
      </c>
      <c r="D393" t="e">
        <f t="shared" si="25"/>
        <v>#N/A</v>
      </c>
      <c r="E393" t="e">
        <f t="shared" si="24"/>
        <v>#N/A</v>
      </c>
      <c r="F393" t="s">
        <v>137</v>
      </c>
      <c r="G393" t="str">
        <f t="shared" si="26"/>
        <v>OEM_CONTROL</v>
      </c>
    </row>
    <row r="394" spans="3:7">
      <c r="C394" t="s">
        <v>107</v>
      </c>
      <c r="D394" t="str">
        <f t="shared" si="25"/>
        <v>OEM_LOT_PRC_MST</v>
      </c>
      <c r="E394" t="str">
        <f t="shared" si="24"/>
        <v>OEM_LOT_PRC_MST</v>
      </c>
      <c r="F394" t="s">
        <v>83</v>
      </c>
      <c r="G394" t="str">
        <f t="shared" si="26"/>
        <v>OEM_CURRENCY_MST</v>
      </c>
    </row>
    <row r="395" spans="3:7">
      <c r="C395" t="s">
        <v>711</v>
      </c>
      <c r="D395" t="e">
        <f t="shared" si="25"/>
        <v>#N/A</v>
      </c>
      <c r="E395" t="e">
        <f t="shared" si="24"/>
        <v>#N/A</v>
      </c>
      <c r="F395" t="s">
        <v>68</v>
      </c>
      <c r="G395" t="str">
        <f t="shared" si="26"/>
        <v>OEM_ERR_LOG</v>
      </c>
    </row>
    <row r="396" spans="3:7">
      <c r="C396" t="s">
        <v>369</v>
      </c>
      <c r="D396" t="e">
        <f t="shared" si="25"/>
        <v>#N/A</v>
      </c>
      <c r="E396" t="str">
        <f t="shared" si="24"/>
        <v>OEM_LOT_PRC_UPLD_JOB_ST</v>
      </c>
      <c r="F396" t="s">
        <v>712</v>
      </c>
      <c r="G396" t="e">
        <f t="shared" si="26"/>
        <v>#N/A</v>
      </c>
    </row>
    <row r="397" spans="3:7">
      <c r="C397" t="s">
        <v>108</v>
      </c>
      <c r="D397" t="e">
        <f t="shared" si="25"/>
        <v>#N/A</v>
      </c>
      <c r="E397" t="str">
        <f t="shared" si="24"/>
        <v>OEM_LOT_SIZE_MST</v>
      </c>
      <c r="F397" t="s">
        <v>713</v>
      </c>
      <c r="G397" t="e">
        <f t="shared" si="26"/>
        <v>#N/A</v>
      </c>
    </row>
    <row r="398" spans="3:7">
      <c r="C398" t="s">
        <v>159</v>
      </c>
      <c r="D398" t="str">
        <f t="shared" si="25"/>
        <v>OEM_MAIL_DTLS</v>
      </c>
      <c r="E398" t="str">
        <f t="shared" si="24"/>
        <v>OEM_MAIL_DTLS</v>
      </c>
      <c r="F398" t="s">
        <v>158</v>
      </c>
      <c r="G398" t="str">
        <f t="shared" si="26"/>
        <v>OEM_ERR_MST</v>
      </c>
    </row>
    <row r="399" spans="3:7">
      <c r="C399" t="s">
        <v>160</v>
      </c>
      <c r="D399" t="str">
        <f t="shared" si="25"/>
        <v>OEM_MENU_ACCESS_CTRL</v>
      </c>
      <c r="E399" t="str">
        <f t="shared" si="24"/>
        <v>OEM_MENU_ACCESS_CTRL</v>
      </c>
      <c r="F399" t="s">
        <v>85</v>
      </c>
      <c r="G399" t="str">
        <f t="shared" si="26"/>
        <v>OEM_FNL_DST_MST</v>
      </c>
    </row>
    <row r="400" spans="3:7">
      <c r="C400" t="s">
        <v>714</v>
      </c>
      <c r="D400" t="e">
        <f t="shared" si="25"/>
        <v>#N/A</v>
      </c>
      <c r="E400" t="e">
        <f t="shared" si="24"/>
        <v>#N/A</v>
      </c>
      <c r="F400" t="s">
        <v>101</v>
      </c>
      <c r="G400" t="str">
        <f t="shared" si="26"/>
        <v>OEM_INH_SHOP_MST</v>
      </c>
    </row>
    <row r="401" spans="3:7">
      <c r="C401" t="s">
        <v>161</v>
      </c>
      <c r="D401" t="str">
        <f t="shared" si="25"/>
        <v>OEM_MENU_MST</v>
      </c>
      <c r="E401" t="str">
        <f t="shared" si="24"/>
        <v>OEM_MENU_MST</v>
      </c>
      <c r="F401" t="s">
        <v>106</v>
      </c>
      <c r="G401" t="str">
        <f t="shared" si="26"/>
        <v>OEM_LOT_PART_PRC_MST</v>
      </c>
    </row>
    <row r="402" spans="3:7">
      <c r="C402" t="s">
        <v>162</v>
      </c>
      <c r="D402" t="str">
        <f t="shared" si="25"/>
        <v>OEM_MONTH_STATUS</v>
      </c>
      <c r="E402" t="str">
        <f t="shared" si="24"/>
        <v>OEM_MONTH_STATUS</v>
      </c>
      <c r="F402" t="s">
        <v>715</v>
      </c>
      <c r="G402" t="e">
        <f t="shared" si="26"/>
        <v>#N/A</v>
      </c>
    </row>
    <row r="403" spans="3:7">
      <c r="C403" t="s">
        <v>716</v>
      </c>
      <c r="D403" t="e">
        <f t="shared" si="25"/>
        <v>#N/A</v>
      </c>
      <c r="E403" t="e">
        <f t="shared" si="24"/>
        <v>#N/A</v>
      </c>
      <c r="F403" t="s">
        <v>107</v>
      </c>
      <c r="G403" t="str">
        <f t="shared" si="26"/>
        <v>OEM_LOT_PRC_MST</v>
      </c>
    </row>
    <row r="404" spans="3:7">
      <c r="C404" t="s">
        <v>110</v>
      </c>
      <c r="D404" t="str">
        <f t="shared" si="25"/>
        <v>OEM_NAT_CAL</v>
      </c>
      <c r="E404" t="str">
        <f t="shared" si="24"/>
        <v>OEM_NAT_CAL</v>
      </c>
      <c r="F404" t="s">
        <v>717</v>
      </c>
      <c r="G404" t="e">
        <f t="shared" si="26"/>
        <v>#N/A</v>
      </c>
    </row>
    <row r="405" spans="3:7">
      <c r="C405" t="s">
        <v>120</v>
      </c>
      <c r="D405" t="str">
        <f t="shared" si="25"/>
        <v>OEM_PARAMETER</v>
      </c>
      <c r="E405" t="str">
        <f t="shared" si="24"/>
        <v>OEM_PARAMETER</v>
      </c>
      <c r="F405" t="s">
        <v>159</v>
      </c>
      <c r="G405" t="str">
        <f t="shared" si="26"/>
        <v>OEM_MAIL_DTLS</v>
      </c>
    </row>
    <row r="406" spans="3:7">
      <c r="C406" t="s">
        <v>121</v>
      </c>
      <c r="D406" t="str">
        <f t="shared" si="25"/>
        <v>OEM_PART_MST</v>
      </c>
      <c r="E406" t="str">
        <f t="shared" si="24"/>
        <v>OEM_PART_MST</v>
      </c>
      <c r="F406" t="s">
        <v>160</v>
      </c>
      <c r="G406" t="str">
        <f t="shared" si="26"/>
        <v>OEM_MENU_ACCESS_CTRL</v>
      </c>
    </row>
    <row r="407" spans="3:7">
      <c r="C407" t="s">
        <v>126</v>
      </c>
      <c r="D407" t="str">
        <f t="shared" si="25"/>
        <v>OEM_PART_PRC_MST</v>
      </c>
      <c r="E407" t="str">
        <f t="shared" si="24"/>
        <v>OEM_PART_PRC_MST</v>
      </c>
      <c r="F407" t="s">
        <v>161</v>
      </c>
      <c r="G407" t="str">
        <f t="shared" si="26"/>
        <v>OEM_MENU_MST</v>
      </c>
    </row>
    <row r="408" spans="3:7">
      <c r="C408" t="s">
        <v>394</v>
      </c>
      <c r="D408" t="e">
        <f t="shared" si="25"/>
        <v>#N/A</v>
      </c>
      <c r="E408" t="str">
        <f t="shared" si="24"/>
        <v>OEM_PART_PRC_MST_CSV</v>
      </c>
      <c r="F408" t="s">
        <v>162</v>
      </c>
      <c r="G408" t="str">
        <f t="shared" si="26"/>
        <v>OEM_MONTH_STATUS</v>
      </c>
    </row>
    <row r="409" spans="3:7">
      <c r="C409" t="s">
        <v>396</v>
      </c>
      <c r="D409" t="str">
        <f t="shared" si="25"/>
        <v>OEM_PART_PRC_MST_TMP</v>
      </c>
      <c r="E409" t="str">
        <f t="shared" si="24"/>
        <v>OEM_PART_PRC_MST_TMP</v>
      </c>
      <c r="F409" t="s">
        <v>110</v>
      </c>
      <c r="G409" t="str">
        <f t="shared" si="26"/>
        <v>OEM_NAT_CAL</v>
      </c>
    </row>
    <row r="410" spans="3:7">
      <c r="C410" t="s">
        <v>718</v>
      </c>
      <c r="D410" t="e">
        <f t="shared" si="25"/>
        <v>#N/A</v>
      </c>
      <c r="E410" t="e">
        <f t="shared" si="24"/>
        <v>#N/A</v>
      </c>
      <c r="F410" t="s">
        <v>120</v>
      </c>
      <c r="G410" t="str">
        <f t="shared" si="26"/>
        <v>OEM_PARAMETER</v>
      </c>
    </row>
    <row r="411" spans="3:7">
      <c r="C411" t="s">
        <v>310</v>
      </c>
      <c r="D411" t="e">
        <f t="shared" si="25"/>
        <v>#N/A</v>
      </c>
      <c r="E411" t="str">
        <f t="shared" si="24"/>
        <v>OEM_PART_PRC_MST_TMP_GT</v>
      </c>
      <c r="F411" t="s">
        <v>719</v>
      </c>
      <c r="G411" t="e">
        <f t="shared" si="26"/>
        <v>#N/A</v>
      </c>
    </row>
    <row r="412" spans="3:7">
      <c r="C412" t="s">
        <v>123</v>
      </c>
      <c r="D412" t="str">
        <f t="shared" si="25"/>
        <v>OEM_PLNT_MST</v>
      </c>
      <c r="E412" t="str">
        <f t="shared" si="24"/>
        <v>OEM_PLNT_MST</v>
      </c>
      <c r="F412" t="s">
        <v>121</v>
      </c>
      <c r="G412" t="str">
        <f t="shared" si="26"/>
        <v>OEM_PART_MST</v>
      </c>
    </row>
    <row r="413" spans="3:7">
      <c r="C413" t="s">
        <v>122</v>
      </c>
      <c r="D413" t="str">
        <f t="shared" si="25"/>
        <v>OEM_PMNT_TERM_MST</v>
      </c>
      <c r="E413" t="str">
        <f t="shared" si="24"/>
        <v>OEM_PMNT_TERM_MST</v>
      </c>
      <c r="F413" t="s">
        <v>126</v>
      </c>
      <c r="G413" t="str">
        <f t="shared" si="26"/>
        <v>OEM_PART_PRC_MST</v>
      </c>
    </row>
    <row r="414" spans="3:7">
      <c r="C414" t="s">
        <v>124</v>
      </c>
      <c r="D414" t="str">
        <f t="shared" si="25"/>
        <v>OEM_PORT_MST</v>
      </c>
      <c r="E414" t="str">
        <f t="shared" si="24"/>
        <v>OEM_PORT_MST</v>
      </c>
      <c r="F414" t="s">
        <v>720</v>
      </c>
      <c r="G414" t="e">
        <f t="shared" si="26"/>
        <v>#N/A</v>
      </c>
    </row>
    <row r="415" spans="3:7">
      <c r="C415" t="s">
        <v>69</v>
      </c>
      <c r="D415" t="str">
        <f t="shared" si="25"/>
        <v>OEM_PROCESS_CTRL</v>
      </c>
      <c r="E415" t="str">
        <f t="shared" si="24"/>
        <v>OEM_PROCESS_CTRL</v>
      </c>
      <c r="F415" t="s">
        <v>396</v>
      </c>
      <c r="G415" t="str">
        <f t="shared" si="26"/>
        <v>OEM_PART_PRC_MST_TMP</v>
      </c>
    </row>
    <row r="416" spans="3:7">
      <c r="C416" t="s">
        <v>163</v>
      </c>
      <c r="D416" t="str">
        <f t="shared" si="25"/>
        <v>OEM_PROG_DTLS</v>
      </c>
      <c r="E416" t="str">
        <f t="shared" si="24"/>
        <v>OEM_PROG_DTLS</v>
      </c>
      <c r="F416" t="s">
        <v>123</v>
      </c>
      <c r="G416" t="str">
        <f t="shared" si="26"/>
        <v>OEM_PLNT_MST</v>
      </c>
    </row>
    <row r="417" spans="3:7">
      <c r="C417" t="s">
        <v>131</v>
      </c>
      <c r="D417" t="str">
        <f t="shared" si="25"/>
        <v>OEM_RRACK_MOD_TYPE_MST</v>
      </c>
      <c r="E417" t="str">
        <f t="shared" si="24"/>
        <v>OEM_RRACK_MOD_TYPE_MST</v>
      </c>
      <c r="F417" t="s">
        <v>122</v>
      </c>
      <c r="G417" t="str">
        <f t="shared" si="26"/>
        <v>OEM_PMNT_TERM_MST</v>
      </c>
    </row>
    <row r="418" spans="3:7">
      <c r="C418" t="s">
        <v>164</v>
      </c>
      <c r="D418" t="str">
        <f t="shared" si="25"/>
        <v>OEM_SCREEN_MST</v>
      </c>
      <c r="E418" t="str">
        <f t="shared" si="24"/>
        <v>OEM_SCREEN_MST</v>
      </c>
      <c r="F418" t="s">
        <v>124</v>
      </c>
      <c r="G418" t="str">
        <f t="shared" si="26"/>
        <v>OEM_PORT_MST</v>
      </c>
    </row>
    <row r="419" spans="3:7">
      <c r="C419" t="s">
        <v>136</v>
      </c>
      <c r="D419" t="str">
        <f t="shared" si="25"/>
        <v>OEM_SHIP_CMP_MST</v>
      </c>
      <c r="E419" t="str">
        <f t="shared" si="24"/>
        <v>OEM_SHIP_CMP_MST</v>
      </c>
      <c r="F419" t="s">
        <v>69</v>
      </c>
      <c r="G419" t="str">
        <f t="shared" si="26"/>
        <v>OEM_PROCESS_CTRL</v>
      </c>
    </row>
    <row r="420" spans="3:7">
      <c r="C420" t="s">
        <v>174</v>
      </c>
      <c r="D420" t="str">
        <f t="shared" si="25"/>
        <v>OEM_TPT_MST</v>
      </c>
      <c r="E420" t="str">
        <f t="shared" si="24"/>
        <v>OEM_TPT_MST</v>
      </c>
      <c r="F420" t="s">
        <v>721</v>
      </c>
      <c r="G420" t="e">
        <f t="shared" si="26"/>
        <v>#N/A</v>
      </c>
    </row>
    <row r="421" spans="3:7">
      <c r="C421" t="s">
        <v>173</v>
      </c>
      <c r="D421" t="str">
        <f t="shared" si="25"/>
        <v>OEM_TRD_TERM_MST</v>
      </c>
      <c r="E421" t="str">
        <f t="shared" si="24"/>
        <v>OEM_TRD_TERM_MST</v>
      </c>
      <c r="F421" t="s">
        <v>722</v>
      </c>
      <c r="G421" t="e">
        <f t="shared" si="26"/>
        <v>#N/A</v>
      </c>
    </row>
    <row r="422" spans="3:7">
      <c r="C422" t="s">
        <v>70</v>
      </c>
      <c r="D422" t="str">
        <f t="shared" si="25"/>
        <v>OEM_UPLOAD_ERR</v>
      </c>
      <c r="E422" t="str">
        <f t="shared" si="24"/>
        <v>OEM_UPLOAD_ERR</v>
      </c>
      <c r="F422" t="s">
        <v>163</v>
      </c>
      <c r="G422" t="str">
        <f t="shared" si="26"/>
        <v>OEM_PROG_DTLS</v>
      </c>
    </row>
    <row r="423" spans="3:7">
      <c r="C423" t="s">
        <v>175</v>
      </c>
      <c r="D423" t="str">
        <f t="shared" si="25"/>
        <v>OEM_USER_MST</v>
      </c>
      <c r="E423" t="str">
        <f t="shared" si="24"/>
        <v>OEM_USER_MST</v>
      </c>
      <c r="F423" t="s">
        <v>131</v>
      </c>
      <c r="G423" t="str">
        <f t="shared" si="26"/>
        <v>OEM_RRACK_MOD_TYPE_MST</v>
      </c>
    </row>
    <row r="424" spans="3:7">
      <c r="C424" t="s">
        <v>723</v>
      </c>
      <c r="D424" t="e">
        <f t="shared" si="25"/>
        <v>#N/A</v>
      </c>
      <c r="E424" t="e">
        <f t="shared" si="24"/>
        <v>#N/A</v>
      </c>
      <c r="F424" t="s">
        <v>668</v>
      </c>
      <c r="G424" t="e">
        <f t="shared" si="26"/>
        <v>#N/A</v>
      </c>
    </row>
    <row r="425" spans="3:7">
      <c r="C425" t="s">
        <v>724</v>
      </c>
      <c r="D425" t="e">
        <f t="shared" si="25"/>
        <v>#N/A</v>
      </c>
      <c r="E425" t="e">
        <f t="shared" si="24"/>
        <v>#N/A</v>
      </c>
      <c r="F425" t="s">
        <v>164</v>
      </c>
      <c r="G425" t="str">
        <f t="shared" si="26"/>
        <v>OEM_SCREEN_MST</v>
      </c>
    </row>
    <row r="426" spans="3:7">
      <c r="C426" t="s">
        <v>312</v>
      </c>
      <c r="D426" t="str">
        <f t="shared" si="25"/>
        <v>PCK_PLN_BY_PCK_LN_TEMP</v>
      </c>
      <c r="E426" t="str">
        <f t="shared" si="24"/>
        <v>PCK_PLN_BY_PCK_LN_TEMP</v>
      </c>
      <c r="F426" t="s">
        <v>136</v>
      </c>
      <c r="G426" t="str">
        <f t="shared" si="26"/>
        <v>OEM_SHIP_CMP_MST</v>
      </c>
    </row>
    <row r="427" spans="3:7">
      <c r="C427" t="s">
        <v>315</v>
      </c>
      <c r="D427" t="str">
        <f t="shared" si="25"/>
        <v>PCK_SEQ_TMP</v>
      </c>
      <c r="E427" t="str">
        <f t="shared" si="24"/>
        <v>PCK_SEQ_TMP</v>
      </c>
      <c r="F427" t="s">
        <v>174</v>
      </c>
      <c r="G427" t="str">
        <f t="shared" si="26"/>
        <v>OEM_TPT_MST</v>
      </c>
    </row>
    <row r="428" spans="3:7">
      <c r="C428" t="s">
        <v>317</v>
      </c>
      <c r="D428" t="e">
        <f t="shared" si="25"/>
        <v>#N/A</v>
      </c>
      <c r="E428" t="str">
        <f t="shared" si="24"/>
        <v>PEND_MOD_TEMP</v>
      </c>
      <c r="F428" t="s">
        <v>173</v>
      </c>
      <c r="G428" t="str">
        <f t="shared" si="26"/>
        <v>OEM_TRD_TERM_MST</v>
      </c>
    </row>
    <row r="429" spans="3:7">
      <c r="C429" t="s">
        <v>725</v>
      </c>
      <c r="D429" t="e">
        <f t="shared" si="25"/>
        <v>#N/A</v>
      </c>
      <c r="E429" t="e">
        <f t="shared" si="24"/>
        <v>#N/A</v>
      </c>
      <c r="F429" t="s">
        <v>70</v>
      </c>
      <c r="G429" t="str">
        <f t="shared" si="26"/>
        <v>OEM_UPLOAD_ERR</v>
      </c>
    </row>
    <row r="430" spans="3:7">
      <c r="C430" t="s">
        <v>319</v>
      </c>
      <c r="D430" t="str">
        <f t="shared" si="25"/>
        <v>PKG_CONT_LIST_TMP</v>
      </c>
      <c r="E430" t="str">
        <f t="shared" si="24"/>
        <v>PKG_CONT_LIST_TMP</v>
      </c>
      <c r="F430" t="s">
        <v>726</v>
      </c>
      <c r="G430" t="e">
        <f t="shared" si="26"/>
        <v>#N/A</v>
      </c>
    </row>
    <row r="431" spans="3:7">
      <c r="C431" t="s">
        <v>567</v>
      </c>
      <c r="D431" t="str">
        <f t="shared" si="25"/>
        <v>PLAN_TABLE</v>
      </c>
      <c r="E431" t="str">
        <f t="shared" si="24"/>
        <v>PLAN_TABLE</v>
      </c>
      <c r="F431" t="s">
        <v>727</v>
      </c>
      <c r="G431" t="e">
        <f t="shared" si="26"/>
        <v>#N/A</v>
      </c>
    </row>
    <row r="432" spans="3:7">
      <c r="C432" t="s">
        <v>321</v>
      </c>
      <c r="D432" t="e">
        <f t="shared" si="25"/>
        <v>#N/A</v>
      </c>
      <c r="E432" t="str">
        <f t="shared" si="24"/>
        <v>QUEST_SL_TEMP_EXPLAIN1</v>
      </c>
      <c r="F432" t="s">
        <v>728</v>
      </c>
      <c r="G432" t="e">
        <f t="shared" si="26"/>
        <v>#N/A</v>
      </c>
    </row>
    <row r="433" spans="3:7">
      <c r="C433" t="s">
        <v>729</v>
      </c>
      <c r="D433" t="e">
        <f t="shared" si="25"/>
        <v>#N/A</v>
      </c>
      <c r="E433" t="e">
        <f t="shared" si="24"/>
        <v>#N/A</v>
      </c>
      <c r="F433" t="s">
        <v>175</v>
      </c>
      <c r="G433" t="str">
        <f t="shared" si="26"/>
        <v>OEM_USER_MST</v>
      </c>
    </row>
    <row r="434" spans="3:7">
      <c r="C434" t="s">
        <v>325</v>
      </c>
      <c r="D434" t="e">
        <f t="shared" si="25"/>
        <v>#N/A</v>
      </c>
      <c r="E434" t="str">
        <f t="shared" si="24"/>
        <v>SHIPPING_MARK_TEMP</v>
      </c>
      <c r="F434" t="s">
        <v>730</v>
      </c>
      <c r="G434" t="e">
        <f t="shared" si="26"/>
        <v>#N/A</v>
      </c>
    </row>
    <row r="435" spans="3:7">
      <c r="C435" t="s">
        <v>731</v>
      </c>
      <c r="D435" t="e">
        <f t="shared" si="25"/>
        <v>#N/A</v>
      </c>
      <c r="E435" t="e">
        <f t="shared" si="24"/>
        <v>#N/A</v>
      </c>
      <c r="F435" t="s">
        <v>312</v>
      </c>
      <c r="G435" t="str">
        <f t="shared" si="26"/>
        <v>PCK_PLN_BY_PCK_LN_TEMP</v>
      </c>
    </row>
    <row r="436" spans="3:7">
      <c r="C436" t="s">
        <v>327</v>
      </c>
      <c r="D436" t="str">
        <f t="shared" si="25"/>
        <v>SHIP_MARK_TMP</v>
      </c>
      <c r="E436" t="str">
        <f t="shared" si="24"/>
        <v>SHIP_MARK_TMP</v>
      </c>
      <c r="F436" t="s">
        <v>315</v>
      </c>
      <c r="G436" t="str">
        <f t="shared" si="26"/>
        <v>PCK_SEQ_TMP</v>
      </c>
    </row>
    <row r="437" spans="3:7">
      <c r="C437" t="s">
        <v>135</v>
      </c>
      <c r="D437" t="str">
        <f t="shared" si="25"/>
        <v>SHP_AUTH_MST</v>
      </c>
      <c r="E437" t="str">
        <f t="shared" si="24"/>
        <v>SHP_AUTH_MST</v>
      </c>
      <c r="F437" t="s">
        <v>319</v>
      </c>
      <c r="G437" t="str">
        <f t="shared" si="26"/>
        <v>PKG_CONT_LIST_TMP</v>
      </c>
    </row>
    <row r="438" spans="3:7">
      <c r="C438" t="s">
        <v>329</v>
      </c>
      <c r="D438" t="str">
        <f t="shared" si="25"/>
        <v>SSL_GRP_LBL_TMP</v>
      </c>
      <c r="E438" t="str">
        <f t="shared" si="24"/>
        <v>SSL_GRP_LBL_TMP</v>
      </c>
      <c r="F438" t="s">
        <v>567</v>
      </c>
      <c r="G438" t="str">
        <f t="shared" si="26"/>
        <v>PLAN_TABLE</v>
      </c>
    </row>
    <row r="439" spans="3:7">
      <c r="C439" t="s">
        <v>331</v>
      </c>
      <c r="D439" t="str">
        <f t="shared" si="25"/>
        <v>SUB_CONT_LIST_TMP</v>
      </c>
      <c r="E439" t="str">
        <f t="shared" si="24"/>
        <v>SUB_CONT_LIST_TMP</v>
      </c>
      <c r="F439" t="s">
        <v>327</v>
      </c>
      <c r="G439" t="str">
        <f t="shared" si="26"/>
        <v>SHIP_MARK_TMP</v>
      </c>
    </row>
    <row r="440" spans="3:7">
      <c r="C440" t="s">
        <v>571</v>
      </c>
      <c r="D440" t="e">
        <f t="shared" si="25"/>
        <v>#N/A</v>
      </c>
      <c r="E440" t="str">
        <f t="shared" si="24"/>
        <v>TAB_NAME</v>
      </c>
      <c r="F440" t="s">
        <v>135</v>
      </c>
      <c r="G440" t="str">
        <f t="shared" si="26"/>
        <v>SHP_AUTH_MST</v>
      </c>
    </row>
    <row r="441" spans="3:7">
      <c r="C441" t="s">
        <v>165</v>
      </c>
      <c r="D441" t="str">
        <f t="shared" si="25"/>
        <v>TB_BATCH_SCHEDULE_DTL</v>
      </c>
      <c r="E441" t="str">
        <f t="shared" si="24"/>
        <v>TB_BATCH_SCHEDULE_DTL</v>
      </c>
      <c r="F441" t="s">
        <v>329</v>
      </c>
      <c r="G441" t="str">
        <f t="shared" si="26"/>
        <v>SSL_GRP_LBL_TMP</v>
      </c>
    </row>
    <row r="442" spans="3:7">
      <c r="C442" t="s">
        <v>71</v>
      </c>
      <c r="D442" t="str">
        <f t="shared" si="25"/>
        <v>TB_DAEMON_LOG</v>
      </c>
      <c r="E442" t="str">
        <f t="shared" si="24"/>
        <v>TB_DAEMON_LOG</v>
      </c>
      <c r="F442" t="s">
        <v>331</v>
      </c>
      <c r="G442" t="str">
        <f t="shared" si="26"/>
        <v>SUB_CONT_LIST_TMP</v>
      </c>
    </row>
    <row r="443" spans="3:7">
      <c r="C443" t="s">
        <v>166</v>
      </c>
      <c r="D443" t="str">
        <f t="shared" si="25"/>
        <v>TB_DAEMON_PARAMETER</v>
      </c>
      <c r="E443" t="str">
        <f t="shared" si="24"/>
        <v>TB_DAEMON_PARAMETER</v>
      </c>
      <c r="F443" t="s">
        <v>732</v>
      </c>
      <c r="G443" t="e">
        <f t="shared" si="26"/>
        <v>#N/A</v>
      </c>
    </row>
    <row r="444" spans="3:7">
      <c r="C444" t="s">
        <v>167</v>
      </c>
      <c r="D444" t="str">
        <f t="shared" si="25"/>
        <v>TB_FTP_DTL</v>
      </c>
      <c r="E444" t="str">
        <f t="shared" si="24"/>
        <v>TB_FTP_DTL</v>
      </c>
      <c r="F444" t="s">
        <v>165</v>
      </c>
      <c r="G444" t="str">
        <f t="shared" si="26"/>
        <v>TB_BATCH_SCHEDULE_DTL</v>
      </c>
    </row>
    <row r="445" spans="3:7">
      <c r="C445" t="s">
        <v>73</v>
      </c>
      <c r="D445" t="e">
        <f t="shared" si="25"/>
        <v>#N/A</v>
      </c>
      <c r="E445" t="e">
        <f t="shared" si="24"/>
        <v>#N/A</v>
      </c>
      <c r="F445" t="s">
        <v>733</v>
      </c>
      <c r="G445" t="e">
        <f t="shared" si="26"/>
        <v>#N/A</v>
      </c>
    </row>
    <row r="446" spans="3:7">
      <c r="C446" t="s">
        <v>335</v>
      </c>
      <c r="D446" t="str">
        <f t="shared" si="25"/>
        <v>TB_TMP_INV_SETUP1</v>
      </c>
      <c r="E446" t="str">
        <f t="shared" si="24"/>
        <v>TB_TMP_INV_SETUP1</v>
      </c>
      <c r="F446" t="s">
        <v>71</v>
      </c>
      <c r="G446" t="str">
        <f t="shared" si="26"/>
        <v>TB_DAEMON_LOG</v>
      </c>
    </row>
    <row r="447" spans="3:7">
      <c r="C447" t="s">
        <v>455</v>
      </c>
      <c r="D447" t="e">
        <f t="shared" si="25"/>
        <v>#N/A</v>
      </c>
      <c r="E447" t="str">
        <f t="shared" si="24"/>
        <v>TEMP_INS_INV_DTLS</v>
      </c>
      <c r="F447" t="s">
        <v>166</v>
      </c>
      <c r="G447" t="str">
        <f t="shared" si="26"/>
        <v>TB_DAEMON_PARAMETER</v>
      </c>
    </row>
    <row r="448" spans="3:7">
      <c r="C448" t="s">
        <v>734</v>
      </c>
      <c r="D448" t="e">
        <f t="shared" si="25"/>
        <v>#N/A</v>
      </c>
      <c r="E448" t="e">
        <f t="shared" si="24"/>
        <v>#N/A</v>
      </c>
      <c r="F448" t="s">
        <v>167</v>
      </c>
      <c r="G448" t="str">
        <f t="shared" si="26"/>
        <v>TB_FTP_DTL</v>
      </c>
    </row>
    <row r="449" spans="3:7">
      <c r="C449" t="s">
        <v>735</v>
      </c>
      <c r="D449" t="e">
        <f t="shared" si="25"/>
        <v>#N/A</v>
      </c>
      <c r="E449" t="e">
        <f t="shared" si="24"/>
        <v>#N/A</v>
      </c>
      <c r="F449" t="s">
        <v>736</v>
      </c>
      <c r="G449" t="e">
        <f t="shared" si="26"/>
        <v>#N/A</v>
      </c>
    </row>
    <row r="450" spans="3:7">
      <c r="C450" t="s">
        <v>737</v>
      </c>
      <c r="D450" t="e">
        <f t="shared" si="25"/>
        <v>#N/A</v>
      </c>
      <c r="E450" t="e">
        <f t="shared" si="24"/>
        <v>#N/A</v>
      </c>
      <c r="F450" t="s">
        <v>738</v>
      </c>
      <c r="G450" t="e">
        <f t="shared" si="26"/>
        <v>#N/A</v>
      </c>
    </row>
    <row r="451" spans="3:7">
      <c r="C451" t="s">
        <v>739</v>
      </c>
      <c r="D451" t="e">
        <f t="shared" ref="D451" si="27">VLOOKUP(C451,F:F,1,FALSE)</f>
        <v>#N/A</v>
      </c>
      <c r="E451" t="e">
        <f t="shared" si="24"/>
        <v>#N/A</v>
      </c>
      <c r="F451" t="s">
        <v>740</v>
      </c>
      <c r="G451" t="e">
        <f t="shared" ref="G451:G470" si="28">VLOOKUP(F451,C:C,1,FALSE)</f>
        <v>#N/A</v>
      </c>
    </row>
    <row r="452" spans="3:7">
      <c r="F452" t="s">
        <v>741</v>
      </c>
      <c r="G452" t="e">
        <f t="shared" si="28"/>
        <v>#N/A</v>
      </c>
    </row>
    <row r="453" spans="3:7">
      <c r="F453" t="s">
        <v>335</v>
      </c>
      <c r="G453" t="str">
        <f t="shared" si="28"/>
        <v>TB_TMP_INV_SETUP1</v>
      </c>
    </row>
    <row r="454" spans="3:7">
      <c r="F454" t="s">
        <v>742</v>
      </c>
      <c r="G454" t="e">
        <f t="shared" si="28"/>
        <v>#N/A</v>
      </c>
    </row>
    <row r="455" spans="3:7">
      <c r="F455" t="s">
        <v>743</v>
      </c>
      <c r="G455" t="e">
        <f t="shared" si="28"/>
        <v>#N/A</v>
      </c>
    </row>
    <row r="456" spans="3:7">
      <c r="F456" t="s">
        <v>744</v>
      </c>
      <c r="G456" t="e">
        <f t="shared" si="28"/>
        <v>#N/A</v>
      </c>
    </row>
    <row r="457" spans="3:7">
      <c r="F457" t="s">
        <v>745</v>
      </c>
      <c r="G457" t="e">
        <f t="shared" si="28"/>
        <v>#N/A</v>
      </c>
    </row>
    <row r="458" spans="3:7">
      <c r="F458" t="s">
        <v>746</v>
      </c>
      <c r="G458" t="e">
        <f t="shared" si="28"/>
        <v>#N/A</v>
      </c>
    </row>
    <row r="459" spans="3:7">
      <c r="F459" t="s">
        <v>681</v>
      </c>
      <c r="G459" t="e">
        <f t="shared" si="28"/>
        <v>#N/A</v>
      </c>
    </row>
    <row r="460" spans="3:7">
      <c r="F460" t="s">
        <v>747</v>
      </c>
      <c r="G460" t="e">
        <f t="shared" si="28"/>
        <v>#N/A</v>
      </c>
    </row>
    <row r="461" spans="3:7">
      <c r="F461" t="s">
        <v>748</v>
      </c>
      <c r="G461" t="e">
        <f t="shared" si="28"/>
        <v>#N/A</v>
      </c>
    </row>
    <row r="462" spans="3:7">
      <c r="F462" t="s">
        <v>749</v>
      </c>
      <c r="G462" t="e">
        <f t="shared" si="28"/>
        <v>#N/A</v>
      </c>
    </row>
    <row r="463" spans="3:7">
      <c r="F463" t="s">
        <v>750</v>
      </c>
      <c r="G463" t="e">
        <f t="shared" si="28"/>
        <v>#N/A</v>
      </c>
    </row>
    <row r="464" spans="3:7">
      <c r="F464" t="s">
        <v>751</v>
      </c>
      <c r="G464" t="e">
        <f t="shared" si="28"/>
        <v>#N/A</v>
      </c>
    </row>
    <row r="465" spans="6:7">
      <c r="F465" t="s">
        <v>752</v>
      </c>
      <c r="G465" t="e">
        <f t="shared" si="28"/>
        <v>#N/A</v>
      </c>
    </row>
    <row r="466" spans="6:7">
      <c r="F466" t="s">
        <v>753</v>
      </c>
      <c r="G466" t="e">
        <f t="shared" si="28"/>
        <v>#N/A</v>
      </c>
    </row>
    <row r="467" spans="6:7">
      <c r="F467" t="s">
        <v>754</v>
      </c>
      <c r="G467" t="e">
        <f t="shared" si="28"/>
        <v>#N/A</v>
      </c>
    </row>
    <row r="468" spans="6:7">
      <c r="F468" t="s">
        <v>755</v>
      </c>
      <c r="G468" t="e">
        <f t="shared" si="28"/>
        <v>#N/A</v>
      </c>
    </row>
    <row r="469" spans="6:7">
      <c r="F469" t="s">
        <v>756</v>
      </c>
      <c r="G469" t="e">
        <f t="shared" si="28"/>
        <v>#N/A</v>
      </c>
    </row>
    <row r="470" spans="6:7">
      <c r="F470" t="s">
        <v>757</v>
      </c>
      <c r="G470" t="e">
        <f t="shared" si="28"/>
        <v>#N/A</v>
      </c>
    </row>
  </sheetData>
  <autoFilter ref="D1:D470" xr:uid="{2EA07457-FA44-4C9C-A908-7C21630C0D5E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2F75-C6F8-4467-B6CE-581FE5A863D6}">
  <sheetPr filterMode="1"/>
  <dimension ref="A1:D673"/>
  <sheetViews>
    <sheetView workbookViewId="0">
      <selection activeCell="A251" sqref="A251"/>
    </sheetView>
  </sheetViews>
  <sheetFormatPr defaultRowHeight="14.5"/>
  <cols>
    <col min="1" max="1" width="45.1796875" customWidth="1"/>
    <col min="2" max="2" width="16.453125" customWidth="1"/>
    <col min="3" max="3" width="28.453125" style="155" customWidth="1"/>
    <col min="4" max="4" width="77" bestFit="1" customWidth="1"/>
    <col min="5" max="5" width="16.453125" customWidth="1"/>
    <col min="6" max="6" width="16" bestFit="1" customWidth="1"/>
  </cols>
  <sheetData>
    <row r="1" spans="1:4">
      <c r="A1" s="153" t="s">
        <v>758</v>
      </c>
      <c r="B1" s="153" t="s">
        <v>759</v>
      </c>
      <c r="C1" s="154" t="s">
        <v>760</v>
      </c>
      <c r="D1" s="154" t="s">
        <v>291</v>
      </c>
    </row>
    <row r="2" spans="1:4" hidden="1">
      <c r="A2" t="s">
        <v>300</v>
      </c>
      <c r="B2" t="s">
        <v>761</v>
      </c>
      <c r="C2" s="155" t="e">
        <f>VLOOKUP(A2,'Logical DB Sizing ROEM TMT'!A:A,1,FALSE)</f>
        <v>#N/A</v>
      </c>
      <c r="D2" t="s">
        <v>762</v>
      </c>
    </row>
    <row r="3" spans="1:4" hidden="1">
      <c r="A3" t="s">
        <v>302</v>
      </c>
      <c r="B3" t="s">
        <v>761</v>
      </c>
      <c r="C3" s="155" t="e">
        <f>VLOOKUP(A3,'Logical DB Sizing ROEM TMT'!A:A,1,FALSE)</f>
        <v>#N/A</v>
      </c>
      <c r="D3" t="s">
        <v>762</v>
      </c>
    </row>
    <row r="4" spans="1:4" hidden="1">
      <c r="A4" t="s">
        <v>305</v>
      </c>
      <c r="B4" t="s">
        <v>761</v>
      </c>
      <c r="C4" s="155" t="e">
        <f>VLOOKUP(A4,'Logical DB Sizing ROEM TMT'!A:A,1,FALSE)</f>
        <v>#N/A</v>
      </c>
      <c r="D4" t="s">
        <v>762</v>
      </c>
    </row>
    <row r="5" spans="1:4" hidden="1">
      <c r="A5" t="s">
        <v>308</v>
      </c>
      <c r="B5" t="s">
        <v>761</v>
      </c>
      <c r="C5" s="155" t="e">
        <f>VLOOKUP(A5,'Logical DB Sizing ROEM TMT'!A:A,1,FALSE)</f>
        <v>#N/A</v>
      </c>
      <c r="D5" t="s">
        <v>762</v>
      </c>
    </row>
    <row r="6" spans="1:4" hidden="1">
      <c r="A6" t="s">
        <v>318</v>
      </c>
      <c r="B6" t="s">
        <v>761</v>
      </c>
      <c r="C6" s="155" t="e">
        <f>VLOOKUP(A6,'Logical DB Sizing ROEM TMT'!A:A,1,FALSE)</f>
        <v>#N/A</v>
      </c>
      <c r="D6" t="s">
        <v>762</v>
      </c>
    </row>
    <row r="7" spans="1:4" hidden="1">
      <c r="A7" t="s">
        <v>320</v>
      </c>
      <c r="B7" t="s">
        <v>761</v>
      </c>
      <c r="C7" s="155" t="e">
        <f>VLOOKUP(A7,'Logical DB Sizing ROEM TMT'!A:A,1,FALSE)</f>
        <v>#N/A</v>
      </c>
      <c r="D7" t="s">
        <v>762</v>
      </c>
    </row>
    <row r="8" spans="1:4" hidden="1">
      <c r="A8" t="s">
        <v>322</v>
      </c>
      <c r="B8" t="s">
        <v>761</v>
      </c>
      <c r="C8" s="155" t="e">
        <f>VLOOKUP(A8,'Logical DB Sizing ROEM TMT'!A:A,1,FALSE)</f>
        <v>#N/A</v>
      </c>
      <c r="D8" t="s">
        <v>762</v>
      </c>
    </row>
    <row r="9" spans="1:4" hidden="1">
      <c r="A9" t="s">
        <v>324</v>
      </c>
      <c r="B9" t="s">
        <v>761</v>
      </c>
      <c r="C9" s="155" t="e">
        <f>VLOOKUP(A9,'Logical DB Sizing ROEM TMT'!A:A,1,FALSE)</f>
        <v>#N/A</v>
      </c>
      <c r="D9" t="s">
        <v>762</v>
      </c>
    </row>
    <row r="10" spans="1:4" hidden="1">
      <c r="A10" t="s">
        <v>326</v>
      </c>
      <c r="B10" t="s">
        <v>761</v>
      </c>
      <c r="C10" s="155" t="e">
        <f>VLOOKUP(A10,'Logical DB Sizing ROEM TMT'!A:A,1,FALSE)</f>
        <v>#N/A</v>
      </c>
      <c r="D10" t="s">
        <v>762</v>
      </c>
    </row>
    <row r="11" spans="1:4" hidden="1">
      <c r="A11" t="s">
        <v>328</v>
      </c>
      <c r="B11" t="s">
        <v>761</v>
      </c>
      <c r="C11" s="155" t="e">
        <f>VLOOKUP(A11,'Logical DB Sizing ROEM TMT'!A:A,1,FALSE)</f>
        <v>#N/A</v>
      </c>
      <c r="D11" t="s">
        <v>762</v>
      </c>
    </row>
    <row r="12" spans="1:4" hidden="1">
      <c r="A12" t="s">
        <v>330</v>
      </c>
      <c r="B12" t="s">
        <v>761</v>
      </c>
      <c r="C12" s="155" t="e">
        <f>VLOOKUP(A12,'Logical DB Sizing ROEM TMT'!A:A,1,FALSE)</f>
        <v>#N/A</v>
      </c>
      <c r="D12" t="s">
        <v>762</v>
      </c>
    </row>
    <row r="13" spans="1:4" hidden="1">
      <c r="A13" t="s">
        <v>332</v>
      </c>
      <c r="B13" t="s">
        <v>761</v>
      </c>
      <c r="C13" s="155" t="e">
        <f>VLOOKUP(A13,'Logical DB Sizing ROEM TMT'!A:A,1,FALSE)</f>
        <v>#N/A</v>
      </c>
      <c r="D13" t="s">
        <v>762</v>
      </c>
    </row>
    <row r="14" spans="1:4" hidden="1">
      <c r="A14" t="s">
        <v>334</v>
      </c>
      <c r="B14" t="s">
        <v>761</v>
      </c>
      <c r="C14" s="155" t="e">
        <f>VLOOKUP(A14,'Logical DB Sizing ROEM TMT'!A:A,1,FALSE)</f>
        <v>#N/A</v>
      </c>
      <c r="D14" t="s">
        <v>762</v>
      </c>
    </row>
    <row r="15" spans="1:4" hidden="1">
      <c r="A15" t="s">
        <v>338</v>
      </c>
      <c r="B15" t="s">
        <v>761</v>
      </c>
      <c r="C15" s="155" t="e">
        <f>VLOOKUP(A15,'Logical DB Sizing ROEM TMT'!A:A,1,FALSE)</f>
        <v>#N/A</v>
      </c>
      <c r="D15" t="s">
        <v>762</v>
      </c>
    </row>
    <row r="16" spans="1:4" hidden="1">
      <c r="A16" t="s">
        <v>339</v>
      </c>
      <c r="B16" t="s">
        <v>761</v>
      </c>
      <c r="C16" s="155" t="e">
        <f>VLOOKUP(A16,'Logical DB Sizing ROEM TMT'!A:A,1,FALSE)</f>
        <v>#N/A</v>
      </c>
      <c r="D16" t="s">
        <v>762</v>
      </c>
    </row>
    <row r="17" spans="1:4" hidden="1">
      <c r="A17" t="s">
        <v>340</v>
      </c>
      <c r="B17" t="s">
        <v>761</v>
      </c>
      <c r="C17" s="155" t="e">
        <f>VLOOKUP(A17,'Logical DB Sizing ROEM TMT'!A:A,1,FALSE)</f>
        <v>#N/A</v>
      </c>
      <c r="D17" t="s">
        <v>762</v>
      </c>
    </row>
    <row r="18" spans="1:4" hidden="1">
      <c r="A18" t="s">
        <v>341</v>
      </c>
      <c r="B18" t="s">
        <v>761</v>
      </c>
      <c r="C18" s="155" t="e">
        <f>VLOOKUP(A18,'Logical DB Sizing ROEM TMT'!A:A,1,FALSE)</f>
        <v>#N/A</v>
      </c>
      <c r="D18" t="s">
        <v>762</v>
      </c>
    </row>
    <row r="19" spans="1:4" hidden="1">
      <c r="A19" t="s">
        <v>342</v>
      </c>
      <c r="B19" t="s">
        <v>761</v>
      </c>
      <c r="C19" s="155" t="e">
        <f>VLOOKUP(A19,'Logical DB Sizing ROEM TMT'!A:A,1,FALSE)</f>
        <v>#N/A</v>
      </c>
      <c r="D19" t="s">
        <v>762</v>
      </c>
    </row>
    <row r="20" spans="1:4" hidden="1">
      <c r="A20" t="s">
        <v>344</v>
      </c>
      <c r="B20" t="s">
        <v>761</v>
      </c>
      <c r="C20" s="155" t="e">
        <f>VLOOKUP(A20,'Logical DB Sizing ROEM TMT'!A:A,1,FALSE)</f>
        <v>#N/A</v>
      </c>
      <c r="D20" t="s">
        <v>762</v>
      </c>
    </row>
    <row r="21" spans="1:4" hidden="1">
      <c r="A21" t="s">
        <v>346</v>
      </c>
      <c r="B21" t="s">
        <v>761</v>
      </c>
      <c r="C21" s="155" t="e">
        <f>VLOOKUP(A21,'Logical DB Sizing ROEM TMT'!A:A,1,FALSE)</f>
        <v>#N/A</v>
      </c>
      <c r="D21" t="s">
        <v>762</v>
      </c>
    </row>
    <row r="22" spans="1:4" hidden="1">
      <c r="A22" t="s">
        <v>348</v>
      </c>
      <c r="B22" t="s">
        <v>761</v>
      </c>
      <c r="C22" s="155" t="e">
        <f>VLOOKUP(A22,'Logical DB Sizing ROEM TMT'!A:A,1,FALSE)</f>
        <v>#N/A</v>
      </c>
      <c r="D22" t="s">
        <v>762</v>
      </c>
    </row>
    <row r="23" spans="1:4" hidden="1">
      <c r="A23" t="s">
        <v>352</v>
      </c>
      <c r="B23" t="s">
        <v>761</v>
      </c>
      <c r="C23" s="155" t="e">
        <f>VLOOKUP(A23,'Logical DB Sizing ROEM TMT'!A:A,1,FALSE)</f>
        <v>#N/A</v>
      </c>
      <c r="D23" t="s">
        <v>762</v>
      </c>
    </row>
    <row r="24" spans="1:4" hidden="1">
      <c r="A24" t="s">
        <v>354</v>
      </c>
      <c r="B24" t="s">
        <v>761</v>
      </c>
      <c r="C24" s="155" t="e">
        <f>VLOOKUP(A24,'Logical DB Sizing ROEM TMT'!A:A,1,FALSE)</f>
        <v>#N/A</v>
      </c>
      <c r="D24" t="s">
        <v>762</v>
      </c>
    </row>
    <row r="25" spans="1:4" hidden="1">
      <c r="A25" t="s">
        <v>356</v>
      </c>
      <c r="B25" t="s">
        <v>761</v>
      </c>
      <c r="C25" s="155" t="e">
        <f>VLOOKUP(A25,'Logical DB Sizing ROEM TMT'!A:A,1,FALSE)</f>
        <v>#N/A</v>
      </c>
      <c r="D25" t="s">
        <v>762</v>
      </c>
    </row>
    <row r="26" spans="1:4" hidden="1">
      <c r="A26" t="s">
        <v>358</v>
      </c>
      <c r="B26" t="s">
        <v>761</v>
      </c>
      <c r="C26" s="155" t="e">
        <f>VLOOKUP(A26,'Logical DB Sizing ROEM TMT'!A:A,1,FALSE)</f>
        <v>#N/A</v>
      </c>
      <c r="D26" t="s">
        <v>762</v>
      </c>
    </row>
    <row r="27" spans="1:4" hidden="1">
      <c r="A27" t="s">
        <v>372</v>
      </c>
      <c r="B27" t="s">
        <v>761</v>
      </c>
      <c r="C27" s="155" t="e">
        <f>VLOOKUP(A27,'Logical DB Sizing ROEM TMT'!A:A,1,FALSE)</f>
        <v>#N/A</v>
      </c>
      <c r="D27" t="s">
        <v>762</v>
      </c>
    </row>
    <row r="28" spans="1:4" hidden="1">
      <c r="A28" t="s">
        <v>378</v>
      </c>
      <c r="B28" t="s">
        <v>761</v>
      </c>
      <c r="C28" s="155" t="e">
        <f>VLOOKUP(A28,'Logical DB Sizing ROEM TMT'!A:A,1,FALSE)</f>
        <v>#N/A</v>
      </c>
      <c r="D28" t="s">
        <v>762</v>
      </c>
    </row>
    <row r="29" spans="1:4" hidden="1">
      <c r="A29" t="s">
        <v>389</v>
      </c>
      <c r="B29" t="s">
        <v>761</v>
      </c>
      <c r="C29" s="155" t="e">
        <f>VLOOKUP(A29,'Logical DB Sizing ROEM TMT'!A:A,1,FALSE)</f>
        <v>#N/A</v>
      </c>
      <c r="D29" t="s">
        <v>762</v>
      </c>
    </row>
    <row r="30" spans="1:4" hidden="1">
      <c r="A30" t="s">
        <v>390</v>
      </c>
      <c r="B30" t="s">
        <v>761</v>
      </c>
      <c r="C30" s="155" t="e">
        <f>VLOOKUP(A30,'Logical DB Sizing ROEM TMT'!A:A,1,FALSE)</f>
        <v>#N/A</v>
      </c>
      <c r="D30" t="s">
        <v>762</v>
      </c>
    </row>
    <row r="31" spans="1:4">
      <c r="A31" t="s">
        <v>250</v>
      </c>
      <c r="B31" t="s">
        <v>761</v>
      </c>
      <c r="C31" s="155" t="str">
        <f>VLOOKUP(A31,'Logical DB Sizing ROEM TMT'!A:A,1,FALSE)</f>
        <v>INS_INV_EXPORT_CRDT</v>
      </c>
    </row>
    <row r="32" spans="1:4">
      <c r="A32" t="s">
        <v>59</v>
      </c>
      <c r="B32" t="s">
        <v>761</v>
      </c>
      <c r="C32" s="155" t="str">
        <f>VLOOKUP(A32,'Logical DB Sizing ROEM TMT'!A:A,1,FALSE)</f>
        <v>INV_LOG</v>
      </c>
    </row>
    <row r="33" spans="1:4">
      <c r="A33" t="s">
        <v>57</v>
      </c>
      <c r="B33" t="s">
        <v>761</v>
      </c>
      <c r="C33" s="155" t="str">
        <f>VLOOKUP(A33,'Logical DB Sizing ROEM TMT'!A:A,1,FALSE)</f>
        <v>LOG_MOD</v>
      </c>
    </row>
    <row r="34" spans="1:4">
      <c r="A34" t="s">
        <v>58</v>
      </c>
      <c r="B34" t="s">
        <v>761</v>
      </c>
      <c r="C34" s="155" t="str">
        <f>VLOOKUP(A34,'Logical DB Sizing ROEM TMT'!A:A,1,FALSE)</f>
        <v>LOG_PART</v>
      </c>
    </row>
    <row r="35" spans="1:4" hidden="1">
      <c r="A35" t="s">
        <v>435</v>
      </c>
      <c r="B35" t="s">
        <v>761</v>
      </c>
      <c r="C35" s="155" t="e">
        <f>VLOOKUP(A35,'Logical DB Sizing ROEM TMT'!A:A,1,FALSE)</f>
        <v>#N/A</v>
      </c>
      <c r="D35" t="s">
        <v>762</v>
      </c>
    </row>
    <row r="36" spans="1:4">
      <c r="A36" t="s">
        <v>252</v>
      </c>
      <c r="B36" t="s">
        <v>761</v>
      </c>
      <c r="C36" s="155" t="str">
        <f>VLOOKUP(A36,'Logical DB Sizing ROEM TMT'!A:A,1,FALSE)</f>
        <v>NCS_CONT_BAR_VAN_B_28</v>
      </c>
    </row>
    <row r="37" spans="1:4">
      <c r="A37" t="s">
        <v>253</v>
      </c>
      <c r="B37" t="s">
        <v>761</v>
      </c>
      <c r="C37" s="155" t="str">
        <f>VLOOKUP(A37,'Logical DB Sizing ROEM TMT'!A:A,1,FALSE)</f>
        <v>NCS_CONT_BAR_VAN_F</v>
      </c>
    </row>
    <row r="38" spans="1:4" hidden="1">
      <c r="A38" t="s">
        <v>439</v>
      </c>
      <c r="B38" t="s">
        <v>761</v>
      </c>
      <c r="C38" s="155" t="e">
        <f>VLOOKUP(A38,'Logical DB Sizing ROEM TMT'!A:A,1,FALSE)</f>
        <v>#N/A</v>
      </c>
      <c r="D38" t="s">
        <v>762</v>
      </c>
    </row>
    <row r="39" spans="1:4">
      <c r="A39" t="s">
        <v>254</v>
      </c>
      <c r="B39" t="s">
        <v>761</v>
      </c>
      <c r="C39" s="155" t="str">
        <f>VLOOKUP(A39,'Logical DB Sizing ROEM TMT'!A:A,1,FALSE)</f>
        <v>NCS_CONT_BAR_VAN_G_28</v>
      </c>
    </row>
    <row r="40" spans="1:4" hidden="1">
      <c r="A40" t="s">
        <v>427</v>
      </c>
      <c r="B40" t="s">
        <v>761</v>
      </c>
      <c r="C40" s="155" t="e">
        <f>VLOOKUP(A40,'Logical DB Sizing ROEM TMT'!A:A,1,FALSE)</f>
        <v>#N/A</v>
      </c>
      <c r="D40" t="s">
        <v>762</v>
      </c>
    </row>
    <row r="41" spans="1:4" hidden="1">
      <c r="A41" t="s">
        <v>443</v>
      </c>
      <c r="B41" t="s">
        <v>761</v>
      </c>
      <c r="C41" s="155" t="e">
        <f>VLOOKUP(A41,'Logical DB Sizing ROEM TMT'!A:A,1,FALSE)</f>
        <v>#N/A</v>
      </c>
      <c r="D41" t="s">
        <v>762</v>
      </c>
    </row>
    <row r="42" spans="1:4">
      <c r="A42" t="s">
        <v>255</v>
      </c>
      <c r="B42" t="s">
        <v>761</v>
      </c>
      <c r="C42" s="155" t="str">
        <f>VLOOKUP(A42,'Logical DB Sizing ROEM TMT'!A:A,1,FALSE)</f>
        <v>NCS_CONT_BAR_VAN_T</v>
      </c>
    </row>
    <row r="43" spans="1:4">
      <c r="A43" t="s">
        <v>207</v>
      </c>
      <c r="B43" t="s">
        <v>761</v>
      </c>
      <c r="C43" s="155" t="str">
        <f>VLOOKUP(A43,'Logical DB Sizing ROEM TMT'!A:A,1,FALSE)</f>
        <v>NCS_MOD_BAR_PACK_F</v>
      </c>
    </row>
    <row r="44" spans="1:4" hidden="1">
      <c r="A44" t="s">
        <v>471</v>
      </c>
      <c r="B44" t="s">
        <v>761</v>
      </c>
      <c r="C44" s="155" t="e">
        <f>VLOOKUP(A44,'Logical DB Sizing ROEM TMT'!A:A,1,FALSE)</f>
        <v>#N/A</v>
      </c>
      <c r="D44" t="s">
        <v>762</v>
      </c>
    </row>
    <row r="45" spans="1:4" hidden="1">
      <c r="A45" t="s">
        <v>458</v>
      </c>
      <c r="B45" t="s">
        <v>761</v>
      </c>
      <c r="C45" s="155" t="e">
        <f>VLOOKUP(A45,'Logical DB Sizing ROEM TMT'!A:A,1,FALSE)</f>
        <v>#N/A</v>
      </c>
      <c r="D45" t="s">
        <v>762</v>
      </c>
    </row>
    <row r="46" spans="1:4" hidden="1">
      <c r="A46" t="s">
        <v>472</v>
      </c>
      <c r="B46" t="s">
        <v>761</v>
      </c>
      <c r="C46" s="155" t="e">
        <f>VLOOKUP(A46,'Logical DB Sizing ROEM TMT'!A:A,1,FALSE)</f>
        <v>#N/A</v>
      </c>
      <c r="D46" t="s">
        <v>762</v>
      </c>
    </row>
    <row r="47" spans="1:4">
      <c r="A47" t="s">
        <v>208</v>
      </c>
      <c r="B47" t="s">
        <v>761</v>
      </c>
      <c r="C47" s="155" t="str">
        <f>VLOOKUP(A47,'Logical DB Sizing ROEM TMT'!A:A,1,FALSE)</f>
        <v>NCS_MOD_BAR_PACK_T</v>
      </c>
    </row>
    <row r="48" spans="1:4">
      <c r="A48" t="s">
        <v>210</v>
      </c>
      <c r="B48" t="s">
        <v>761</v>
      </c>
      <c r="C48" s="155" t="str">
        <f>VLOOKUP(A48,'Logical DB Sizing ROEM TMT'!A:A,1,FALSE)</f>
        <v>NCS_MOD_BAR_VAN_F</v>
      </c>
    </row>
    <row r="49" spans="1:4" hidden="1">
      <c r="A49" t="s">
        <v>479</v>
      </c>
      <c r="B49" t="s">
        <v>761</v>
      </c>
      <c r="C49" s="155" t="e">
        <f>VLOOKUP(A49,'Logical DB Sizing ROEM TMT'!A:A,1,FALSE)</f>
        <v>#N/A</v>
      </c>
      <c r="D49" t="s">
        <v>762</v>
      </c>
    </row>
    <row r="50" spans="1:4" hidden="1">
      <c r="A50" t="s">
        <v>463</v>
      </c>
      <c r="B50" t="s">
        <v>761</v>
      </c>
      <c r="C50" s="155" t="e">
        <f>VLOOKUP(A50,'Logical DB Sizing ROEM TMT'!A:A,1,FALSE)</f>
        <v>#N/A</v>
      </c>
      <c r="D50" t="s">
        <v>762</v>
      </c>
    </row>
    <row r="51" spans="1:4" hidden="1">
      <c r="A51" t="s">
        <v>482</v>
      </c>
      <c r="B51" t="s">
        <v>761</v>
      </c>
      <c r="C51" s="155" t="e">
        <f>VLOOKUP(A51,'Logical DB Sizing ROEM TMT'!A:A,1,FALSE)</f>
        <v>#N/A</v>
      </c>
      <c r="D51" t="s">
        <v>762</v>
      </c>
    </row>
    <row r="52" spans="1:4">
      <c r="A52" t="s">
        <v>211</v>
      </c>
      <c r="B52" t="s">
        <v>761</v>
      </c>
      <c r="C52" s="155" t="str">
        <f>VLOOKUP(A52,'Logical DB Sizing ROEM TMT'!A:A,1,FALSE)</f>
        <v>NCS_MOD_BAR_VAN_T</v>
      </c>
    </row>
    <row r="53" spans="1:4">
      <c r="A53" t="s">
        <v>218</v>
      </c>
      <c r="B53" t="s">
        <v>761</v>
      </c>
      <c r="C53" s="155" t="str">
        <f>VLOOKUP(A53,'Logical DB Sizing ROEM TMT'!A:A,1,FALSE)</f>
        <v>NCS_PART_BAR_PACK_F</v>
      </c>
    </row>
    <row r="54" spans="1:4" hidden="1">
      <c r="A54" t="s">
        <v>493</v>
      </c>
      <c r="B54" t="s">
        <v>761</v>
      </c>
      <c r="C54" s="155" t="e">
        <f>VLOOKUP(A54,'Logical DB Sizing ROEM TMT'!A:A,1,FALSE)</f>
        <v>#N/A</v>
      </c>
      <c r="D54" t="s">
        <v>762</v>
      </c>
    </row>
    <row r="55" spans="1:4" hidden="1">
      <c r="A55" t="s">
        <v>480</v>
      </c>
      <c r="B55" t="s">
        <v>761</v>
      </c>
      <c r="C55" s="155" t="e">
        <f>VLOOKUP(A55,'Logical DB Sizing ROEM TMT'!A:A,1,FALSE)</f>
        <v>#N/A</v>
      </c>
      <c r="D55" t="s">
        <v>762</v>
      </c>
    </row>
    <row r="56" spans="1:4" hidden="1">
      <c r="A56" t="s">
        <v>494</v>
      </c>
      <c r="B56" t="s">
        <v>761</v>
      </c>
      <c r="C56" s="155" t="e">
        <f>VLOOKUP(A56,'Logical DB Sizing ROEM TMT'!A:A,1,FALSE)</f>
        <v>#N/A</v>
      </c>
      <c r="D56" t="s">
        <v>762</v>
      </c>
    </row>
    <row r="57" spans="1:4">
      <c r="A57" t="s">
        <v>219</v>
      </c>
      <c r="B57" t="s">
        <v>761</v>
      </c>
      <c r="C57" s="155" t="str">
        <f>VLOOKUP(A57,'Logical DB Sizing ROEM TMT'!A:A,1,FALSE)</f>
        <v>NCS_PART_BAR_PACK_T</v>
      </c>
    </row>
    <row r="58" spans="1:4" hidden="1">
      <c r="A58" t="s">
        <v>512</v>
      </c>
      <c r="B58" t="s">
        <v>761</v>
      </c>
      <c r="C58" s="155" t="e">
        <f>VLOOKUP(A58,'Logical DB Sizing ROEM TMT'!A:A,1,FALSE)</f>
        <v>#N/A</v>
      </c>
      <c r="D58" t="s">
        <v>762</v>
      </c>
    </row>
    <row r="59" spans="1:4" hidden="1">
      <c r="A59" t="s">
        <v>514</v>
      </c>
      <c r="B59" t="s">
        <v>761</v>
      </c>
      <c r="C59" s="155" t="e">
        <f>VLOOKUP(A59,'Logical DB Sizing ROEM TMT'!A:A,1,FALSE)</f>
        <v>#N/A</v>
      </c>
      <c r="D59" t="s">
        <v>762</v>
      </c>
    </row>
    <row r="60" spans="1:4" hidden="1">
      <c r="A60" t="s">
        <v>516</v>
      </c>
      <c r="B60" t="s">
        <v>761</v>
      </c>
      <c r="C60" s="155" t="e">
        <f>VLOOKUP(A60,'Logical DB Sizing ROEM TMT'!A:A,1,FALSE)</f>
        <v>#N/A</v>
      </c>
      <c r="D60" t="s">
        <v>762</v>
      </c>
    </row>
    <row r="61" spans="1:4" hidden="1">
      <c r="A61" t="s">
        <v>504</v>
      </c>
      <c r="B61" t="s">
        <v>761</v>
      </c>
      <c r="C61" s="155" t="e">
        <f>VLOOKUP(A61,'Logical DB Sizing ROEM TMT'!A:A,1,FALSE)</f>
        <v>#N/A</v>
      </c>
      <c r="D61" t="s">
        <v>762</v>
      </c>
    </row>
    <row r="62" spans="1:4" hidden="1">
      <c r="A62" t="s">
        <v>520</v>
      </c>
      <c r="B62" t="s">
        <v>761</v>
      </c>
      <c r="C62" s="155" t="e">
        <f>VLOOKUP(A62,'Logical DB Sizing ROEM TMT'!A:A,1,FALSE)</f>
        <v>#N/A</v>
      </c>
      <c r="D62" t="s">
        <v>762</v>
      </c>
    </row>
    <row r="63" spans="1:4" hidden="1">
      <c r="A63" t="s">
        <v>539</v>
      </c>
      <c r="B63" t="s">
        <v>761</v>
      </c>
      <c r="C63" s="155" t="e">
        <f>VLOOKUP(A63,'Logical DB Sizing ROEM TMT'!A:A,1,FALSE)</f>
        <v>#N/A</v>
      </c>
      <c r="D63" t="s">
        <v>762</v>
      </c>
    </row>
    <row r="64" spans="1:4" hidden="1">
      <c r="A64" t="s">
        <v>543</v>
      </c>
      <c r="B64" t="s">
        <v>761</v>
      </c>
      <c r="C64" s="155" t="e">
        <f>VLOOKUP(A64,'Logical DB Sizing ROEM TMT'!A:A,1,FALSE)</f>
        <v>#N/A</v>
      </c>
      <c r="D64" t="s">
        <v>762</v>
      </c>
    </row>
    <row r="65" spans="1:4">
      <c r="A65" t="s">
        <v>196</v>
      </c>
      <c r="B65" t="s">
        <v>761</v>
      </c>
      <c r="C65" s="155" t="str">
        <f>VLOOKUP(A65,'Logical DB Sizing ROEM TMT'!A:A,1,FALSE)</f>
        <v>NOEM_LOT_PART_SHORT_DTLS</v>
      </c>
    </row>
    <row r="66" spans="1:4">
      <c r="A66" t="s">
        <v>151</v>
      </c>
      <c r="B66" t="s">
        <v>761</v>
      </c>
      <c r="C66" s="155" t="str">
        <f>VLOOKUP(A66,'Logical DB Sizing ROEM TMT'!A:A,1,FALSE)</f>
        <v>NOEM_MARU_TYP_MST</v>
      </c>
    </row>
    <row r="67" spans="1:4" hidden="1">
      <c r="A67" t="s">
        <v>555</v>
      </c>
      <c r="B67" t="s">
        <v>761</v>
      </c>
      <c r="C67" s="155" t="e">
        <f>VLOOKUP(A67,'Logical DB Sizing ROEM TMT'!A:A,1,FALSE)</f>
        <v>#N/A</v>
      </c>
      <c r="D67" t="s">
        <v>762</v>
      </c>
    </row>
    <row r="68" spans="1:4" hidden="1">
      <c r="A68" t="s">
        <v>561</v>
      </c>
      <c r="B68" t="s">
        <v>761</v>
      </c>
      <c r="C68" s="155" t="e">
        <f>VLOOKUP(A68,'Logical DB Sizing ROEM TMT'!A:A,1,FALSE)</f>
        <v>#N/A</v>
      </c>
      <c r="D68" t="s">
        <v>762</v>
      </c>
    </row>
    <row r="69" spans="1:4" hidden="1">
      <c r="A69" t="s">
        <v>565</v>
      </c>
      <c r="B69" t="s">
        <v>761</v>
      </c>
      <c r="C69" s="155" t="e">
        <f>VLOOKUP(A69,'Logical DB Sizing ROEM TMT'!A:A,1,FALSE)</f>
        <v>#N/A</v>
      </c>
      <c r="D69" t="s">
        <v>762</v>
      </c>
    </row>
    <row r="70" spans="1:4" hidden="1">
      <c r="A70" t="s">
        <v>528</v>
      </c>
      <c r="B70" t="s">
        <v>761</v>
      </c>
      <c r="C70" s="155" t="e">
        <f>VLOOKUP(A70,'Logical DB Sizing ROEM TMT'!A:A,1,FALSE)</f>
        <v>#N/A</v>
      </c>
      <c r="D70" t="s">
        <v>762</v>
      </c>
    </row>
    <row r="71" spans="1:4" hidden="1">
      <c r="A71" t="s">
        <v>530</v>
      </c>
      <c r="B71" t="s">
        <v>761</v>
      </c>
      <c r="C71" s="155" t="e">
        <f>VLOOKUP(A71,'Logical DB Sizing ROEM TMT'!A:A,1,FALSE)</f>
        <v>#N/A</v>
      </c>
      <c r="D71" t="s">
        <v>762</v>
      </c>
    </row>
    <row r="72" spans="1:4" hidden="1">
      <c r="A72" t="s">
        <v>532</v>
      </c>
      <c r="B72" t="s">
        <v>761</v>
      </c>
      <c r="C72" s="155" t="e">
        <f>VLOOKUP(A72,'Logical DB Sizing ROEM TMT'!A:A,1,FALSE)</f>
        <v>#N/A</v>
      </c>
      <c r="D72" t="s">
        <v>762</v>
      </c>
    </row>
    <row r="73" spans="1:4" hidden="1">
      <c r="A73" t="s">
        <v>534</v>
      </c>
      <c r="B73" t="s">
        <v>761</v>
      </c>
      <c r="C73" s="155" t="e">
        <f>VLOOKUP(A73,'Logical DB Sizing ROEM TMT'!A:A,1,FALSE)</f>
        <v>#N/A</v>
      </c>
      <c r="D73" t="s">
        <v>762</v>
      </c>
    </row>
    <row r="74" spans="1:4" hidden="1">
      <c r="A74" t="s">
        <v>537</v>
      </c>
      <c r="B74" t="s">
        <v>761</v>
      </c>
      <c r="C74" s="155" t="e">
        <f>VLOOKUP(A74,'Logical DB Sizing ROEM TMT'!A:A,1,FALSE)</f>
        <v>#N/A</v>
      </c>
      <c r="D74" t="s">
        <v>762</v>
      </c>
    </row>
    <row r="75" spans="1:4" hidden="1">
      <c r="A75" t="s">
        <v>540</v>
      </c>
      <c r="B75" t="s">
        <v>761</v>
      </c>
      <c r="C75" s="155" t="e">
        <f>VLOOKUP(A75,'Logical DB Sizing ROEM TMT'!A:A,1,FALSE)</f>
        <v>#N/A</v>
      </c>
      <c r="D75" t="s">
        <v>762</v>
      </c>
    </row>
    <row r="76" spans="1:4" hidden="1">
      <c r="A76" t="s">
        <v>542</v>
      </c>
      <c r="B76" t="s">
        <v>761</v>
      </c>
      <c r="C76" s="155" t="e">
        <f>VLOOKUP(A76,'Logical DB Sizing ROEM TMT'!A:A,1,FALSE)</f>
        <v>#N/A</v>
      </c>
      <c r="D76" t="s">
        <v>762</v>
      </c>
    </row>
    <row r="77" spans="1:4" hidden="1">
      <c r="A77" t="s">
        <v>544</v>
      </c>
      <c r="B77" t="s">
        <v>761</v>
      </c>
      <c r="C77" s="155" t="e">
        <f>VLOOKUP(A77,'Logical DB Sizing ROEM TMT'!A:A,1,FALSE)</f>
        <v>#N/A</v>
      </c>
      <c r="D77" t="s">
        <v>762</v>
      </c>
    </row>
    <row r="78" spans="1:4" hidden="1">
      <c r="A78" t="s">
        <v>546</v>
      </c>
      <c r="B78" t="s">
        <v>761</v>
      </c>
      <c r="C78" s="155" t="e">
        <f>VLOOKUP(A78,'Logical DB Sizing ROEM TMT'!A:A,1,FALSE)</f>
        <v>#N/A</v>
      </c>
      <c r="D78" t="s">
        <v>762</v>
      </c>
    </row>
    <row r="79" spans="1:4" hidden="1">
      <c r="A79" t="s">
        <v>547</v>
      </c>
      <c r="B79" t="s">
        <v>761</v>
      </c>
      <c r="C79" s="155" t="e">
        <f>VLOOKUP(A79,'Logical DB Sizing ROEM TMT'!A:A,1,FALSE)</f>
        <v>#N/A</v>
      </c>
      <c r="D79" t="s">
        <v>762</v>
      </c>
    </row>
    <row r="80" spans="1:4" hidden="1">
      <c r="A80" t="s">
        <v>548</v>
      </c>
      <c r="B80" t="s">
        <v>761</v>
      </c>
      <c r="C80" s="155" t="e">
        <f>VLOOKUP(A80,'Logical DB Sizing ROEM TMT'!A:A,1,FALSE)</f>
        <v>#N/A</v>
      </c>
      <c r="D80" t="s">
        <v>762</v>
      </c>
    </row>
    <row r="81" spans="1:4" hidden="1">
      <c r="A81" t="s">
        <v>549</v>
      </c>
      <c r="B81" t="s">
        <v>761</v>
      </c>
      <c r="C81" s="155" t="e">
        <f>VLOOKUP(A81,'Logical DB Sizing ROEM TMT'!A:A,1,FALSE)</f>
        <v>#N/A</v>
      </c>
      <c r="D81" t="s">
        <v>762</v>
      </c>
    </row>
    <row r="82" spans="1:4" hidden="1">
      <c r="A82" t="s">
        <v>551</v>
      </c>
      <c r="B82" t="s">
        <v>761</v>
      </c>
      <c r="C82" s="155" t="e">
        <f>VLOOKUP(A82,'Logical DB Sizing ROEM TMT'!A:A,1,FALSE)</f>
        <v>#N/A</v>
      </c>
      <c r="D82" t="s">
        <v>762</v>
      </c>
    </row>
    <row r="83" spans="1:4" hidden="1">
      <c r="A83" t="s">
        <v>553</v>
      </c>
      <c r="B83" t="s">
        <v>761</v>
      </c>
      <c r="C83" s="155" t="e">
        <f>VLOOKUP(A83,'Logical DB Sizing ROEM TMT'!A:A,1,FALSE)</f>
        <v>#N/A</v>
      </c>
      <c r="D83" t="s">
        <v>762</v>
      </c>
    </row>
    <row r="84" spans="1:4" hidden="1">
      <c r="A84" t="s">
        <v>556</v>
      </c>
      <c r="B84" t="s">
        <v>761</v>
      </c>
      <c r="C84" s="155" t="e">
        <f>VLOOKUP(A84,'Logical DB Sizing ROEM TMT'!A:A,1,FALSE)</f>
        <v>#N/A</v>
      </c>
      <c r="D84" t="s">
        <v>762</v>
      </c>
    </row>
    <row r="85" spans="1:4" hidden="1">
      <c r="A85" t="s">
        <v>557</v>
      </c>
      <c r="B85" t="s">
        <v>761</v>
      </c>
      <c r="C85" s="155" t="e">
        <f>VLOOKUP(A85,'Logical DB Sizing ROEM TMT'!A:A,1,FALSE)</f>
        <v>#N/A</v>
      </c>
      <c r="D85" t="s">
        <v>762</v>
      </c>
    </row>
    <row r="86" spans="1:4" hidden="1">
      <c r="A86" t="s">
        <v>559</v>
      </c>
      <c r="B86" t="s">
        <v>761</v>
      </c>
      <c r="C86" s="155" t="e">
        <f>VLOOKUP(A86,'Logical DB Sizing ROEM TMT'!A:A,1,FALSE)</f>
        <v>#N/A</v>
      </c>
      <c r="D86" t="s">
        <v>762</v>
      </c>
    </row>
    <row r="87" spans="1:4" hidden="1">
      <c r="A87" t="s">
        <v>560</v>
      </c>
      <c r="B87" t="s">
        <v>761</v>
      </c>
      <c r="C87" s="155" t="e">
        <f>VLOOKUP(A87,'Logical DB Sizing ROEM TMT'!A:A,1,FALSE)</f>
        <v>#N/A</v>
      </c>
      <c r="D87" t="s">
        <v>762</v>
      </c>
    </row>
    <row r="88" spans="1:4" hidden="1">
      <c r="A88" t="s">
        <v>563</v>
      </c>
      <c r="B88" t="s">
        <v>761</v>
      </c>
      <c r="C88" s="155" t="e">
        <f>VLOOKUP(A88,'Logical DB Sizing ROEM TMT'!A:A,1,FALSE)</f>
        <v>#N/A</v>
      </c>
      <c r="D88" t="s">
        <v>762</v>
      </c>
    </row>
    <row r="89" spans="1:4" hidden="1">
      <c r="A89" t="s">
        <v>564</v>
      </c>
      <c r="B89" t="s">
        <v>761</v>
      </c>
      <c r="C89" s="155" t="e">
        <f>VLOOKUP(A89,'Logical DB Sizing ROEM TMT'!A:A,1,FALSE)</f>
        <v>#N/A</v>
      </c>
      <c r="D89" t="s">
        <v>762</v>
      </c>
    </row>
    <row r="90" spans="1:4" hidden="1">
      <c r="A90" t="s">
        <v>566</v>
      </c>
      <c r="B90" t="s">
        <v>761</v>
      </c>
      <c r="C90" s="155" t="e">
        <f>VLOOKUP(A90,'Logical DB Sizing ROEM TMT'!A:A,1,FALSE)</f>
        <v>#N/A</v>
      </c>
      <c r="D90" t="s">
        <v>762</v>
      </c>
    </row>
    <row r="91" spans="1:4" hidden="1">
      <c r="A91" t="s">
        <v>569</v>
      </c>
      <c r="B91" t="s">
        <v>761</v>
      </c>
      <c r="C91" s="155" t="e">
        <f>VLOOKUP(A91,'Logical DB Sizing ROEM TMT'!A:A,1,FALSE)</f>
        <v>#N/A</v>
      </c>
      <c r="D91" t="s">
        <v>762</v>
      </c>
    </row>
    <row r="92" spans="1:4" hidden="1">
      <c r="A92" t="s">
        <v>572</v>
      </c>
      <c r="B92" t="s">
        <v>761</v>
      </c>
      <c r="C92" s="155" t="e">
        <f>VLOOKUP(A92,'Logical DB Sizing ROEM TMT'!A:A,1,FALSE)</f>
        <v>#N/A</v>
      </c>
      <c r="D92" t="s">
        <v>762</v>
      </c>
    </row>
    <row r="93" spans="1:4" hidden="1">
      <c r="A93" t="s">
        <v>573</v>
      </c>
      <c r="B93" t="s">
        <v>761</v>
      </c>
      <c r="C93" s="155" t="e">
        <f>VLOOKUP(A93,'Logical DB Sizing ROEM TMT'!A:A,1,FALSE)</f>
        <v>#N/A</v>
      </c>
      <c r="D93" t="s">
        <v>762</v>
      </c>
    </row>
    <row r="94" spans="1:4" hidden="1">
      <c r="A94" t="s">
        <v>574</v>
      </c>
      <c r="B94" t="s">
        <v>761</v>
      </c>
      <c r="C94" s="155" t="e">
        <f>VLOOKUP(A94,'Logical DB Sizing ROEM TMT'!A:A,1,FALSE)</f>
        <v>#N/A</v>
      </c>
      <c r="D94" t="s">
        <v>762</v>
      </c>
    </row>
    <row r="95" spans="1:4" hidden="1">
      <c r="A95" t="s">
        <v>575</v>
      </c>
      <c r="B95" t="s">
        <v>761</v>
      </c>
      <c r="C95" s="155" t="e">
        <f>VLOOKUP(A95,'Logical DB Sizing ROEM TMT'!A:A,1,FALSE)</f>
        <v>#N/A</v>
      </c>
      <c r="D95" t="s">
        <v>762</v>
      </c>
    </row>
    <row r="96" spans="1:4" hidden="1">
      <c r="A96" t="s">
        <v>576</v>
      </c>
      <c r="B96" t="s">
        <v>761</v>
      </c>
      <c r="C96" s="155" t="e">
        <f>VLOOKUP(A96,'Logical DB Sizing ROEM TMT'!A:A,1,FALSE)</f>
        <v>#N/A</v>
      </c>
      <c r="D96" t="s">
        <v>762</v>
      </c>
    </row>
    <row r="97" spans="1:4" hidden="1">
      <c r="A97" t="s">
        <v>577</v>
      </c>
      <c r="B97" t="s">
        <v>761</v>
      </c>
      <c r="C97" s="155" t="e">
        <f>VLOOKUP(A97,'Logical DB Sizing ROEM TMT'!A:A,1,FALSE)</f>
        <v>#N/A</v>
      </c>
      <c r="D97" t="s">
        <v>762</v>
      </c>
    </row>
    <row r="98" spans="1:4" hidden="1">
      <c r="A98" t="s">
        <v>578</v>
      </c>
      <c r="B98" t="s">
        <v>761</v>
      </c>
      <c r="C98" s="155" t="e">
        <f>VLOOKUP(A98,'Logical DB Sizing ROEM TMT'!A:A,1,FALSE)</f>
        <v>#N/A</v>
      </c>
      <c r="D98" t="s">
        <v>762</v>
      </c>
    </row>
    <row r="99" spans="1:4" hidden="1">
      <c r="A99" t="s">
        <v>579</v>
      </c>
      <c r="B99" t="s">
        <v>761</v>
      </c>
      <c r="C99" s="155" t="e">
        <f>VLOOKUP(A99,'Logical DB Sizing ROEM TMT'!A:A,1,FALSE)</f>
        <v>#N/A</v>
      </c>
      <c r="D99" t="s">
        <v>762</v>
      </c>
    </row>
    <row r="100" spans="1:4" hidden="1">
      <c r="A100" t="s">
        <v>580</v>
      </c>
      <c r="B100" t="s">
        <v>761</v>
      </c>
      <c r="C100" s="155" t="e">
        <f>VLOOKUP(A100,'Logical DB Sizing ROEM TMT'!A:A,1,FALSE)</f>
        <v>#N/A</v>
      </c>
      <c r="D100" t="s">
        <v>762</v>
      </c>
    </row>
    <row r="101" spans="1:4" hidden="1">
      <c r="A101" t="s">
        <v>581</v>
      </c>
      <c r="B101" t="s">
        <v>761</v>
      </c>
      <c r="C101" s="155" t="e">
        <f>VLOOKUP(A101,'Logical DB Sizing ROEM TMT'!A:A,1,FALSE)</f>
        <v>#N/A</v>
      </c>
      <c r="D101" t="s">
        <v>762</v>
      </c>
    </row>
    <row r="102" spans="1:4" hidden="1">
      <c r="A102" t="s">
        <v>582</v>
      </c>
      <c r="B102" t="s">
        <v>761</v>
      </c>
      <c r="C102" s="155" t="e">
        <f>VLOOKUP(A102,'Logical DB Sizing ROEM TMT'!A:A,1,FALSE)</f>
        <v>#N/A</v>
      </c>
      <c r="D102" t="s">
        <v>762</v>
      </c>
    </row>
    <row r="103" spans="1:4" hidden="1">
      <c r="A103" t="s">
        <v>584</v>
      </c>
      <c r="B103" t="s">
        <v>761</v>
      </c>
      <c r="C103" s="155" t="e">
        <f>VLOOKUP(A103,'Logical DB Sizing ROEM TMT'!A:A,1,FALSE)</f>
        <v>#N/A</v>
      </c>
      <c r="D103" t="s">
        <v>762</v>
      </c>
    </row>
    <row r="104" spans="1:4" hidden="1">
      <c r="A104" t="s">
        <v>585</v>
      </c>
      <c r="B104" t="s">
        <v>761</v>
      </c>
      <c r="C104" s="155" t="e">
        <f>VLOOKUP(A104,'Logical DB Sizing ROEM TMT'!A:A,1,FALSE)</f>
        <v>#N/A</v>
      </c>
      <c r="D104" t="s">
        <v>762</v>
      </c>
    </row>
    <row r="105" spans="1:4" hidden="1">
      <c r="A105" t="s">
        <v>590</v>
      </c>
      <c r="B105" t="s">
        <v>761</v>
      </c>
      <c r="C105" s="155" t="e">
        <f>VLOOKUP(A105,'Logical DB Sizing ROEM TMT'!A:A,1,FALSE)</f>
        <v>#N/A</v>
      </c>
      <c r="D105" t="s">
        <v>762</v>
      </c>
    </row>
    <row r="106" spans="1:4" hidden="1">
      <c r="A106" t="s">
        <v>613</v>
      </c>
      <c r="B106" t="s">
        <v>761</v>
      </c>
      <c r="C106" s="155" t="e">
        <f>VLOOKUP(A106,'Logical DB Sizing ROEM TMT'!A:A,1,FALSE)</f>
        <v>#N/A</v>
      </c>
      <c r="D106" t="s">
        <v>762</v>
      </c>
    </row>
    <row r="107" spans="1:4" hidden="1">
      <c r="A107" t="s">
        <v>617</v>
      </c>
      <c r="B107" t="s">
        <v>761</v>
      </c>
      <c r="C107" s="155" t="e">
        <f>VLOOKUP(A107,'Logical DB Sizing ROEM TMT'!A:A,1,FALSE)</f>
        <v>#N/A</v>
      </c>
      <c r="D107" t="s">
        <v>762</v>
      </c>
    </row>
    <row r="108" spans="1:4" hidden="1">
      <c r="A108" t="s">
        <v>622</v>
      </c>
      <c r="B108" t="s">
        <v>761</v>
      </c>
      <c r="C108" s="155" t="e">
        <f>VLOOKUP(A108,'Logical DB Sizing ROEM TMT'!A:A,1,FALSE)</f>
        <v>#N/A</v>
      </c>
      <c r="D108" t="s">
        <v>762</v>
      </c>
    </row>
    <row r="109" spans="1:4" hidden="1">
      <c r="A109" t="s">
        <v>626</v>
      </c>
      <c r="B109" t="s">
        <v>761</v>
      </c>
      <c r="C109" s="155" t="e">
        <f>VLOOKUP(A109,'Logical DB Sizing ROEM TMT'!A:A,1,FALSE)</f>
        <v>#N/A</v>
      </c>
      <c r="D109" t="s">
        <v>762</v>
      </c>
    </row>
    <row r="110" spans="1:4" hidden="1">
      <c r="A110" t="s">
        <v>627</v>
      </c>
      <c r="B110" t="s">
        <v>761</v>
      </c>
      <c r="C110" s="155" t="e">
        <f>VLOOKUP(A110,'Logical DB Sizing ROEM TMT'!A:A,1,FALSE)</f>
        <v>#N/A</v>
      </c>
      <c r="D110" t="s">
        <v>762</v>
      </c>
    </row>
    <row r="111" spans="1:4" hidden="1">
      <c r="A111" t="s">
        <v>634</v>
      </c>
      <c r="B111" t="s">
        <v>761</v>
      </c>
      <c r="C111" s="155" t="e">
        <f>VLOOKUP(A111,'Logical DB Sizing ROEM TMT'!A:A,1,FALSE)</f>
        <v>#N/A</v>
      </c>
      <c r="D111" t="s">
        <v>762</v>
      </c>
    </row>
    <row r="112" spans="1:4" hidden="1">
      <c r="A112" t="s">
        <v>636</v>
      </c>
      <c r="B112" t="s">
        <v>761</v>
      </c>
      <c r="C112" s="155" t="e">
        <f>VLOOKUP(A112,'Logical DB Sizing ROEM TMT'!A:A,1,FALSE)</f>
        <v>#N/A</v>
      </c>
      <c r="D112" t="s">
        <v>762</v>
      </c>
    </row>
    <row r="113" spans="1:4" hidden="1">
      <c r="A113" t="s">
        <v>638</v>
      </c>
      <c r="B113" t="s">
        <v>761</v>
      </c>
      <c r="C113" s="155" t="e">
        <f>VLOOKUP(A113,'Logical DB Sizing ROEM TMT'!A:A,1,FALSE)</f>
        <v>#N/A</v>
      </c>
      <c r="D113" t="s">
        <v>762</v>
      </c>
    </row>
    <row r="114" spans="1:4" hidden="1">
      <c r="A114" t="s">
        <v>640</v>
      </c>
      <c r="B114" t="s">
        <v>761</v>
      </c>
      <c r="C114" s="155" t="e">
        <f>VLOOKUP(A114,'Logical DB Sizing ROEM TMT'!A:A,1,FALSE)</f>
        <v>#N/A</v>
      </c>
      <c r="D114" t="s">
        <v>762</v>
      </c>
    </row>
    <row r="115" spans="1:4" hidden="1">
      <c r="A115" t="s">
        <v>642</v>
      </c>
      <c r="B115" t="s">
        <v>761</v>
      </c>
      <c r="C115" s="155" t="e">
        <f>VLOOKUP(A115,'Logical DB Sizing ROEM TMT'!A:A,1,FALSE)</f>
        <v>#N/A</v>
      </c>
      <c r="D115" t="s">
        <v>762</v>
      </c>
    </row>
    <row r="116" spans="1:4" hidden="1">
      <c r="A116" t="s">
        <v>653</v>
      </c>
      <c r="B116" t="s">
        <v>761</v>
      </c>
      <c r="C116" s="155" t="e">
        <f>VLOOKUP(A116,'Logical DB Sizing ROEM TMT'!A:A,1,FALSE)</f>
        <v>#N/A</v>
      </c>
      <c r="D116" t="s">
        <v>762</v>
      </c>
    </row>
    <row r="117" spans="1:4" hidden="1">
      <c r="A117" t="s">
        <v>655</v>
      </c>
      <c r="B117" t="s">
        <v>761</v>
      </c>
      <c r="C117" s="155" t="e">
        <f>VLOOKUP(A117,'Logical DB Sizing ROEM TMT'!A:A,1,FALSE)</f>
        <v>#N/A</v>
      </c>
      <c r="D117" t="s">
        <v>762</v>
      </c>
    </row>
    <row r="118" spans="1:4" hidden="1">
      <c r="A118" t="s">
        <v>659</v>
      </c>
      <c r="B118" t="s">
        <v>761</v>
      </c>
      <c r="C118" s="155" t="e">
        <f>VLOOKUP(A118,'Logical DB Sizing ROEM TMT'!A:A,1,FALSE)</f>
        <v>#N/A</v>
      </c>
      <c r="D118" t="s">
        <v>762</v>
      </c>
    </row>
    <row r="119" spans="1:4" hidden="1">
      <c r="A119" t="s">
        <v>674</v>
      </c>
      <c r="B119" t="s">
        <v>761</v>
      </c>
      <c r="C119" s="155" t="e">
        <f>VLOOKUP(A119,'Logical DB Sizing ROEM TMT'!A:A,1,FALSE)</f>
        <v>#N/A</v>
      </c>
      <c r="D119" t="s">
        <v>762</v>
      </c>
    </row>
    <row r="120" spans="1:4">
      <c r="A120" t="s">
        <v>156</v>
      </c>
      <c r="B120" t="s">
        <v>761</v>
      </c>
      <c r="C120" s="155" t="str">
        <f>VLOOKUP(A120,'Logical DB Sizing ROEM TMT'!A:A,1,FALSE)</f>
        <v>OEM_BAR_CTRL_MOD_NO</v>
      </c>
    </row>
    <row r="121" spans="1:4">
      <c r="A121" t="s">
        <v>224</v>
      </c>
      <c r="B121" t="s">
        <v>761</v>
      </c>
      <c r="C121" s="155" t="str">
        <f>VLOOKUP(A121,'Logical DB Sizing ROEM TMT'!A:A,1,FALSE)</f>
        <v>OEM_BAR_PACK_GW</v>
      </c>
    </row>
    <row r="122" spans="1:4" hidden="1">
      <c r="A122" t="s">
        <v>683</v>
      </c>
      <c r="B122" t="s">
        <v>761</v>
      </c>
      <c r="C122" s="155" t="e">
        <f>VLOOKUP(A122,'Logical DB Sizing ROEM TMT'!A:A,1,FALSE)</f>
        <v>#N/A</v>
      </c>
      <c r="D122" t="s">
        <v>762</v>
      </c>
    </row>
    <row r="123" spans="1:4">
      <c r="A123" t="s">
        <v>225</v>
      </c>
      <c r="B123" t="s">
        <v>761</v>
      </c>
      <c r="C123" s="155" t="str">
        <f>VLOOKUP(A123,'Logical DB Sizing ROEM TMT'!A:A,1,FALSE)</f>
        <v>OEM_BAR_PACK_P</v>
      </c>
    </row>
    <row r="124" spans="1:4" hidden="1">
      <c r="A124" t="s">
        <v>687</v>
      </c>
      <c r="B124" t="s">
        <v>761</v>
      </c>
      <c r="C124" s="155" t="e">
        <f>VLOOKUP(A124,'Logical DB Sizing ROEM TMT'!A:A,1,FALSE)</f>
        <v>#N/A</v>
      </c>
      <c r="D124" t="s">
        <v>762</v>
      </c>
    </row>
    <row r="125" spans="1:4">
      <c r="A125" t="s">
        <v>226</v>
      </c>
      <c r="B125" t="s">
        <v>761</v>
      </c>
      <c r="C125" s="155" t="str">
        <f>VLOOKUP(A125,'Logical DB Sizing ROEM TMT'!A:A,1,FALSE)</f>
        <v>OEM_BAR_PACK_T</v>
      </c>
    </row>
    <row r="126" spans="1:4" hidden="1">
      <c r="A126" t="s">
        <v>689</v>
      </c>
      <c r="B126" t="s">
        <v>761</v>
      </c>
      <c r="C126" s="155" t="e">
        <f>VLOOKUP(A126,'Logical DB Sizing ROEM TMT'!A:A,1,FALSE)</f>
        <v>#N/A</v>
      </c>
      <c r="D126" t="s">
        <v>762</v>
      </c>
    </row>
    <row r="127" spans="1:4" hidden="1">
      <c r="A127" t="s">
        <v>692</v>
      </c>
      <c r="B127" t="s">
        <v>761</v>
      </c>
      <c r="C127" s="155" t="e">
        <f>VLOOKUP(A127,'Logical DB Sizing ROEM TMT'!A:A,1,FALSE)</f>
        <v>#N/A</v>
      </c>
      <c r="D127" t="s">
        <v>762</v>
      </c>
    </row>
    <row r="128" spans="1:4" hidden="1">
      <c r="A128" t="s">
        <v>694</v>
      </c>
      <c r="B128" t="s">
        <v>761</v>
      </c>
      <c r="C128" s="155" t="e">
        <f>VLOOKUP(A128,'Logical DB Sizing ROEM TMT'!A:A,1,FALSE)</f>
        <v>#N/A</v>
      </c>
      <c r="D128" t="s">
        <v>762</v>
      </c>
    </row>
    <row r="129" spans="1:4" hidden="1">
      <c r="A129" t="s">
        <v>695</v>
      </c>
      <c r="B129" t="s">
        <v>761</v>
      </c>
      <c r="C129" s="155" t="e">
        <f>VLOOKUP(A129,'Logical DB Sizing ROEM TMT'!A:A,1,FALSE)</f>
        <v>#N/A</v>
      </c>
      <c r="D129" t="s">
        <v>762</v>
      </c>
    </row>
    <row r="130" spans="1:4">
      <c r="A130" t="s">
        <v>228</v>
      </c>
      <c r="B130" t="s">
        <v>761</v>
      </c>
      <c r="C130" s="155" t="str">
        <f>VLOOKUP(A130,'Logical DB Sizing ROEM TMT'!A:A,1,FALSE)</f>
        <v>OEM_BAR_VAN_P</v>
      </c>
    </row>
    <row r="131" spans="1:4" hidden="1">
      <c r="A131" t="s">
        <v>697</v>
      </c>
      <c r="B131" t="s">
        <v>761</v>
      </c>
      <c r="C131" s="155" t="e">
        <f>VLOOKUP(A131,'Logical DB Sizing ROEM TMT'!A:A,1,FALSE)</f>
        <v>#N/A</v>
      </c>
      <c r="D131" t="s">
        <v>762</v>
      </c>
    </row>
    <row r="132" spans="1:4">
      <c r="A132" t="s">
        <v>229</v>
      </c>
      <c r="B132" t="s">
        <v>761</v>
      </c>
      <c r="C132" s="155" t="str">
        <f>VLOOKUP(A132,'Logical DB Sizing ROEM TMT'!A:A,1,FALSE)</f>
        <v>OEM_BAR_VAN_T</v>
      </c>
    </row>
    <row r="133" spans="1:4" hidden="1">
      <c r="A133" t="s">
        <v>702</v>
      </c>
      <c r="B133" t="s">
        <v>761</v>
      </c>
      <c r="C133" s="155" t="e">
        <f>VLOOKUP(A133,'Logical DB Sizing ROEM TMT'!A:A,1,FALSE)</f>
        <v>#N/A</v>
      </c>
      <c r="D133" t="s">
        <v>762</v>
      </c>
    </row>
    <row r="134" spans="1:4" hidden="1">
      <c r="A134" t="s">
        <v>710</v>
      </c>
      <c r="B134" t="s">
        <v>761</v>
      </c>
      <c r="C134" s="155" t="e">
        <f>VLOOKUP(A134,'Logical DB Sizing ROEM TMT'!A:A,1,FALSE)</f>
        <v>#N/A</v>
      </c>
      <c r="D134" t="s">
        <v>762</v>
      </c>
    </row>
    <row r="135" spans="1:4" hidden="1">
      <c r="A135" t="s">
        <v>711</v>
      </c>
      <c r="B135" t="s">
        <v>761</v>
      </c>
      <c r="C135" s="155" t="e">
        <f>VLOOKUP(A135,'Logical DB Sizing ROEM TMT'!A:A,1,FALSE)</f>
        <v>#N/A</v>
      </c>
      <c r="D135" t="s">
        <v>762</v>
      </c>
    </row>
    <row r="136" spans="1:4" hidden="1">
      <c r="A136" t="s">
        <v>714</v>
      </c>
      <c r="B136" t="s">
        <v>761</v>
      </c>
      <c r="C136" s="155" t="e">
        <f>VLOOKUP(A136,'Logical DB Sizing ROEM TMT'!A:A,1,FALSE)</f>
        <v>#N/A</v>
      </c>
      <c r="D136" t="s">
        <v>762</v>
      </c>
    </row>
    <row r="137" spans="1:4" hidden="1">
      <c r="A137" t="s">
        <v>716</v>
      </c>
      <c r="B137" t="s">
        <v>761</v>
      </c>
      <c r="C137" s="155" t="e">
        <f>VLOOKUP(A137,'Logical DB Sizing ROEM TMT'!A:A,1,FALSE)</f>
        <v>#N/A</v>
      </c>
      <c r="D137" t="s">
        <v>762</v>
      </c>
    </row>
    <row r="138" spans="1:4" hidden="1">
      <c r="A138" t="s">
        <v>718</v>
      </c>
      <c r="B138" t="s">
        <v>761</v>
      </c>
      <c r="C138" s="155" t="e">
        <f>VLOOKUP(A138,'Logical DB Sizing ROEM TMT'!A:A,1,FALSE)</f>
        <v>#N/A</v>
      </c>
      <c r="D138" t="s">
        <v>762</v>
      </c>
    </row>
    <row r="139" spans="1:4" hidden="1">
      <c r="A139" t="s">
        <v>723</v>
      </c>
      <c r="B139" t="s">
        <v>761</v>
      </c>
      <c r="C139" s="155" t="e">
        <f>VLOOKUP(A139,'Logical DB Sizing ROEM TMT'!A:A,1,FALSE)</f>
        <v>#N/A</v>
      </c>
      <c r="D139" t="s">
        <v>762</v>
      </c>
    </row>
    <row r="140" spans="1:4" hidden="1">
      <c r="A140" t="s">
        <v>724</v>
      </c>
      <c r="B140" t="s">
        <v>761</v>
      </c>
      <c r="C140" s="155" t="e">
        <f>VLOOKUP(A140,'Logical DB Sizing ROEM TMT'!A:A,1,FALSE)</f>
        <v>#N/A</v>
      </c>
      <c r="D140" t="s">
        <v>762</v>
      </c>
    </row>
    <row r="141" spans="1:4" hidden="1">
      <c r="A141" t="s">
        <v>725</v>
      </c>
      <c r="B141" t="s">
        <v>761</v>
      </c>
      <c r="C141" s="155" t="e">
        <f>VLOOKUP(A141,'Logical DB Sizing ROEM TMT'!A:A,1,FALSE)</f>
        <v>#N/A</v>
      </c>
      <c r="D141" t="s">
        <v>762</v>
      </c>
    </row>
    <row r="142" spans="1:4" hidden="1">
      <c r="A142" t="s">
        <v>729</v>
      </c>
      <c r="B142" t="s">
        <v>761</v>
      </c>
      <c r="C142" s="155" t="e">
        <f>VLOOKUP(A142,'Logical DB Sizing ROEM TMT'!A:A,1,FALSE)</f>
        <v>#N/A</v>
      </c>
      <c r="D142" t="s">
        <v>762</v>
      </c>
    </row>
    <row r="143" spans="1:4" hidden="1">
      <c r="A143" t="s">
        <v>731</v>
      </c>
      <c r="B143" t="s">
        <v>761</v>
      </c>
      <c r="C143" s="155" t="e">
        <f>VLOOKUP(A143,'Logical DB Sizing ROEM TMT'!A:A,1,FALSE)</f>
        <v>#N/A</v>
      </c>
      <c r="D143" t="s">
        <v>762</v>
      </c>
    </row>
    <row r="144" spans="1:4">
      <c r="A144" t="s">
        <v>73</v>
      </c>
      <c r="B144" t="s">
        <v>761</v>
      </c>
      <c r="C144" s="155" t="str">
        <f>VLOOKUP(A144,'Logical DB Sizing ROEM TMT'!A:A,1,FALSE)</f>
        <v>TB_REC_CNT_OF_TAB</v>
      </c>
    </row>
    <row r="145" spans="1:4" hidden="1">
      <c r="A145" t="s">
        <v>734</v>
      </c>
      <c r="B145" t="s">
        <v>761</v>
      </c>
      <c r="C145" s="155" t="e">
        <f>VLOOKUP(A145,'Logical DB Sizing ROEM TMT'!A:A,1,FALSE)</f>
        <v>#N/A</v>
      </c>
      <c r="D145" t="s">
        <v>762</v>
      </c>
    </row>
    <row r="146" spans="1:4" hidden="1">
      <c r="A146" t="s">
        <v>735</v>
      </c>
      <c r="B146" t="s">
        <v>761</v>
      </c>
      <c r="C146" s="155" t="e">
        <f>VLOOKUP(A146,'Logical DB Sizing ROEM TMT'!A:A,1,FALSE)</f>
        <v>#N/A</v>
      </c>
      <c r="D146" t="s">
        <v>762</v>
      </c>
    </row>
    <row r="147" spans="1:4" hidden="1">
      <c r="A147" t="s">
        <v>737</v>
      </c>
      <c r="B147" t="s">
        <v>761</v>
      </c>
      <c r="C147" s="155" t="e">
        <f>VLOOKUP(A147,'Logical DB Sizing ROEM TMT'!A:A,1,FALSE)</f>
        <v>#N/A</v>
      </c>
      <c r="D147" t="s">
        <v>762</v>
      </c>
    </row>
    <row r="148" spans="1:4" hidden="1">
      <c r="A148" t="s">
        <v>739</v>
      </c>
      <c r="B148" t="s">
        <v>761</v>
      </c>
      <c r="C148" s="155" t="e">
        <f>VLOOKUP(A148,'Logical DB Sizing ROEM TMT'!A:A,1,FALSE)</f>
        <v>#N/A</v>
      </c>
      <c r="D148" t="s">
        <v>762</v>
      </c>
    </row>
    <row r="149" spans="1:4" hidden="1">
      <c r="A149" s="84" t="s">
        <v>304</v>
      </c>
      <c r="B149" t="s">
        <v>763</v>
      </c>
      <c r="C149" s="155" t="e">
        <f>VLOOKUP(A149,'Logical DB Sizing ROEM TMT'!A:A,1,FALSE)</f>
        <v>#N/A</v>
      </c>
      <c r="D149" t="s">
        <v>764</v>
      </c>
    </row>
    <row r="150" spans="1:4" hidden="1">
      <c r="A150" s="84" t="s">
        <v>323</v>
      </c>
      <c r="B150" t="s">
        <v>763</v>
      </c>
      <c r="C150" s="155" t="e">
        <f>VLOOKUP(A150,'Logical DB Sizing ROEM TMT'!A:A,1,FALSE)</f>
        <v>#N/A</v>
      </c>
      <c r="D150" t="s">
        <v>764</v>
      </c>
    </row>
    <row r="151" spans="1:4" hidden="1">
      <c r="A151" s="84" t="s">
        <v>333</v>
      </c>
      <c r="B151" t="s">
        <v>763</v>
      </c>
      <c r="C151" s="155" t="e">
        <f>VLOOKUP(A151,'Logical DB Sizing ROEM TMT'!A:A,1,FALSE)</f>
        <v>#N/A</v>
      </c>
      <c r="D151" t="s">
        <v>764</v>
      </c>
    </row>
    <row r="152" spans="1:4" hidden="1">
      <c r="A152" s="84" t="s">
        <v>360</v>
      </c>
      <c r="B152" t="s">
        <v>763</v>
      </c>
      <c r="C152" s="155" t="e">
        <f>VLOOKUP(A152,'Logical DB Sizing ROEM TMT'!A:A,1,FALSE)</f>
        <v>#N/A</v>
      </c>
      <c r="D152" t="s">
        <v>764</v>
      </c>
    </row>
    <row r="153" spans="1:4">
      <c r="A153" s="84" t="s">
        <v>370</v>
      </c>
      <c r="B153" t="s">
        <v>763</v>
      </c>
      <c r="C153" s="155" t="e">
        <f>VLOOKUP(A153,'Logical DB Sizing ROEM TMT'!A:A,1,FALSE)</f>
        <v>#N/A</v>
      </c>
      <c r="D153" t="s">
        <v>765</v>
      </c>
    </row>
    <row r="154" spans="1:4">
      <c r="A154" s="84" t="s">
        <v>409</v>
      </c>
      <c r="B154" t="s">
        <v>763</v>
      </c>
      <c r="C154" s="155" t="e">
        <f>VLOOKUP(A154,'Logical DB Sizing ROEM TMT'!A:A,1,FALSE)</f>
        <v>#N/A</v>
      </c>
      <c r="D154" t="s">
        <v>766</v>
      </c>
    </row>
    <row r="155" spans="1:4">
      <c r="A155" s="84" t="s">
        <v>410</v>
      </c>
      <c r="B155" t="s">
        <v>763</v>
      </c>
      <c r="C155" s="155" t="e">
        <f>VLOOKUP(A155,'Logical DB Sizing ROEM TMT'!A:A,1,FALSE)</f>
        <v>#N/A</v>
      </c>
      <c r="D155" t="s">
        <v>766</v>
      </c>
    </row>
    <row r="156" spans="1:4" hidden="1">
      <c r="A156" s="84" t="s">
        <v>411</v>
      </c>
      <c r="B156" t="s">
        <v>763</v>
      </c>
      <c r="C156" s="155" t="e">
        <f>VLOOKUP(A156,'Logical DB Sizing ROEM TMT'!A:A,1,FALSE)</f>
        <v>#N/A</v>
      </c>
      <c r="D156" t="s">
        <v>762</v>
      </c>
    </row>
    <row r="157" spans="1:4" hidden="1">
      <c r="A157" s="84" t="s">
        <v>412</v>
      </c>
      <c r="B157" t="s">
        <v>763</v>
      </c>
      <c r="C157" s="155" t="e">
        <f>VLOOKUP(A157,'Logical DB Sizing ROEM TMT'!A:A,1,FALSE)</f>
        <v>#N/A</v>
      </c>
      <c r="D157" t="s">
        <v>762</v>
      </c>
    </row>
    <row r="158" spans="1:4" hidden="1">
      <c r="A158" s="84" t="s">
        <v>413</v>
      </c>
      <c r="B158" t="s">
        <v>763</v>
      </c>
      <c r="C158" s="155" t="e">
        <f>VLOOKUP(A158,'Logical DB Sizing ROEM TMT'!A:A,1,FALSE)</f>
        <v>#N/A</v>
      </c>
      <c r="D158" t="s">
        <v>762</v>
      </c>
    </row>
    <row r="159" spans="1:4" hidden="1">
      <c r="A159" s="84" t="s">
        <v>414</v>
      </c>
      <c r="B159" t="s">
        <v>763</v>
      </c>
      <c r="C159" s="155" t="e">
        <f>VLOOKUP(A159,'Logical DB Sizing ROEM TMT'!A:A,1,FALSE)</f>
        <v>#N/A</v>
      </c>
      <c r="D159" t="s">
        <v>762</v>
      </c>
    </row>
    <row r="160" spans="1:4" hidden="1">
      <c r="A160" s="84" t="s">
        <v>417</v>
      </c>
      <c r="B160" t="s">
        <v>763</v>
      </c>
      <c r="C160" s="155" t="e">
        <f>VLOOKUP(A160,'Logical DB Sizing ROEM TMT'!A:A,1,FALSE)</f>
        <v>#N/A</v>
      </c>
      <c r="D160" t="s">
        <v>762</v>
      </c>
    </row>
    <row r="161" spans="1:4" hidden="1">
      <c r="A161" s="84" t="s">
        <v>446</v>
      </c>
      <c r="B161" t="s">
        <v>763</v>
      </c>
      <c r="C161" s="155" t="e">
        <f>VLOOKUP(A161,'Logical DB Sizing ROEM TMT'!A:A,1,FALSE)</f>
        <v>#N/A</v>
      </c>
      <c r="D161" t="s">
        <v>762</v>
      </c>
    </row>
    <row r="162" spans="1:4" hidden="1">
      <c r="A162" s="84" t="s">
        <v>447</v>
      </c>
      <c r="B162" t="s">
        <v>763</v>
      </c>
      <c r="C162" s="155" t="e">
        <f>VLOOKUP(A162,'Logical DB Sizing ROEM TMT'!A:A,1,FALSE)</f>
        <v>#N/A</v>
      </c>
      <c r="D162" t="s">
        <v>762</v>
      </c>
    </row>
    <row r="163" spans="1:4" hidden="1">
      <c r="A163" s="84" t="s">
        <v>448</v>
      </c>
      <c r="B163" t="s">
        <v>763</v>
      </c>
      <c r="C163" s="155" t="e">
        <f>VLOOKUP(A163,'Logical DB Sizing ROEM TMT'!A:A,1,FALSE)</f>
        <v>#N/A</v>
      </c>
      <c r="D163" t="s">
        <v>762</v>
      </c>
    </row>
    <row r="164" spans="1:4" hidden="1">
      <c r="A164" s="84" t="s">
        <v>449</v>
      </c>
      <c r="B164" t="s">
        <v>763</v>
      </c>
      <c r="C164" s="155" t="e">
        <f>VLOOKUP(A164,'Logical DB Sizing ROEM TMT'!A:A,1,FALSE)</f>
        <v>#N/A</v>
      </c>
      <c r="D164" t="s">
        <v>762</v>
      </c>
    </row>
    <row r="165" spans="1:4" hidden="1">
      <c r="A165" s="84" t="s">
        <v>450</v>
      </c>
      <c r="B165" t="s">
        <v>763</v>
      </c>
      <c r="C165" s="155" t="e">
        <f>VLOOKUP(A165,'Logical DB Sizing ROEM TMT'!A:A,1,FALSE)</f>
        <v>#N/A</v>
      </c>
      <c r="D165" t="s">
        <v>762</v>
      </c>
    </row>
    <row r="166" spans="1:4" hidden="1">
      <c r="A166" s="84" t="s">
        <v>451</v>
      </c>
      <c r="B166" t="s">
        <v>763</v>
      </c>
      <c r="C166" s="155" t="e">
        <f>VLOOKUP(A166,'Logical DB Sizing ROEM TMT'!A:A,1,FALSE)</f>
        <v>#N/A</v>
      </c>
      <c r="D166" t="s">
        <v>762</v>
      </c>
    </row>
    <row r="167" spans="1:4" hidden="1">
      <c r="A167" s="84" t="s">
        <v>453</v>
      </c>
      <c r="B167" t="s">
        <v>763</v>
      </c>
      <c r="C167" s="155" t="e">
        <f>VLOOKUP(A167,'Logical DB Sizing ROEM TMT'!A:A,1,FALSE)</f>
        <v>#N/A</v>
      </c>
      <c r="D167" t="s">
        <v>762</v>
      </c>
    </row>
    <row r="168" spans="1:4" hidden="1">
      <c r="A168" s="84" t="s">
        <v>466</v>
      </c>
      <c r="B168" t="s">
        <v>763</v>
      </c>
      <c r="C168" s="155" t="e">
        <f>VLOOKUP(A168,'Logical DB Sizing ROEM TMT'!A:A,1,FALSE)</f>
        <v>#N/A</v>
      </c>
      <c r="D168" t="s">
        <v>762</v>
      </c>
    </row>
    <row r="169" spans="1:4" hidden="1">
      <c r="A169" s="84" t="s">
        <v>467</v>
      </c>
      <c r="B169" t="s">
        <v>763</v>
      </c>
      <c r="C169" s="155" t="e">
        <f>VLOOKUP(A169,'Logical DB Sizing ROEM TMT'!A:A,1,FALSE)</f>
        <v>#N/A</v>
      </c>
      <c r="D169" t="s">
        <v>762</v>
      </c>
    </row>
    <row r="170" spans="1:4" hidden="1">
      <c r="A170" s="84" t="s">
        <v>468</v>
      </c>
      <c r="B170" t="s">
        <v>763</v>
      </c>
      <c r="C170" s="155" t="e">
        <f>VLOOKUP(A170,'Logical DB Sizing ROEM TMT'!A:A,1,FALSE)</f>
        <v>#N/A</v>
      </c>
      <c r="D170" t="s">
        <v>762</v>
      </c>
    </row>
    <row r="171" spans="1:4">
      <c r="A171" s="84" t="s">
        <v>259</v>
      </c>
      <c r="B171" t="s">
        <v>763</v>
      </c>
      <c r="C171" s="155" t="e">
        <f>VLOOKUP(A171,'Logical DB Sizing ROEM TMT'!A:A,1,FALSE)</f>
        <v>#N/A</v>
      </c>
      <c r="D171" t="s">
        <v>767</v>
      </c>
    </row>
    <row r="172" spans="1:4" hidden="1">
      <c r="A172" s="84" t="s">
        <v>474</v>
      </c>
      <c r="B172" t="s">
        <v>763</v>
      </c>
      <c r="C172" s="155" t="e">
        <f>VLOOKUP(A172,'Logical DB Sizing ROEM TMT'!A:A,1,FALSE)</f>
        <v>#N/A</v>
      </c>
      <c r="D172" t="s">
        <v>762</v>
      </c>
    </row>
    <row r="173" spans="1:4" hidden="1">
      <c r="A173" s="84" t="s">
        <v>476</v>
      </c>
      <c r="B173" t="s">
        <v>763</v>
      </c>
      <c r="C173" s="155" t="e">
        <f>VLOOKUP(A173,'Logical DB Sizing ROEM TMT'!A:A,1,FALSE)</f>
        <v>#N/A</v>
      </c>
      <c r="D173" t="s">
        <v>762</v>
      </c>
    </row>
    <row r="174" spans="1:4" hidden="1">
      <c r="A174" s="84" t="s">
        <v>478</v>
      </c>
      <c r="B174" t="s">
        <v>763</v>
      </c>
      <c r="C174" s="155" t="e">
        <f>VLOOKUP(A174,'Logical DB Sizing ROEM TMT'!A:A,1,FALSE)</f>
        <v>#N/A</v>
      </c>
      <c r="D174" t="s">
        <v>762</v>
      </c>
    </row>
    <row r="175" spans="1:4" hidden="1">
      <c r="A175" s="84" t="s">
        <v>483</v>
      </c>
      <c r="B175" t="s">
        <v>763</v>
      </c>
      <c r="C175" s="155" t="e">
        <f>VLOOKUP(A175,'Logical DB Sizing ROEM TMT'!A:A,1,FALSE)</f>
        <v>#N/A</v>
      </c>
      <c r="D175" t="s">
        <v>762</v>
      </c>
    </row>
    <row r="176" spans="1:4" hidden="1">
      <c r="A176" s="84" t="s">
        <v>484</v>
      </c>
      <c r="B176" t="s">
        <v>763</v>
      </c>
      <c r="C176" s="155" t="e">
        <f>VLOOKUP(A176,'Logical DB Sizing ROEM TMT'!A:A,1,FALSE)</f>
        <v>#N/A</v>
      </c>
      <c r="D176" t="s">
        <v>762</v>
      </c>
    </row>
    <row r="177" spans="1:4" hidden="1">
      <c r="A177" s="84" t="s">
        <v>486</v>
      </c>
      <c r="B177" t="s">
        <v>763</v>
      </c>
      <c r="C177" s="155" t="e">
        <f>VLOOKUP(A177,'Logical DB Sizing ROEM TMT'!A:A,1,FALSE)</f>
        <v>#N/A</v>
      </c>
      <c r="D177" t="s">
        <v>762</v>
      </c>
    </row>
    <row r="178" spans="1:4" hidden="1">
      <c r="A178" s="84" t="s">
        <v>487</v>
      </c>
      <c r="B178" t="s">
        <v>763</v>
      </c>
      <c r="C178" s="155" t="e">
        <f>VLOOKUP(A178,'Logical DB Sizing ROEM TMT'!A:A,1,FALSE)</f>
        <v>#N/A</v>
      </c>
      <c r="D178" t="s">
        <v>762</v>
      </c>
    </row>
    <row r="179" spans="1:4" hidden="1">
      <c r="A179" s="84" t="s">
        <v>500</v>
      </c>
      <c r="B179" t="s">
        <v>763</v>
      </c>
      <c r="C179" s="155" t="e">
        <f>VLOOKUP(A179,'Logical DB Sizing ROEM TMT'!A:A,1,FALSE)</f>
        <v>#N/A</v>
      </c>
      <c r="D179" t="s">
        <v>762</v>
      </c>
    </row>
    <row r="180" spans="1:4" hidden="1">
      <c r="A180" s="84" t="s">
        <v>519</v>
      </c>
      <c r="B180" t="s">
        <v>763</v>
      </c>
      <c r="C180" s="155" t="e">
        <f>VLOOKUP(A180,'Logical DB Sizing ROEM TMT'!A:A,1,FALSE)</f>
        <v>#N/A</v>
      </c>
      <c r="D180" t="s">
        <v>762</v>
      </c>
    </row>
    <row r="181" spans="1:4" hidden="1">
      <c r="A181" s="84" t="s">
        <v>521</v>
      </c>
      <c r="B181" t="s">
        <v>763</v>
      </c>
      <c r="C181" s="155" t="e">
        <f>VLOOKUP(A181,'Logical DB Sizing ROEM TMT'!A:A,1,FALSE)</f>
        <v>#N/A</v>
      </c>
      <c r="D181" t="s">
        <v>762</v>
      </c>
    </row>
    <row r="182" spans="1:4" hidden="1">
      <c r="A182" s="84" t="s">
        <v>522</v>
      </c>
      <c r="B182" t="s">
        <v>763</v>
      </c>
      <c r="C182" s="155" t="e">
        <f>VLOOKUP(A182,'Logical DB Sizing ROEM TMT'!A:A,1,FALSE)</f>
        <v>#N/A</v>
      </c>
      <c r="D182" t="s">
        <v>762</v>
      </c>
    </row>
    <row r="183" spans="1:4" hidden="1">
      <c r="A183" s="84" t="s">
        <v>524</v>
      </c>
      <c r="B183" t="s">
        <v>763</v>
      </c>
      <c r="C183" s="155" t="e">
        <f>VLOOKUP(A183,'Logical DB Sizing ROEM TMT'!A:A,1,FALSE)</f>
        <v>#N/A</v>
      </c>
      <c r="D183" t="s">
        <v>762</v>
      </c>
    </row>
    <row r="184" spans="1:4" hidden="1">
      <c r="A184" s="84" t="s">
        <v>525</v>
      </c>
      <c r="B184" t="s">
        <v>763</v>
      </c>
      <c r="C184" s="155" t="e">
        <f>VLOOKUP(A184,'Logical DB Sizing ROEM TMT'!A:A,1,FALSE)</f>
        <v>#N/A</v>
      </c>
      <c r="D184" t="s">
        <v>762</v>
      </c>
    </row>
    <row r="185" spans="1:4" hidden="1">
      <c r="A185" s="84" t="s">
        <v>529</v>
      </c>
      <c r="B185" t="s">
        <v>763</v>
      </c>
      <c r="C185" s="155" t="e">
        <f>VLOOKUP(A185,'Logical DB Sizing ROEM TMT'!A:A,1,FALSE)</f>
        <v>#N/A</v>
      </c>
      <c r="D185" t="s">
        <v>762</v>
      </c>
    </row>
    <row r="186" spans="1:4" hidden="1">
      <c r="A186" s="84" t="s">
        <v>531</v>
      </c>
      <c r="B186" t="s">
        <v>763</v>
      </c>
      <c r="C186" s="155" t="e">
        <f>VLOOKUP(A186,'Logical DB Sizing ROEM TMT'!A:A,1,FALSE)</f>
        <v>#N/A</v>
      </c>
      <c r="D186" t="s">
        <v>762</v>
      </c>
    </row>
    <row r="187" spans="1:4" hidden="1">
      <c r="A187" s="84" t="s">
        <v>533</v>
      </c>
      <c r="B187" t="s">
        <v>763</v>
      </c>
      <c r="C187" s="155" t="e">
        <f>VLOOKUP(A187,'Logical DB Sizing ROEM TMT'!A:A,1,FALSE)</f>
        <v>#N/A</v>
      </c>
      <c r="D187" t="s">
        <v>762</v>
      </c>
    </row>
    <row r="188" spans="1:4">
      <c r="A188" s="84" t="s">
        <v>550</v>
      </c>
      <c r="B188" t="s">
        <v>763</v>
      </c>
      <c r="C188" s="155" t="e">
        <f>VLOOKUP(A188,'Logical DB Sizing ROEM TMT'!A:A,1,FALSE)</f>
        <v>#N/A</v>
      </c>
      <c r="D188" t="s">
        <v>766</v>
      </c>
    </row>
    <row r="189" spans="1:4">
      <c r="A189" s="84" t="s">
        <v>552</v>
      </c>
      <c r="B189" t="s">
        <v>763</v>
      </c>
      <c r="C189" s="155" t="e">
        <f>VLOOKUP(A189,'Logical DB Sizing ROEM TMT'!A:A,1,FALSE)</f>
        <v>#N/A</v>
      </c>
      <c r="D189" t="s">
        <v>766</v>
      </c>
    </row>
    <row r="190" spans="1:4">
      <c r="A190" s="84" t="s">
        <v>554</v>
      </c>
      <c r="B190" t="s">
        <v>763</v>
      </c>
      <c r="C190" s="155" t="e">
        <f>VLOOKUP(A190,'Logical DB Sizing ROEM TMT'!A:A,1,FALSE)</f>
        <v>#N/A</v>
      </c>
      <c r="D190" t="s">
        <v>766</v>
      </c>
    </row>
    <row r="191" spans="1:4">
      <c r="A191" s="84" t="s">
        <v>260</v>
      </c>
      <c r="B191" t="s">
        <v>763</v>
      </c>
      <c r="C191" s="155" t="e">
        <f>VLOOKUP(A191,'Logical DB Sizing ROEM TMT'!A:A,1,FALSE)</f>
        <v>#N/A</v>
      </c>
      <c r="D191" t="s">
        <v>767</v>
      </c>
    </row>
    <row r="192" spans="1:4">
      <c r="A192" s="84" t="s">
        <v>261</v>
      </c>
      <c r="B192" t="s">
        <v>763</v>
      </c>
      <c r="C192" s="155" t="e">
        <f>VLOOKUP(A192,'Logical DB Sizing ROEM TMT'!A:A,1,FALSE)</f>
        <v>#N/A</v>
      </c>
      <c r="D192" t="s">
        <v>768</v>
      </c>
    </row>
    <row r="193" spans="1:4">
      <c r="A193" s="84" t="s">
        <v>586</v>
      </c>
      <c r="B193" t="s">
        <v>763</v>
      </c>
      <c r="C193" s="155" t="e">
        <f>VLOOKUP(A193,'Logical DB Sizing ROEM TMT'!A:A,1,FALSE)</f>
        <v>#N/A</v>
      </c>
      <c r="D193" t="s">
        <v>766</v>
      </c>
    </row>
    <row r="194" spans="1:4">
      <c r="A194" s="84" t="s">
        <v>587</v>
      </c>
      <c r="B194" t="s">
        <v>763</v>
      </c>
      <c r="C194" s="155" t="e">
        <f>VLOOKUP(A194,'Logical DB Sizing ROEM TMT'!A:A,1,FALSE)</f>
        <v>#N/A</v>
      </c>
      <c r="D194" t="s">
        <v>766</v>
      </c>
    </row>
    <row r="195" spans="1:4" hidden="1">
      <c r="A195" s="84" t="s">
        <v>589</v>
      </c>
      <c r="B195" t="s">
        <v>763</v>
      </c>
      <c r="C195" s="155" t="e">
        <f>VLOOKUP(A195,'Logical DB Sizing ROEM TMT'!A:A,1,FALSE)</f>
        <v>#N/A</v>
      </c>
      <c r="D195" t="s">
        <v>762</v>
      </c>
    </row>
    <row r="196" spans="1:4" hidden="1">
      <c r="A196" s="84" t="s">
        <v>594</v>
      </c>
      <c r="B196" t="s">
        <v>763</v>
      </c>
      <c r="C196" s="155" t="e">
        <f>VLOOKUP(A196,'Logical DB Sizing ROEM TMT'!A:A,1,FALSE)</f>
        <v>#N/A</v>
      </c>
      <c r="D196" t="s">
        <v>762</v>
      </c>
    </row>
    <row r="197" spans="1:4" hidden="1">
      <c r="A197" s="84" t="s">
        <v>596</v>
      </c>
      <c r="B197" t="s">
        <v>763</v>
      </c>
      <c r="C197" s="155" t="e">
        <f>VLOOKUP(A197,'Logical DB Sizing ROEM TMT'!A:A,1,FALSE)</f>
        <v>#N/A</v>
      </c>
      <c r="D197" t="s">
        <v>762</v>
      </c>
    </row>
    <row r="198" spans="1:4" hidden="1">
      <c r="A198" s="84" t="s">
        <v>598</v>
      </c>
      <c r="B198" t="s">
        <v>763</v>
      </c>
      <c r="C198" s="155" t="e">
        <f>VLOOKUP(A198,'Logical DB Sizing ROEM TMT'!A:A,1,FALSE)</f>
        <v>#N/A</v>
      </c>
      <c r="D198" t="s">
        <v>762</v>
      </c>
    </row>
    <row r="199" spans="1:4" hidden="1">
      <c r="A199" s="84" t="s">
        <v>629</v>
      </c>
      <c r="B199" t="s">
        <v>763</v>
      </c>
      <c r="C199" s="155" t="e">
        <f>VLOOKUP(A199,'Logical DB Sizing ROEM TMT'!A:A,1,FALSE)</f>
        <v>#N/A</v>
      </c>
      <c r="D199" t="s">
        <v>762</v>
      </c>
    </row>
    <row r="200" spans="1:4" hidden="1">
      <c r="A200" s="84" t="s">
        <v>645</v>
      </c>
      <c r="B200" t="s">
        <v>763</v>
      </c>
      <c r="C200" s="155" t="e">
        <f>VLOOKUP(A200,'Logical DB Sizing ROEM TMT'!A:A,1,FALSE)</f>
        <v>#N/A</v>
      </c>
      <c r="D200" t="s">
        <v>762</v>
      </c>
    </row>
    <row r="201" spans="1:4">
      <c r="A201" s="84" t="s">
        <v>651</v>
      </c>
      <c r="B201" t="s">
        <v>763</v>
      </c>
      <c r="C201" s="155" t="e">
        <f>VLOOKUP(A201,'Logical DB Sizing ROEM TMT'!A:A,1,FALSE)</f>
        <v>#N/A</v>
      </c>
      <c r="D201" t="s">
        <v>766</v>
      </c>
    </row>
    <row r="202" spans="1:4">
      <c r="A202" s="84" t="s">
        <v>263</v>
      </c>
      <c r="B202" t="s">
        <v>763</v>
      </c>
      <c r="C202" s="155" t="e">
        <f>VLOOKUP(A202,'Logical DB Sizing ROEM TMT'!A:A,1,FALSE)</f>
        <v>#N/A</v>
      </c>
      <c r="D202" t="s">
        <v>767</v>
      </c>
    </row>
    <row r="203" spans="1:4">
      <c r="A203" s="84" t="s">
        <v>668</v>
      </c>
      <c r="B203" t="s">
        <v>763</v>
      </c>
      <c r="C203" s="155" t="e">
        <f>VLOOKUP(A203,'Logical DB Sizing ROEM TMT'!A:A,1,FALSE)</f>
        <v>#N/A</v>
      </c>
      <c r="D203" t="s">
        <v>766</v>
      </c>
    </row>
    <row r="204" spans="1:4" hidden="1">
      <c r="A204" s="84" t="s">
        <v>681</v>
      </c>
      <c r="B204" t="s">
        <v>763</v>
      </c>
      <c r="C204" s="155" t="e">
        <f>VLOOKUP(A204,'Logical DB Sizing ROEM TMT'!A:A,1,FALSE)</f>
        <v>#N/A</v>
      </c>
      <c r="D204" t="s">
        <v>764</v>
      </c>
    </row>
    <row r="205" spans="1:4">
      <c r="A205" s="84" t="s">
        <v>264</v>
      </c>
      <c r="B205" t="s">
        <v>763</v>
      </c>
      <c r="C205" s="155" t="e">
        <f>VLOOKUP(A205,'Logical DB Sizing ROEM TMT'!A:A,1,FALSE)</f>
        <v>#N/A</v>
      </c>
      <c r="D205" t="s">
        <v>769</v>
      </c>
    </row>
    <row r="206" spans="1:4">
      <c r="A206" s="84" t="s">
        <v>265</v>
      </c>
      <c r="B206" t="s">
        <v>763</v>
      </c>
      <c r="C206" s="155" t="e">
        <f>VLOOKUP(A206,'Logical DB Sizing ROEM TMT'!A:A,1,FALSE)</f>
        <v>#N/A</v>
      </c>
      <c r="D206" t="s">
        <v>769</v>
      </c>
    </row>
    <row r="207" spans="1:4" hidden="1">
      <c r="A207" s="84" t="s">
        <v>685</v>
      </c>
      <c r="B207" t="s">
        <v>763</v>
      </c>
      <c r="C207" s="155" t="e">
        <f>VLOOKUP(A207,'Logical DB Sizing ROEM TMT'!A:A,1,FALSE)</f>
        <v>#N/A</v>
      </c>
      <c r="D207" t="s">
        <v>762</v>
      </c>
    </row>
    <row r="208" spans="1:4">
      <c r="A208" t="s">
        <v>84</v>
      </c>
      <c r="B208" t="s">
        <v>770</v>
      </c>
      <c r="C208" s="155" t="str">
        <f>VLOOKUP(A208,'Logical DB Sizing ROEM TMT'!A:A,1,FALSE)</f>
        <v>NOEM_ENG_VIN_MST</v>
      </c>
    </row>
    <row r="209" spans="1:4">
      <c r="A209" t="s">
        <v>172</v>
      </c>
      <c r="B209" t="s">
        <v>770</v>
      </c>
      <c r="C209" s="155" t="str">
        <f>VLOOKUP(A209,'Logical DB Sizing ROEM TMT'!A:A,1,FALSE)</f>
        <v>NOEM_VPR_PKG_SPEC_GT</v>
      </c>
    </row>
    <row r="210" spans="1:4" hidden="1">
      <c r="A210" t="s">
        <v>307</v>
      </c>
      <c r="B210" t="s">
        <v>770</v>
      </c>
      <c r="C210" s="155" t="e">
        <f>VLOOKUP(A210,'Logical DB Sizing ROEM TMT'!A:A,1,FALSE)</f>
        <v>#N/A</v>
      </c>
      <c r="D210" t="s">
        <v>764</v>
      </c>
    </row>
    <row r="211" spans="1:4" hidden="1">
      <c r="A211" t="s">
        <v>310</v>
      </c>
      <c r="B211" t="s">
        <v>770</v>
      </c>
      <c r="C211" s="155" t="e">
        <f>VLOOKUP(A211,'Logical DB Sizing ROEM TMT'!A:A,1,FALSE)</f>
        <v>#N/A</v>
      </c>
      <c r="D211" t="s">
        <v>764</v>
      </c>
    </row>
    <row r="212" spans="1:4" hidden="1">
      <c r="A212" t="s">
        <v>312</v>
      </c>
      <c r="B212" t="s">
        <v>770</v>
      </c>
      <c r="C212" s="155" t="e">
        <f>VLOOKUP(A212,'Logical DB Sizing ROEM TMT'!A:A,1,FALSE)</f>
        <v>#N/A</v>
      </c>
      <c r="D212" t="s">
        <v>764</v>
      </c>
    </row>
    <row r="213" spans="1:4" hidden="1">
      <c r="A213" t="s">
        <v>315</v>
      </c>
      <c r="B213" t="s">
        <v>770</v>
      </c>
      <c r="C213" s="155" t="e">
        <f>VLOOKUP(A213,'Logical DB Sizing ROEM TMT'!A:A,1,FALSE)</f>
        <v>#N/A</v>
      </c>
      <c r="D213" t="s">
        <v>764</v>
      </c>
    </row>
    <row r="214" spans="1:4" hidden="1">
      <c r="A214" t="s">
        <v>317</v>
      </c>
      <c r="B214" t="s">
        <v>770</v>
      </c>
      <c r="C214" s="155" t="e">
        <f>VLOOKUP(A214,'Logical DB Sizing ROEM TMT'!A:A,1,FALSE)</f>
        <v>#N/A</v>
      </c>
      <c r="D214" t="s">
        <v>764</v>
      </c>
    </row>
    <row r="215" spans="1:4" hidden="1">
      <c r="A215" t="s">
        <v>319</v>
      </c>
      <c r="B215" t="s">
        <v>770</v>
      </c>
      <c r="C215" s="155" t="e">
        <f>VLOOKUP(A215,'Logical DB Sizing ROEM TMT'!A:A,1,FALSE)</f>
        <v>#N/A</v>
      </c>
      <c r="D215" t="s">
        <v>764</v>
      </c>
    </row>
    <row r="216" spans="1:4" hidden="1">
      <c r="A216" t="s">
        <v>321</v>
      </c>
      <c r="B216" t="s">
        <v>770</v>
      </c>
      <c r="C216" s="155" t="e">
        <f>VLOOKUP(A216,'Logical DB Sizing ROEM TMT'!A:A,1,FALSE)</f>
        <v>#N/A</v>
      </c>
      <c r="D216" t="s">
        <v>764</v>
      </c>
    </row>
    <row r="217" spans="1:4" hidden="1">
      <c r="A217" t="s">
        <v>325</v>
      </c>
      <c r="B217" t="s">
        <v>770</v>
      </c>
      <c r="C217" s="155" t="e">
        <f>VLOOKUP(A217,'Logical DB Sizing ROEM TMT'!A:A,1,FALSE)</f>
        <v>#N/A</v>
      </c>
      <c r="D217" t="s">
        <v>764</v>
      </c>
    </row>
    <row r="218" spans="1:4" hidden="1">
      <c r="A218" t="s">
        <v>327</v>
      </c>
      <c r="B218" t="s">
        <v>770</v>
      </c>
      <c r="C218" s="155" t="e">
        <f>VLOOKUP(A218,'Logical DB Sizing ROEM TMT'!A:A,1,FALSE)</f>
        <v>#N/A</v>
      </c>
      <c r="D218" t="s">
        <v>764</v>
      </c>
    </row>
    <row r="219" spans="1:4" hidden="1">
      <c r="A219" t="s">
        <v>329</v>
      </c>
      <c r="B219" t="s">
        <v>770</v>
      </c>
      <c r="C219" s="155" t="e">
        <f>VLOOKUP(A219,'Logical DB Sizing ROEM TMT'!A:A,1,FALSE)</f>
        <v>#N/A</v>
      </c>
      <c r="D219" t="s">
        <v>764</v>
      </c>
    </row>
    <row r="220" spans="1:4" hidden="1">
      <c r="A220" t="s">
        <v>331</v>
      </c>
      <c r="B220" t="s">
        <v>770</v>
      </c>
      <c r="C220" s="155" t="e">
        <f>VLOOKUP(A220,'Logical DB Sizing ROEM TMT'!A:A,1,FALSE)</f>
        <v>#N/A</v>
      </c>
      <c r="D220" t="s">
        <v>764</v>
      </c>
    </row>
    <row r="221" spans="1:4" hidden="1">
      <c r="A221" t="s">
        <v>335</v>
      </c>
      <c r="B221" t="s">
        <v>770</v>
      </c>
      <c r="C221" s="155" t="e">
        <f>VLOOKUP(A221,'Logical DB Sizing ROEM TMT'!A:A,1,FALSE)</f>
        <v>#N/A</v>
      </c>
      <c r="D221" t="s">
        <v>764</v>
      </c>
    </row>
    <row r="222" spans="1:4" hidden="1">
      <c r="A222" t="s">
        <v>303</v>
      </c>
      <c r="B222" t="s">
        <v>770</v>
      </c>
      <c r="C222" s="155" t="e">
        <f>VLOOKUP(A222,'Logical DB Sizing ROEM TMT'!A:A,1,FALSE)</f>
        <v>#N/A</v>
      </c>
      <c r="D222" t="s">
        <v>764</v>
      </c>
    </row>
    <row r="223" spans="1:4" hidden="1">
      <c r="A223" t="s">
        <v>306</v>
      </c>
      <c r="B223" t="s">
        <v>770</v>
      </c>
      <c r="C223" s="155" t="e">
        <f>VLOOKUP(A223,'Logical DB Sizing ROEM TMT'!A:A,1,FALSE)</f>
        <v>#N/A</v>
      </c>
      <c r="D223" t="s">
        <v>764</v>
      </c>
    </row>
    <row r="224" spans="1:4" hidden="1">
      <c r="A224" t="s">
        <v>309</v>
      </c>
      <c r="B224" t="s">
        <v>770</v>
      </c>
      <c r="C224" s="155" t="e">
        <f>VLOOKUP(A224,'Logical DB Sizing ROEM TMT'!A:A,1,FALSE)</f>
        <v>#N/A</v>
      </c>
      <c r="D224" t="s">
        <v>764</v>
      </c>
    </row>
    <row r="225" spans="1:4" hidden="1">
      <c r="A225" t="s">
        <v>311</v>
      </c>
      <c r="B225" t="s">
        <v>770</v>
      </c>
      <c r="C225" s="155" t="e">
        <f>VLOOKUP(A225,'Logical DB Sizing ROEM TMT'!A:A,1,FALSE)</f>
        <v>#N/A</v>
      </c>
      <c r="D225" t="s">
        <v>764</v>
      </c>
    </row>
    <row r="226" spans="1:4" hidden="1">
      <c r="A226" t="s">
        <v>314</v>
      </c>
      <c r="B226" t="s">
        <v>770</v>
      </c>
      <c r="C226" s="155" t="e">
        <f>VLOOKUP(A226,'Logical DB Sizing ROEM TMT'!A:A,1,FALSE)</f>
        <v>#N/A</v>
      </c>
      <c r="D226" t="s">
        <v>764</v>
      </c>
    </row>
    <row r="227" spans="1:4" hidden="1">
      <c r="A227" t="s">
        <v>316</v>
      </c>
      <c r="B227" t="s">
        <v>770</v>
      </c>
      <c r="C227" s="155" t="e">
        <f>VLOOKUP(A227,'Logical DB Sizing ROEM TMT'!A:A,1,FALSE)</f>
        <v>#N/A</v>
      </c>
      <c r="D227" t="s">
        <v>764</v>
      </c>
    </row>
    <row r="228" spans="1:4" hidden="1">
      <c r="A228" t="s">
        <v>343</v>
      </c>
      <c r="B228" t="s">
        <v>770</v>
      </c>
      <c r="C228" s="155" t="e">
        <f>VLOOKUP(A228,'Logical DB Sizing ROEM TMT'!A:A,1,FALSE)</f>
        <v>#N/A</v>
      </c>
      <c r="D228" t="s">
        <v>764</v>
      </c>
    </row>
    <row r="229" spans="1:4" hidden="1">
      <c r="A229" t="s">
        <v>345</v>
      </c>
      <c r="B229" t="s">
        <v>770</v>
      </c>
      <c r="C229" s="155" t="e">
        <f>VLOOKUP(A229,'Logical DB Sizing ROEM TMT'!A:A,1,FALSE)</f>
        <v>#N/A</v>
      </c>
      <c r="D229" t="s">
        <v>764</v>
      </c>
    </row>
    <row r="230" spans="1:4" hidden="1">
      <c r="A230" t="s">
        <v>347</v>
      </c>
      <c r="B230" t="s">
        <v>770</v>
      </c>
      <c r="C230" s="155" t="e">
        <f>VLOOKUP(A230,'Logical DB Sizing ROEM TMT'!A:A,1,FALSE)</f>
        <v>#N/A</v>
      </c>
      <c r="D230" t="s">
        <v>764</v>
      </c>
    </row>
    <row r="231" spans="1:4" hidden="1">
      <c r="A231" t="s">
        <v>349</v>
      </c>
      <c r="B231" t="s">
        <v>770</v>
      </c>
      <c r="C231" s="155" t="e">
        <f>VLOOKUP(A231,'Logical DB Sizing ROEM TMT'!A:A,1,FALSE)</f>
        <v>#N/A</v>
      </c>
      <c r="D231" t="s">
        <v>764</v>
      </c>
    </row>
    <row r="232" spans="1:4" hidden="1">
      <c r="A232" t="s">
        <v>351</v>
      </c>
      <c r="B232" t="s">
        <v>770</v>
      </c>
      <c r="C232" s="155" t="e">
        <f>VLOOKUP(A232,'Logical DB Sizing ROEM TMT'!A:A,1,FALSE)</f>
        <v>#N/A</v>
      </c>
      <c r="D232" t="s">
        <v>764</v>
      </c>
    </row>
    <row r="233" spans="1:4" hidden="1">
      <c r="A233" t="s">
        <v>353</v>
      </c>
      <c r="B233" t="s">
        <v>770</v>
      </c>
      <c r="C233" s="155" t="e">
        <f>VLOOKUP(A233,'Logical DB Sizing ROEM TMT'!A:A,1,FALSE)</f>
        <v>#N/A</v>
      </c>
      <c r="D233" t="s">
        <v>764</v>
      </c>
    </row>
    <row r="234" spans="1:4" hidden="1">
      <c r="A234" t="s">
        <v>355</v>
      </c>
      <c r="B234" t="s">
        <v>770</v>
      </c>
      <c r="C234" s="155" t="e">
        <f>VLOOKUP(A234,'Logical DB Sizing ROEM TMT'!A:A,1,FALSE)</f>
        <v>#N/A</v>
      </c>
      <c r="D234" t="s">
        <v>764</v>
      </c>
    </row>
    <row r="235" spans="1:4" hidden="1">
      <c r="A235" t="s">
        <v>357</v>
      </c>
      <c r="B235" t="s">
        <v>770</v>
      </c>
      <c r="C235" s="155" t="e">
        <f>VLOOKUP(A235,'Logical DB Sizing ROEM TMT'!A:A,1,FALSE)</f>
        <v>#N/A</v>
      </c>
      <c r="D235" t="s">
        <v>764</v>
      </c>
    </row>
    <row r="236" spans="1:4" hidden="1">
      <c r="A236" t="s">
        <v>359</v>
      </c>
      <c r="B236" t="s">
        <v>770</v>
      </c>
      <c r="C236" s="155" t="e">
        <f>VLOOKUP(A236,'Logical DB Sizing ROEM TMT'!A:A,1,FALSE)</f>
        <v>#N/A</v>
      </c>
      <c r="D236" t="s">
        <v>764</v>
      </c>
    </row>
    <row r="237" spans="1:4">
      <c r="A237" t="s">
        <v>170</v>
      </c>
      <c r="B237" t="s">
        <v>770</v>
      </c>
      <c r="C237" s="155" t="str">
        <f>VLOOKUP(A237,'Logical DB Sizing ROEM TMT'!A:A,1,FALSE)</f>
        <v>INS_MOD_GRP_DTL</v>
      </c>
    </row>
    <row r="238" spans="1:4">
      <c r="A238" t="s">
        <v>171</v>
      </c>
      <c r="B238" t="s">
        <v>770</v>
      </c>
      <c r="C238" s="155" t="str">
        <f>VLOOKUP(A238,'Logical DB Sizing ROEM TMT'!A:A,1,FALSE)</f>
        <v>INS_MOD_GRP_DTL_EST</v>
      </c>
    </row>
    <row r="239" spans="1:4" hidden="1">
      <c r="A239" t="s">
        <v>361</v>
      </c>
      <c r="B239" t="s">
        <v>770</v>
      </c>
      <c r="C239" s="155" t="e">
        <f>VLOOKUP(A239,'Logical DB Sizing ROEM TMT'!A:A,1,FALSE)</f>
        <v>#N/A</v>
      </c>
      <c r="D239" t="s">
        <v>764</v>
      </c>
    </row>
    <row r="240" spans="1:4" hidden="1">
      <c r="A240" t="s">
        <v>362</v>
      </c>
      <c r="B240" t="s">
        <v>770</v>
      </c>
      <c r="C240" s="155" t="e">
        <f>VLOOKUP(A240,'Logical DB Sizing ROEM TMT'!A:A,1,FALSE)</f>
        <v>#N/A</v>
      </c>
      <c r="D240" t="s">
        <v>764</v>
      </c>
    </row>
    <row r="241" spans="1:4" hidden="1">
      <c r="A241" t="s">
        <v>363</v>
      </c>
      <c r="B241" t="s">
        <v>770</v>
      </c>
      <c r="C241" s="155" t="e">
        <f>VLOOKUP(A241,'Logical DB Sizing ROEM TMT'!A:A,1,FALSE)</f>
        <v>#N/A</v>
      </c>
      <c r="D241" t="s">
        <v>764</v>
      </c>
    </row>
    <row r="242" spans="1:4" hidden="1">
      <c r="A242" t="s">
        <v>364</v>
      </c>
      <c r="B242" t="s">
        <v>770</v>
      </c>
      <c r="C242" s="155" t="e">
        <f>VLOOKUP(A242,'Logical DB Sizing ROEM TMT'!A:A,1,FALSE)</f>
        <v>#N/A</v>
      </c>
      <c r="D242" t="s">
        <v>764</v>
      </c>
    </row>
    <row r="243" spans="1:4" hidden="1">
      <c r="A243" t="s">
        <v>365</v>
      </c>
      <c r="B243" t="s">
        <v>770</v>
      </c>
      <c r="C243" s="155" t="e">
        <f>VLOOKUP(A243,'Logical DB Sizing ROEM TMT'!A:A,1,FALSE)</f>
        <v>#N/A</v>
      </c>
      <c r="D243" t="s">
        <v>764</v>
      </c>
    </row>
    <row r="244" spans="1:4" hidden="1">
      <c r="A244" t="s">
        <v>367</v>
      </c>
      <c r="B244" t="s">
        <v>770</v>
      </c>
      <c r="C244" s="155" t="e">
        <f>VLOOKUP(A244,'Logical DB Sizing ROEM TMT'!A:A,1,FALSE)</f>
        <v>#N/A</v>
      </c>
      <c r="D244" t="s">
        <v>764</v>
      </c>
    </row>
    <row r="245" spans="1:4" hidden="1">
      <c r="A245" t="s">
        <v>369</v>
      </c>
      <c r="B245" t="s">
        <v>770</v>
      </c>
      <c r="C245" s="155" t="e">
        <f>VLOOKUP(A245,'Logical DB Sizing ROEM TMT'!A:A,1,FALSE)</f>
        <v>#N/A</v>
      </c>
      <c r="D245" t="s">
        <v>764</v>
      </c>
    </row>
    <row r="246" spans="1:4">
      <c r="A246" t="s">
        <v>107</v>
      </c>
      <c r="B246" t="s">
        <v>770</v>
      </c>
      <c r="C246" s="155" t="str">
        <f>VLOOKUP(A246,'Logical DB Sizing ROEM TMT'!A:A,1,FALSE)</f>
        <v>OEM_LOT_PRC_MST</v>
      </c>
    </row>
    <row r="247" spans="1:4">
      <c r="A247" t="s">
        <v>108</v>
      </c>
      <c r="B247" t="s">
        <v>770</v>
      </c>
      <c r="C247" s="155" t="str">
        <f>VLOOKUP(A247,'Logical DB Sizing ROEM TMT'!A:A,1,FALSE)</f>
        <v>OEM_LOT_SIZE_MST</v>
      </c>
    </row>
    <row r="248" spans="1:4">
      <c r="A248" t="s">
        <v>185</v>
      </c>
      <c r="B248" t="s">
        <v>770</v>
      </c>
      <c r="C248" s="155" t="str">
        <f>VLOOKUP(A248,'Logical DB Sizing ROEM TMT'!A:A,1,FALSE)</f>
        <v>NOEM_EST_INV_DTL</v>
      </c>
    </row>
    <row r="249" spans="1:4">
      <c r="A249" t="s">
        <v>258</v>
      </c>
      <c r="B249" t="s">
        <v>770</v>
      </c>
      <c r="C249" s="155" t="str">
        <f>VLOOKUP(A249,'Logical DB Sizing ROEM TMT'!A:A,1,FALSE)</f>
        <v>NOEM_DLY_MOD_ICS</v>
      </c>
    </row>
    <row r="250" spans="1:4">
      <c r="A250" t="s">
        <v>86</v>
      </c>
      <c r="B250" t="s">
        <v>770</v>
      </c>
      <c r="C250" s="155" t="str">
        <f>VLOOKUP(A250,'Logical DB Sizing ROEM TMT'!A:A,1,FALSE)</f>
        <v>NOEM_DPK_DLANE_PROC_MST</v>
      </c>
    </row>
    <row r="251" spans="1:4">
      <c r="A251" t="s">
        <v>267</v>
      </c>
      <c r="B251" t="s">
        <v>770</v>
      </c>
      <c r="C251" s="155" t="e">
        <f>VLOOKUP(A251,'Logical DB Sizing ROEM TMT'!A:A,1,FALSE)</f>
        <v>#N/A</v>
      </c>
      <c r="D251" t="s">
        <v>771</v>
      </c>
    </row>
    <row r="252" spans="1:4">
      <c r="A252" t="s">
        <v>231</v>
      </c>
      <c r="B252" t="s">
        <v>770</v>
      </c>
      <c r="C252" s="155" t="str">
        <f>VLOOKUP(A252,'Logical DB Sizing ROEM TMT'!A:A,1,FALSE)</f>
        <v>NOEM_ENG_VIN_DTL</v>
      </c>
    </row>
    <row r="253" spans="1:4">
      <c r="A253" t="s">
        <v>61</v>
      </c>
      <c r="B253" t="s">
        <v>770</v>
      </c>
      <c r="C253" s="155" t="str">
        <f>VLOOKUP(A253,'Logical DB Sizing ROEM TMT'!A:A,1,FALSE)</f>
        <v>NCS_ORD_UPLD_ERR</v>
      </c>
    </row>
    <row r="254" spans="1:4">
      <c r="A254" t="s">
        <v>217</v>
      </c>
      <c r="B254" t="s">
        <v>770</v>
      </c>
      <c r="C254" s="155" t="str">
        <f>VLOOKUP(A254,'Logical DB Sizing ROEM TMT'!A:A,1,FALSE)</f>
        <v>NCS_PART_BAR_PACK</v>
      </c>
    </row>
    <row r="255" spans="1:4" hidden="1">
      <c r="A255" t="s">
        <v>380</v>
      </c>
      <c r="B255" t="s">
        <v>770</v>
      </c>
      <c r="C255" s="155" t="e">
        <f>VLOOKUP(A255,'Logical DB Sizing ROEM TMT'!A:A,1,FALSE)</f>
        <v>#N/A</v>
      </c>
      <c r="D255" t="s">
        <v>764</v>
      </c>
    </row>
    <row r="256" spans="1:4">
      <c r="A256" t="s">
        <v>195</v>
      </c>
      <c r="B256" t="s">
        <v>770</v>
      </c>
      <c r="C256" s="155" t="str">
        <f>VLOOKUP(A256,'Logical DB Sizing ROEM TMT'!A:A,1,FALSE)</f>
        <v>INS_INV_PARTS_DTLS</v>
      </c>
    </row>
    <row r="257" spans="1:4" hidden="1">
      <c r="A257" t="s">
        <v>383</v>
      </c>
      <c r="B257" t="s">
        <v>770</v>
      </c>
      <c r="C257" s="155" t="e">
        <f>VLOOKUP(A257,'Logical DB Sizing ROEM TMT'!A:A,1,FALSE)</f>
        <v>#N/A</v>
      </c>
      <c r="D257" t="s">
        <v>764</v>
      </c>
    </row>
    <row r="258" spans="1:4" hidden="1">
      <c r="A258" t="s">
        <v>384</v>
      </c>
      <c r="B258" t="s">
        <v>770</v>
      </c>
      <c r="C258" s="155" t="e">
        <f>VLOOKUP(A258,'Logical DB Sizing ROEM TMT'!A:A,1,FALSE)</f>
        <v>#N/A</v>
      </c>
      <c r="D258" t="s">
        <v>764</v>
      </c>
    </row>
    <row r="259" spans="1:4" hidden="1">
      <c r="A259" t="s">
        <v>385</v>
      </c>
      <c r="B259" t="s">
        <v>770</v>
      </c>
      <c r="C259" s="155" t="e">
        <f>VLOOKUP(A259,'Logical DB Sizing ROEM TMT'!A:A,1,FALSE)</f>
        <v>#N/A</v>
      </c>
      <c r="D259" t="s">
        <v>764</v>
      </c>
    </row>
    <row r="260" spans="1:4">
      <c r="A260" t="s">
        <v>163</v>
      </c>
      <c r="B260" t="s">
        <v>770</v>
      </c>
      <c r="C260" s="155" t="str">
        <f>VLOOKUP(A260,'Logical DB Sizing ROEM TMT'!A:A,1,FALSE)</f>
        <v>OEM_PROG_DTLS</v>
      </c>
    </row>
    <row r="261" spans="1:4">
      <c r="A261" t="s">
        <v>230</v>
      </c>
      <c r="B261" t="s">
        <v>770</v>
      </c>
      <c r="C261" s="155" t="str">
        <f>VLOOKUP(A261,'Logical DB Sizing ROEM TMT'!A:A,1,FALSE)</f>
        <v>NOEM_DLY_CONT_CB_HST</v>
      </c>
    </row>
    <row r="262" spans="1:4">
      <c r="A262" t="s">
        <v>136</v>
      </c>
      <c r="B262" t="s">
        <v>770</v>
      </c>
      <c r="C262" s="155" t="str">
        <f>VLOOKUP(A262,'Logical DB Sizing ROEM TMT'!A:A,1,FALSE)</f>
        <v>OEM_SHIP_CMP_MST</v>
      </c>
    </row>
    <row r="263" spans="1:4">
      <c r="A263" t="s">
        <v>174</v>
      </c>
      <c r="B263" t="s">
        <v>770</v>
      </c>
      <c r="C263" s="155" t="str">
        <f>VLOOKUP(A263,'Logical DB Sizing ROEM TMT'!A:A,1,FALSE)</f>
        <v>OEM_TPT_MST</v>
      </c>
    </row>
    <row r="264" spans="1:4">
      <c r="A264" t="s">
        <v>173</v>
      </c>
      <c r="B264" t="s">
        <v>770</v>
      </c>
      <c r="C264" s="155" t="str">
        <f>VLOOKUP(A264,'Logical DB Sizing ROEM TMT'!A:A,1,FALSE)</f>
        <v>OEM_TRD_TERM_MST</v>
      </c>
    </row>
    <row r="265" spans="1:4">
      <c r="A265" t="s">
        <v>70</v>
      </c>
      <c r="B265" t="s">
        <v>770</v>
      </c>
      <c r="C265" s="155" t="str">
        <f>VLOOKUP(A265,'Logical DB Sizing ROEM TMT'!A:A,1,FALSE)</f>
        <v>OEM_UPLOAD_ERR</v>
      </c>
    </row>
    <row r="266" spans="1:4" hidden="1">
      <c r="A266" t="s">
        <v>391</v>
      </c>
      <c r="B266" t="s">
        <v>770</v>
      </c>
      <c r="C266" s="155" t="e">
        <f>VLOOKUP(A266,'Logical DB Sizing ROEM TMT'!A:A,1,FALSE)</f>
        <v>#N/A</v>
      </c>
      <c r="D266" t="s">
        <v>764</v>
      </c>
    </row>
    <row r="267" spans="1:4">
      <c r="A267" t="s">
        <v>122</v>
      </c>
      <c r="B267" t="s">
        <v>770</v>
      </c>
      <c r="C267" s="155" t="str">
        <f>VLOOKUP(A267,'Logical DB Sizing ROEM TMT'!A:A,1,FALSE)</f>
        <v>OEM_PMNT_TERM_MST</v>
      </c>
    </row>
    <row r="268" spans="1:4">
      <c r="A268" t="s">
        <v>124</v>
      </c>
      <c r="B268" t="s">
        <v>770</v>
      </c>
      <c r="C268" s="155" t="str">
        <f>VLOOKUP(A268,'Logical DB Sizing ROEM TMT'!A:A,1,FALSE)</f>
        <v>OEM_PORT_MST</v>
      </c>
    </row>
    <row r="269" spans="1:4">
      <c r="A269" t="s">
        <v>69</v>
      </c>
      <c r="B269" t="s">
        <v>770</v>
      </c>
      <c r="C269" s="155" t="str">
        <f>VLOOKUP(A269,'Logical DB Sizing ROEM TMT'!A:A,1,FALSE)</f>
        <v>OEM_PROCESS_CTRL</v>
      </c>
    </row>
    <row r="270" spans="1:4">
      <c r="A270" t="s">
        <v>198</v>
      </c>
      <c r="B270" t="s">
        <v>770</v>
      </c>
      <c r="C270" s="155" t="str">
        <f>VLOOKUP(A270,'Logical DB Sizing ROEM TMT'!A:A,1,FALSE)</f>
        <v>NOEM_VPR_MTH_KEIHEN_CONT</v>
      </c>
    </row>
    <row r="271" spans="1:4">
      <c r="A271" t="s">
        <v>199</v>
      </c>
      <c r="B271" t="s">
        <v>770</v>
      </c>
      <c r="C271" s="155" t="str">
        <f>VLOOKUP(A271,'Logical DB Sizing ROEM TMT'!A:A,1,FALSE)</f>
        <v>NOEM_VPR_MTH_KEIHEN_MOD</v>
      </c>
    </row>
    <row r="272" spans="1:4">
      <c r="A272" t="s">
        <v>197</v>
      </c>
      <c r="B272" t="s">
        <v>770</v>
      </c>
      <c r="C272" s="155" t="str">
        <f>VLOOKUP(A272,'Logical DB Sizing ROEM TMT'!A:A,1,FALSE)</f>
        <v>NOEM_VPR_MTH_CONT</v>
      </c>
    </row>
    <row r="273" spans="1:4">
      <c r="A273" t="s">
        <v>120</v>
      </c>
      <c r="B273" t="s">
        <v>770</v>
      </c>
      <c r="C273" s="155" t="str">
        <f>VLOOKUP(A273,'Logical DB Sizing ROEM TMT'!A:A,1,FALSE)</f>
        <v>OEM_PARAMETER</v>
      </c>
    </row>
    <row r="274" spans="1:4">
      <c r="A274" t="s">
        <v>121</v>
      </c>
      <c r="B274" t="s">
        <v>770</v>
      </c>
      <c r="C274" s="155" t="str">
        <f>VLOOKUP(A274,'Logical DB Sizing ROEM TMT'!A:A,1,FALSE)</f>
        <v>OEM_PART_MST</v>
      </c>
    </row>
    <row r="275" spans="1:4">
      <c r="A275" t="s">
        <v>126</v>
      </c>
      <c r="B275" t="s">
        <v>770</v>
      </c>
      <c r="C275" s="155" t="str">
        <f>VLOOKUP(A275,'Logical DB Sizing ROEM TMT'!A:A,1,FALSE)</f>
        <v>OEM_PART_PRC_MST</v>
      </c>
    </row>
    <row r="276" spans="1:4">
      <c r="A276" t="s">
        <v>394</v>
      </c>
      <c r="B276" t="s">
        <v>770</v>
      </c>
      <c r="C276" s="155" t="e">
        <f>VLOOKUP(A276,'Logical DB Sizing ROEM TMT'!A:A,1,FALSE)</f>
        <v>#N/A</v>
      </c>
    </row>
    <row r="277" spans="1:4" hidden="1">
      <c r="A277" t="s">
        <v>396</v>
      </c>
      <c r="B277" t="s">
        <v>770</v>
      </c>
      <c r="C277" s="155" t="e">
        <f>VLOOKUP(A277,'Logical DB Sizing ROEM TMT'!A:A,1,FALSE)</f>
        <v>#N/A</v>
      </c>
      <c r="D277" t="s">
        <v>764</v>
      </c>
    </row>
    <row r="278" spans="1:4">
      <c r="A278" t="s">
        <v>123</v>
      </c>
      <c r="B278" t="s">
        <v>770</v>
      </c>
      <c r="C278" s="155" t="str">
        <f>VLOOKUP(A278,'Logical DB Sizing ROEM TMT'!A:A,1,FALSE)</f>
        <v>OEM_PLNT_MST</v>
      </c>
    </row>
    <row r="279" spans="1:4">
      <c r="A279" t="s">
        <v>245</v>
      </c>
      <c r="B279" t="s">
        <v>770</v>
      </c>
      <c r="C279" s="155" t="str">
        <f>VLOOKUP(A279,'Logical DB Sizing ROEM TMT'!A:A,1,FALSE)</f>
        <v>NCS_SPO_ECI_DTL</v>
      </c>
    </row>
    <row r="280" spans="1:4" hidden="1">
      <c r="A280" t="s">
        <v>400</v>
      </c>
      <c r="B280" t="s">
        <v>770</v>
      </c>
      <c r="C280" s="155" t="e">
        <f>VLOOKUP(A280,'Logical DB Sizing ROEM TMT'!A:A,1,FALSE)</f>
        <v>#N/A</v>
      </c>
      <c r="D280" t="s">
        <v>764</v>
      </c>
    </row>
    <row r="281" spans="1:4" hidden="1">
      <c r="A281" t="s">
        <v>402</v>
      </c>
      <c r="B281" t="s">
        <v>770</v>
      </c>
      <c r="C281" s="155" t="e">
        <f>VLOOKUP(A281,'Logical DB Sizing ROEM TMT'!A:A,1,FALSE)</f>
        <v>#N/A</v>
      </c>
      <c r="D281" t="s">
        <v>764</v>
      </c>
    </row>
    <row r="282" spans="1:4" hidden="1">
      <c r="A282" t="s">
        <v>403</v>
      </c>
      <c r="B282" t="s">
        <v>770</v>
      </c>
      <c r="C282" s="155" t="e">
        <f>VLOOKUP(A282,'Logical DB Sizing ROEM TMT'!A:A,1,FALSE)</f>
        <v>#N/A</v>
      </c>
      <c r="D282" t="s">
        <v>764</v>
      </c>
    </row>
    <row r="283" spans="1:4" hidden="1">
      <c r="A283" t="s">
        <v>405</v>
      </c>
      <c r="B283" t="s">
        <v>770</v>
      </c>
      <c r="C283" s="155" t="e">
        <f>VLOOKUP(A283,'Logical DB Sizing ROEM TMT'!A:A,1,FALSE)</f>
        <v>#N/A</v>
      </c>
      <c r="D283" t="s">
        <v>764</v>
      </c>
    </row>
    <row r="284" spans="1:4" hidden="1">
      <c r="A284" t="s">
        <v>407</v>
      </c>
      <c r="B284" t="s">
        <v>770</v>
      </c>
      <c r="C284" s="155" t="e">
        <f>VLOOKUP(A284,'Logical DB Sizing ROEM TMT'!A:A,1,FALSE)</f>
        <v>#N/A</v>
      </c>
      <c r="D284" t="s">
        <v>764</v>
      </c>
    </row>
    <row r="285" spans="1:4">
      <c r="A285" t="s">
        <v>144</v>
      </c>
      <c r="B285" t="s">
        <v>770</v>
      </c>
      <c r="C285" s="155" t="str">
        <f>VLOOKUP(A285,'Logical DB Sizing ROEM TMT'!A:A,1,FALSE)</f>
        <v>NCS_DSI_REMARK_MST</v>
      </c>
    </row>
    <row r="286" spans="1:4">
      <c r="A286" t="s">
        <v>116</v>
      </c>
      <c r="B286" t="s">
        <v>770</v>
      </c>
      <c r="C286" s="155" t="str">
        <f>VLOOKUP(A286,'Logical DB Sizing ROEM TMT'!A:A,1,FALSE)</f>
        <v>NCS_DST_PART_PLNT_MST</v>
      </c>
    </row>
    <row r="287" spans="1:4" hidden="1">
      <c r="A287" t="s">
        <v>395</v>
      </c>
      <c r="B287" t="s">
        <v>770</v>
      </c>
      <c r="C287" s="155" t="e">
        <f>VLOOKUP(A287,'Logical DB Sizing ROEM TMT'!A:A,1,FALSE)</f>
        <v>#N/A</v>
      </c>
      <c r="D287" t="s">
        <v>764</v>
      </c>
    </row>
    <row r="288" spans="1:4" hidden="1">
      <c r="A288" t="s">
        <v>418</v>
      </c>
      <c r="B288" t="s">
        <v>770</v>
      </c>
      <c r="C288" s="155" t="e">
        <f>VLOOKUP(A288,'Logical DB Sizing ROEM TMT'!A:A,1,FALSE)</f>
        <v>#N/A</v>
      </c>
      <c r="D288" t="s">
        <v>764</v>
      </c>
    </row>
    <row r="289" spans="1:4" hidden="1">
      <c r="A289" t="s">
        <v>419</v>
      </c>
      <c r="B289" t="s">
        <v>770</v>
      </c>
      <c r="C289" s="155" t="e">
        <f>VLOOKUP(A289,'Logical DB Sizing ROEM TMT'!A:A,1,FALSE)</f>
        <v>#N/A</v>
      </c>
      <c r="D289" t="s">
        <v>764</v>
      </c>
    </row>
    <row r="290" spans="1:4" hidden="1">
      <c r="A290" t="s">
        <v>420</v>
      </c>
      <c r="B290" t="s">
        <v>770</v>
      </c>
      <c r="C290" s="155" t="e">
        <f>VLOOKUP(A290,'Logical DB Sizing ROEM TMT'!A:A,1,FALSE)</f>
        <v>#N/A</v>
      </c>
      <c r="D290" t="s">
        <v>764</v>
      </c>
    </row>
    <row r="291" spans="1:4" hidden="1">
      <c r="A291" t="s">
        <v>421</v>
      </c>
      <c r="B291" t="s">
        <v>770</v>
      </c>
      <c r="C291" s="155" t="e">
        <f>VLOOKUP(A291,'Logical DB Sizing ROEM TMT'!A:A,1,FALSE)</f>
        <v>#N/A</v>
      </c>
      <c r="D291" t="s">
        <v>764</v>
      </c>
    </row>
    <row r="292" spans="1:4" hidden="1">
      <c r="A292" t="s">
        <v>422</v>
      </c>
      <c r="B292" t="s">
        <v>770</v>
      </c>
      <c r="C292" s="155" t="e">
        <f>VLOOKUP(A292,'Logical DB Sizing ROEM TMT'!A:A,1,FALSE)</f>
        <v>#N/A</v>
      </c>
      <c r="D292" t="s">
        <v>764</v>
      </c>
    </row>
    <row r="293" spans="1:4" hidden="1">
      <c r="A293" t="s">
        <v>424</v>
      </c>
      <c r="B293" t="s">
        <v>770</v>
      </c>
      <c r="C293" s="155" t="e">
        <f>VLOOKUP(A293,'Logical DB Sizing ROEM TMT'!A:A,1,FALSE)</f>
        <v>#N/A</v>
      </c>
      <c r="D293" t="s">
        <v>764</v>
      </c>
    </row>
    <row r="294" spans="1:4" hidden="1">
      <c r="A294" t="s">
        <v>426</v>
      </c>
      <c r="B294" t="s">
        <v>770</v>
      </c>
      <c r="C294" s="155" t="e">
        <f>VLOOKUP(A294,'Logical DB Sizing ROEM TMT'!A:A,1,FALSE)</f>
        <v>#N/A</v>
      </c>
      <c r="D294" t="s">
        <v>764</v>
      </c>
    </row>
    <row r="295" spans="1:4" hidden="1">
      <c r="A295" t="s">
        <v>428</v>
      </c>
      <c r="B295" t="s">
        <v>770</v>
      </c>
      <c r="C295" s="155" t="e">
        <f>VLOOKUP(A295,'Logical DB Sizing ROEM TMT'!A:A,1,FALSE)</f>
        <v>#N/A</v>
      </c>
      <c r="D295" t="s">
        <v>764</v>
      </c>
    </row>
    <row r="296" spans="1:4" hidden="1">
      <c r="A296" t="s">
        <v>430</v>
      </c>
      <c r="B296" t="s">
        <v>770</v>
      </c>
      <c r="C296" s="155" t="e">
        <f>VLOOKUP(A296,'Logical DB Sizing ROEM TMT'!A:A,1,FALSE)</f>
        <v>#N/A</v>
      </c>
      <c r="D296" t="s">
        <v>764</v>
      </c>
    </row>
    <row r="297" spans="1:4" hidden="1">
      <c r="A297" t="s">
        <v>431</v>
      </c>
      <c r="B297" t="s">
        <v>770</v>
      </c>
      <c r="C297" s="155" t="e">
        <f>VLOOKUP(A297,'Logical DB Sizing ROEM TMT'!A:A,1,FALSE)</f>
        <v>#N/A</v>
      </c>
      <c r="D297" t="s">
        <v>764</v>
      </c>
    </row>
    <row r="298" spans="1:4" hidden="1">
      <c r="A298" t="s">
        <v>432</v>
      </c>
      <c r="B298" t="s">
        <v>770</v>
      </c>
      <c r="C298" s="155" t="e">
        <f>VLOOKUP(A298,'Logical DB Sizing ROEM TMT'!A:A,1,FALSE)</f>
        <v>#N/A</v>
      </c>
      <c r="D298" t="s">
        <v>764</v>
      </c>
    </row>
    <row r="299" spans="1:4" hidden="1">
      <c r="A299" t="s">
        <v>433</v>
      </c>
      <c r="B299" t="s">
        <v>770</v>
      </c>
      <c r="C299" s="155" t="e">
        <f>VLOOKUP(A299,'Logical DB Sizing ROEM TMT'!A:A,1,FALSE)</f>
        <v>#N/A</v>
      </c>
      <c r="D299" t="s">
        <v>764</v>
      </c>
    </row>
    <row r="300" spans="1:4" hidden="1">
      <c r="A300" t="s">
        <v>434</v>
      </c>
      <c r="B300" t="s">
        <v>770</v>
      </c>
      <c r="C300" s="155" t="e">
        <f>VLOOKUP(A300,'Logical DB Sizing ROEM TMT'!A:A,1,FALSE)</f>
        <v>#N/A</v>
      </c>
      <c r="D300" t="s">
        <v>764</v>
      </c>
    </row>
    <row r="301" spans="1:4" hidden="1">
      <c r="A301" t="s">
        <v>436</v>
      </c>
      <c r="B301" t="s">
        <v>770</v>
      </c>
      <c r="C301" s="155" t="e">
        <f>VLOOKUP(A301,'Logical DB Sizing ROEM TMT'!A:A,1,FALSE)</f>
        <v>#N/A</v>
      </c>
      <c r="D301" t="s">
        <v>764</v>
      </c>
    </row>
    <row r="302" spans="1:4">
      <c r="A302" t="s">
        <v>251</v>
      </c>
      <c r="B302" t="s">
        <v>770</v>
      </c>
      <c r="C302" s="155" t="str">
        <f>VLOOKUP(A302,'Logical DB Sizing ROEM TMT'!A:A,1,FALSE)</f>
        <v>MTH_DAILY_PART_REQT_REP_PL</v>
      </c>
    </row>
    <row r="303" spans="1:4">
      <c r="A303" t="s">
        <v>85</v>
      </c>
      <c r="B303" t="s">
        <v>770</v>
      </c>
      <c r="C303" s="155" t="str">
        <f>VLOOKUP(A303,'Logical DB Sizing ROEM TMT'!A:A,1,FALSE)</f>
        <v>OEM_FNL_DST_MST</v>
      </c>
    </row>
    <row r="304" spans="1:4">
      <c r="A304" t="s">
        <v>101</v>
      </c>
      <c r="B304" t="s">
        <v>770</v>
      </c>
      <c r="C304" s="155" t="str">
        <f>VLOOKUP(A304,'Logical DB Sizing ROEM TMT'!A:A,1,FALSE)</f>
        <v>OEM_INH_SHOP_MST</v>
      </c>
    </row>
    <row r="305" spans="1:4">
      <c r="A305" t="s">
        <v>438</v>
      </c>
      <c r="B305" t="s">
        <v>770</v>
      </c>
      <c r="C305" s="155" t="e">
        <f>VLOOKUP(A305,'Logical DB Sizing ROEM TMT'!A:A,1,FALSE)</f>
        <v>#N/A</v>
      </c>
    </row>
    <row r="306" spans="1:4">
      <c r="A306" t="s">
        <v>441</v>
      </c>
      <c r="B306" t="s">
        <v>770</v>
      </c>
      <c r="C306" s="155" t="e">
        <f>VLOOKUP(A306,'Logical DB Sizing ROEM TMT'!A:A,1,FALSE)</f>
        <v>#N/A</v>
      </c>
    </row>
    <row r="307" spans="1:4">
      <c r="A307" t="s">
        <v>97</v>
      </c>
      <c r="B307" t="s">
        <v>770</v>
      </c>
      <c r="C307" s="155" t="str">
        <f>VLOOKUP(A307,'Logical DB Sizing ROEM TMT'!A:A,1,FALSE)</f>
        <v>NOEM_PRIV_TYPE_MST</v>
      </c>
    </row>
    <row r="308" spans="1:4">
      <c r="A308" t="s">
        <v>152</v>
      </c>
      <c r="B308" t="s">
        <v>770</v>
      </c>
      <c r="C308" s="155" t="str">
        <f>VLOOKUP(A308,'Logical DB Sizing ROEM TMT'!A:A,1,FALSE)</f>
        <v>NOEM_PURG_DTL</v>
      </c>
    </row>
    <row r="309" spans="1:4">
      <c r="A309" t="s">
        <v>153</v>
      </c>
      <c r="B309" t="s">
        <v>770</v>
      </c>
      <c r="C309" s="155" t="str">
        <f>VLOOKUP(A309,'Logical DB Sizing ROEM TMT'!A:A,1,FALSE)</f>
        <v>NOEM_PVMS_SETUP</v>
      </c>
    </row>
    <row r="310" spans="1:4" hidden="1">
      <c r="A310" t="s">
        <v>444</v>
      </c>
      <c r="B310" t="s">
        <v>770</v>
      </c>
      <c r="C310" s="155" t="e">
        <f>VLOOKUP(A310,'Logical DB Sizing ROEM TMT'!A:A,1,FALSE)</f>
        <v>#N/A</v>
      </c>
      <c r="D310" t="s">
        <v>762</v>
      </c>
    </row>
    <row r="311" spans="1:4" hidden="1">
      <c r="A311" t="s">
        <v>445</v>
      </c>
      <c r="B311" t="s">
        <v>770</v>
      </c>
      <c r="C311" s="155" t="e">
        <f>VLOOKUP(A311,'Logical DB Sizing ROEM TMT'!A:A,1,FALSE)</f>
        <v>#N/A</v>
      </c>
      <c r="D311" t="s">
        <v>762</v>
      </c>
    </row>
    <row r="312" spans="1:4">
      <c r="A312" t="s">
        <v>194</v>
      </c>
      <c r="B312" t="s">
        <v>770</v>
      </c>
      <c r="C312" s="155" t="str">
        <f>VLOOKUP(A312,'Logical DB Sizing ROEM TMT'!A:A,1,FALSE)</f>
        <v>INS_INV_MODULE_DTLS</v>
      </c>
    </row>
    <row r="313" spans="1:4" hidden="1">
      <c r="A313" t="s">
        <v>301</v>
      </c>
      <c r="B313" t="s">
        <v>770</v>
      </c>
      <c r="C313" s="155" t="e">
        <f>VLOOKUP(A313,'Logical DB Sizing ROEM TMT'!A:A,1,FALSE)</f>
        <v>#N/A</v>
      </c>
      <c r="D313" t="s">
        <v>762</v>
      </c>
    </row>
    <row r="314" spans="1:4" hidden="1">
      <c r="A314" t="s">
        <v>313</v>
      </c>
      <c r="B314" t="s">
        <v>770</v>
      </c>
      <c r="C314" s="155" t="e">
        <f>VLOOKUP(A314,'Logical DB Sizing ROEM TMT'!A:A,1,FALSE)</f>
        <v>#N/A</v>
      </c>
      <c r="D314" t="s">
        <v>762</v>
      </c>
    </row>
    <row r="315" spans="1:4" hidden="1">
      <c r="A315" t="s">
        <v>455</v>
      </c>
      <c r="B315" t="s">
        <v>770</v>
      </c>
      <c r="C315" s="155" t="e">
        <f>VLOOKUP(A315,'Logical DB Sizing ROEM TMT'!A:A,1,FALSE)</f>
        <v>#N/A</v>
      </c>
      <c r="D315" t="s">
        <v>764</v>
      </c>
    </row>
    <row r="316" spans="1:4" hidden="1">
      <c r="A316" t="s">
        <v>404</v>
      </c>
      <c r="B316" t="s">
        <v>770</v>
      </c>
      <c r="C316" s="155" t="e">
        <f>VLOOKUP(A316,'Logical DB Sizing ROEM TMT'!A:A,1,FALSE)</f>
        <v>#N/A</v>
      </c>
      <c r="D316" t="s">
        <v>762</v>
      </c>
    </row>
    <row r="317" spans="1:4" hidden="1">
      <c r="A317" t="s">
        <v>406</v>
      </c>
      <c r="B317" t="s">
        <v>770</v>
      </c>
      <c r="C317" s="155" t="e">
        <f>VLOOKUP(A317,'Logical DB Sizing ROEM TMT'!A:A,1,FALSE)</f>
        <v>#N/A</v>
      </c>
      <c r="D317" t="s">
        <v>762</v>
      </c>
    </row>
    <row r="318" spans="1:4" hidden="1">
      <c r="A318" t="s">
        <v>408</v>
      </c>
      <c r="B318" t="s">
        <v>770</v>
      </c>
      <c r="C318" s="155" t="e">
        <f>VLOOKUP(A318,'Logical DB Sizing ROEM TMT'!A:A,1,FALSE)</f>
        <v>#N/A</v>
      </c>
      <c r="D318" t="s">
        <v>762</v>
      </c>
    </row>
    <row r="319" spans="1:4">
      <c r="A319" t="s">
        <v>67</v>
      </c>
      <c r="B319" t="s">
        <v>770</v>
      </c>
      <c r="C319" s="155" t="str">
        <f>VLOOKUP(A319,'Logical DB Sizing ROEM TMT'!A:A,1,FALSE)</f>
        <v>OEM_ADM_ERR_LOG</v>
      </c>
    </row>
    <row r="320" spans="1:4" hidden="1">
      <c r="A320" t="s">
        <v>460</v>
      </c>
      <c r="B320" t="s">
        <v>770</v>
      </c>
      <c r="C320" s="155" t="e">
        <f>VLOOKUP(A320,'Logical DB Sizing ROEM TMT'!A:A,1,FALSE)</f>
        <v>#N/A</v>
      </c>
      <c r="D320" t="s">
        <v>764</v>
      </c>
    </row>
    <row r="321" spans="1:4">
      <c r="A321" t="s">
        <v>137</v>
      </c>
      <c r="B321" t="s">
        <v>770</v>
      </c>
      <c r="C321" s="155" t="str">
        <f>VLOOKUP(A321,'Logical DB Sizing ROEM TMT'!A:A,1,FALSE)</f>
        <v>OEM_CONTROL</v>
      </c>
    </row>
    <row r="322" spans="1:4">
      <c r="A322" t="s">
        <v>83</v>
      </c>
      <c r="B322" t="s">
        <v>770</v>
      </c>
      <c r="C322" s="155" t="str">
        <f>VLOOKUP(A322,'Logical DB Sizing ROEM TMT'!A:A,1,FALSE)</f>
        <v>OEM_CURRENCY_MST</v>
      </c>
    </row>
    <row r="323" spans="1:4" hidden="1">
      <c r="A323" t="s">
        <v>464</v>
      </c>
      <c r="B323" t="s">
        <v>770</v>
      </c>
      <c r="C323" s="155" t="e">
        <f>VLOOKUP(A323,'Logical DB Sizing ROEM TMT'!A:A,1,FALSE)</f>
        <v>#N/A</v>
      </c>
      <c r="D323" t="s">
        <v>764</v>
      </c>
    </row>
    <row r="324" spans="1:4">
      <c r="A324" t="s">
        <v>200</v>
      </c>
      <c r="B324" t="s">
        <v>770</v>
      </c>
      <c r="C324" s="155" t="str">
        <f>VLOOKUP(A324,'Logical DB Sizing ROEM TMT'!A:A,1,FALSE)</f>
        <v>NOEM_VPR_MTH_MOD</v>
      </c>
    </row>
    <row r="325" spans="1:4" hidden="1">
      <c r="A325" t="s">
        <v>440</v>
      </c>
      <c r="B325" t="s">
        <v>770</v>
      </c>
      <c r="C325" s="155" t="e">
        <f>VLOOKUP(A325,'Logical DB Sizing ROEM TMT'!A:A,1,FALSE)</f>
        <v>#N/A</v>
      </c>
      <c r="D325" t="s">
        <v>764</v>
      </c>
    </row>
    <row r="326" spans="1:4" hidden="1">
      <c r="A326" t="s">
        <v>469</v>
      </c>
      <c r="B326" t="s">
        <v>770</v>
      </c>
      <c r="C326" s="155" t="e">
        <f>VLOOKUP(A326,'Logical DB Sizing ROEM TMT'!A:A,1,FALSE)</f>
        <v>#N/A</v>
      </c>
      <c r="D326" t="s">
        <v>762</v>
      </c>
    </row>
    <row r="327" spans="1:4" hidden="1">
      <c r="A327" t="s">
        <v>470</v>
      </c>
      <c r="B327" t="s">
        <v>770</v>
      </c>
      <c r="C327" s="155" t="e">
        <f>VLOOKUP(A327,'Logical DB Sizing ROEM TMT'!A:A,1,FALSE)</f>
        <v>#N/A</v>
      </c>
      <c r="D327" t="s">
        <v>762</v>
      </c>
    </row>
    <row r="328" spans="1:4">
      <c r="A328" t="s">
        <v>249</v>
      </c>
      <c r="B328" t="s">
        <v>770</v>
      </c>
      <c r="C328" s="155" t="str">
        <f>VLOOKUP(A328,'Logical DB Sizing ROEM TMT'!A:A,1,FALSE)</f>
        <v>NCS_TI_ORD_REV_HST</v>
      </c>
    </row>
    <row r="329" spans="1:4">
      <c r="A329" t="s">
        <v>235</v>
      </c>
      <c r="B329" t="s">
        <v>770</v>
      </c>
      <c r="C329" s="155" t="str">
        <f>VLOOKUP(A329,'Logical DB Sizing ROEM TMT'!A:A,1,FALSE)</f>
        <v>NOEM_VPR_DLY_VIN</v>
      </c>
    </row>
    <row r="330" spans="1:4" hidden="1">
      <c r="A330" t="s">
        <v>473</v>
      </c>
      <c r="B330" t="s">
        <v>770</v>
      </c>
      <c r="C330" s="155" t="e">
        <f>VLOOKUP(A330,'Logical DB Sizing ROEM TMT'!A:A,1,FALSE)</f>
        <v>#N/A</v>
      </c>
      <c r="D330" t="s">
        <v>764</v>
      </c>
    </row>
    <row r="331" spans="1:4">
      <c r="A331" t="s">
        <v>247</v>
      </c>
      <c r="B331" t="s">
        <v>770</v>
      </c>
      <c r="C331" s="155" t="str">
        <f>VLOOKUP(A331,'Logical DB Sizing ROEM TMT'!A:A,1,FALSE)</f>
        <v>NCS_TI_HDR</v>
      </c>
    </row>
    <row r="332" spans="1:4">
      <c r="A332" t="s">
        <v>248</v>
      </c>
      <c r="B332" t="s">
        <v>770</v>
      </c>
      <c r="C332" s="155" t="str">
        <f>VLOOKUP(A332,'Logical DB Sizing ROEM TMT'!A:A,1,FALSE)</f>
        <v>NCS_TI_HST</v>
      </c>
    </row>
    <row r="333" spans="1:4">
      <c r="A333" t="s">
        <v>188</v>
      </c>
      <c r="B333" t="s">
        <v>770</v>
      </c>
      <c r="C333" s="155" t="str">
        <f>VLOOKUP(A333,'Logical DB Sizing ROEM TMT'!A:A,1,FALSE)</f>
        <v>NOEM_VPP_DLY_CONT</v>
      </c>
    </row>
    <row r="334" spans="1:4">
      <c r="A334" t="s">
        <v>189</v>
      </c>
      <c r="B334" t="s">
        <v>770</v>
      </c>
      <c r="C334" s="155" t="str">
        <f>VLOOKUP(A334,'Logical DB Sizing ROEM TMT'!A:A,1,FALSE)</f>
        <v>NOEM_VPP_DLY_MOD</v>
      </c>
    </row>
    <row r="335" spans="1:4">
      <c r="A335" t="s">
        <v>241</v>
      </c>
      <c r="B335" t="s">
        <v>770</v>
      </c>
      <c r="C335" s="155" t="str">
        <f>VLOOKUP(A335,'Logical DB Sizing ROEM TMT'!A:A,1,FALSE)</f>
        <v>NOEM_VPR_INV_CONT</v>
      </c>
    </row>
    <row r="336" spans="1:4">
      <c r="A336" t="s">
        <v>242</v>
      </c>
      <c r="B336" t="s">
        <v>770</v>
      </c>
      <c r="C336" s="155" t="str">
        <f>VLOOKUP(A336,'Logical DB Sizing ROEM TMT'!A:A,1,FALSE)</f>
        <v>NOEM_VPR_INV_MOD</v>
      </c>
    </row>
    <row r="337" spans="1:4" hidden="1">
      <c r="A337" t="s">
        <v>490</v>
      </c>
      <c r="B337" t="s">
        <v>770</v>
      </c>
      <c r="C337" s="155" t="e">
        <f>VLOOKUP(A337,'Logical DB Sizing ROEM TMT'!A:A,1,FALSE)</f>
        <v>#N/A</v>
      </c>
      <c r="D337" t="s">
        <v>764</v>
      </c>
    </row>
    <row r="338" spans="1:4" hidden="1">
      <c r="A338" t="s">
        <v>491</v>
      </c>
      <c r="B338" t="s">
        <v>770</v>
      </c>
      <c r="C338" s="155" t="e">
        <f>VLOOKUP(A338,'Logical DB Sizing ROEM TMT'!A:A,1,FALSE)</f>
        <v>#N/A</v>
      </c>
      <c r="D338" t="s">
        <v>764</v>
      </c>
    </row>
    <row r="339" spans="1:4">
      <c r="A339" t="s">
        <v>105</v>
      </c>
      <c r="B339" t="s">
        <v>770</v>
      </c>
      <c r="C339" s="155" t="str">
        <f>VLOOKUP(A339,'Logical DB Sizing ROEM TMT'!A:A,1,FALSE)</f>
        <v>NOEM_COE_CEPT_MST</v>
      </c>
    </row>
    <row r="340" spans="1:4">
      <c r="A340" t="s">
        <v>179</v>
      </c>
      <c r="B340" t="s">
        <v>770</v>
      </c>
      <c r="C340" s="155" t="str">
        <f>VLOOKUP(A340,'Logical DB Sizing ROEM TMT'!A:A,1,FALSE)</f>
        <v>NOEM_CST_LBL</v>
      </c>
    </row>
    <row r="341" spans="1:4">
      <c r="A341" t="s">
        <v>93</v>
      </c>
      <c r="B341" t="s">
        <v>770</v>
      </c>
      <c r="C341" s="155" t="str">
        <f>VLOOKUP(A341,'Logical DB Sizing ROEM TMT'!A:A,1,FALSE)</f>
        <v>NOEM_CUT_OFF_MST</v>
      </c>
    </row>
    <row r="342" spans="1:4">
      <c r="A342" t="s">
        <v>142</v>
      </c>
      <c r="B342" t="s">
        <v>770</v>
      </c>
      <c r="C342" s="155" t="str">
        <f>VLOOKUP(A342,'Logical DB Sizing ROEM TMT'!A:A,1,FALSE)</f>
        <v>NCS_DSI_NO_CTRL</v>
      </c>
    </row>
    <row r="343" spans="1:4">
      <c r="A343" t="s">
        <v>182</v>
      </c>
      <c r="B343" t="s">
        <v>770</v>
      </c>
      <c r="C343" s="155" t="str">
        <f>VLOOKUP(A343,'Logical DB Sizing ROEM TMT'!A:A,1,FALSE)</f>
        <v>NCS_DSI_ORD_REV_HST</v>
      </c>
    </row>
    <row r="344" spans="1:4">
      <c r="A344" t="s">
        <v>176</v>
      </c>
      <c r="B344" t="s">
        <v>770</v>
      </c>
      <c r="C344" s="155" t="str">
        <f>VLOOKUP(A344,'Logical DB Sizing ROEM TMT'!A:A,1,FALSE)</f>
        <v>NOEM_ACT_PCK_BACKLOG_HST</v>
      </c>
    </row>
    <row r="345" spans="1:4">
      <c r="A345" t="s">
        <v>178</v>
      </c>
      <c r="B345" t="s">
        <v>770</v>
      </c>
      <c r="C345" s="155" t="str">
        <f>VLOOKUP(A345,'Logical DB Sizing ROEM TMT'!A:A,1,FALSE)</f>
        <v>NOEM_ACT_VAN_BACKLOG_HST</v>
      </c>
    </row>
    <row r="346" spans="1:4" hidden="1">
      <c r="A346" t="s">
        <v>495</v>
      </c>
      <c r="B346" t="s">
        <v>770</v>
      </c>
      <c r="C346" s="155" t="e">
        <f>VLOOKUP(A346,'Logical DB Sizing ROEM TMT'!A:A,1,FALSE)</f>
        <v>#N/A</v>
      </c>
      <c r="D346" t="s">
        <v>764</v>
      </c>
    </row>
    <row r="347" spans="1:4">
      <c r="A347" t="s">
        <v>239</v>
      </c>
      <c r="B347" t="s">
        <v>770</v>
      </c>
      <c r="C347" s="155" t="str">
        <f>VLOOKUP(A347,'Logical DB Sizing ROEM TMT'!A:A,1,FALSE)</f>
        <v>NOEM_SCP_DELAY_DETAIL</v>
      </c>
    </row>
    <row r="348" spans="1:4">
      <c r="A348" t="s">
        <v>193</v>
      </c>
      <c r="B348" t="s">
        <v>770</v>
      </c>
      <c r="C348" s="155" t="str">
        <f>VLOOKUP(A348,'Logical DB Sizing ROEM TMT'!A:A,1,FALSE)</f>
        <v>INS_INV_DTLS</v>
      </c>
    </row>
    <row r="349" spans="1:4" hidden="1">
      <c r="A349" t="s">
        <v>496</v>
      </c>
      <c r="B349" t="s">
        <v>770</v>
      </c>
      <c r="C349" s="155" t="e">
        <f>VLOOKUP(A349,'Logical DB Sizing ROEM TMT'!A:A,1,FALSE)</f>
        <v>#N/A</v>
      </c>
      <c r="D349" t="s">
        <v>764</v>
      </c>
    </row>
    <row r="350" spans="1:4">
      <c r="A350" t="s">
        <v>148</v>
      </c>
      <c r="B350" t="s">
        <v>770</v>
      </c>
      <c r="C350" s="155" t="str">
        <f>VLOOKUP(A350,'Logical DB Sizing ROEM TMT'!A:A,1,FALSE)</f>
        <v>NOEM_CB_MST</v>
      </c>
    </row>
    <row r="351" spans="1:4">
      <c r="A351" t="s">
        <v>128</v>
      </c>
      <c r="B351" t="s">
        <v>770</v>
      </c>
      <c r="C351" s="155" t="str">
        <f>VLOOKUP(A351,'Logical DB Sizing ROEM TMT'!A:A,1,FALSE)</f>
        <v>NOEM_RENBAN_BOOK_DTL</v>
      </c>
    </row>
    <row r="352" spans="1:4">
      <c r="A352" t="s">
        <v>129</v>
      </c>
      <c r="B352" t="s">
        <v>770</v>
      </c>
      <c r="C352" s="155" t="str">
        <f>VLOOKUP(A352,'Logical DB Sizing ROEM TMT'!A:A,1,FALSE)</f>
        <v>NOEM_RENBAN_BOOK_MST</v>
      </c>
    </row>
    <row r="353" spans="1:4">
      <c r="A353" t="s">
        <v>65</v>
      </c>
      <c r="B353" t="s">
        <v>770</v>
      </c>
      <c r="C353" s="155" t="str">
        <f>VLOOKUP(A353,'Logical DB Sizing ROEM TMT'!A:A,1,FALSE)</f>
        <v>NOEM_RENBAN_ERR</v>
      </c>
    </row>
    <row r="354" spans="1:4">
      <c r="A354" t="s">
        <v>130</v>
      </c>
      <c r="B354" t="s">
        <v>770</v>
      </c>
      <c r="C354" s="155" t="str">
        <f>VLOOKUP(A354,'Logical DB Sizing ROEM TMT'!A:A,1,FALSE)</f>
        <v>NOEM_RENBAN_SETUP_MST</v>
      </c>
    </row>
    <row r="355" spans="1:4">
      <c r="A355" t="s">
        <v>154</v>
      </c>
      <c r="B355" t="s">
        <v>770</v>
      </c>
      <c r="C355" s="155" t="str">
        <f>VLOOKUP(A355,'Logical DB Sizing ROEM TMT'!A:A,1,FALSE)</f>
        <v>NOEM_RPT_CONFIG</v>
      </c>
    </row>
    <row r="356" spans="1:4">
      <c r="A356" t="s">
        <v>257</v>
      </c>
      <c r="B356" t="s">
        <v>770</v>
      </c>
      <c r="C356" s="155" t="str">
        <f>VLOOKUP(A356,'Logical DB Sizing ROEM TMT'!A:A,1,FALSE)</f>
        <v>NOEM_BAR_PURGE</v>
      </c>
    </row>
    <row r="357" spans="1:4">
      <c r="A357" t="s">
        <v>63</v>
      </c>
      <c r="B357" t="s">
        <v>770</v>
      </c>
      <c r="C357" s="155" t="str">
        <f>VLOOKUP(A357,'Logical DB Sizing ROEM TMT'!A:A,1,FALSE)</f>
        <v>NOEM_BATCH_TIME_CHK</v>
      </c>
    </row>
    <row r="358" spans="1:4">
      <c r="A358" t="s">
        <v>92</v>
      </c>
      <c r="B358" t="s">
        <v>770</v>
      </c>
      <c r="C358" s="155" t="str">
        <f>VLOOKUP(A358,'Logical DB Sizing ROEM TMT'!A:A,1,FALSE)</f>
        <v>NOEM_BOX_LMT_MST</v>
      </c>
    </row>
    <row r="359" spans="1:4" hidden="1">
      <c r="A359" t="s">
        <v>501</v>
      </c>
      <c r="B359" t="s">
        <v>770</v>
      </c>
      <c r="C359" s="155" t="e">
        <f>VLOOKUP(A359,'Logical DB Sizing ROEM TMT'!A:A,1,FALSE)</f>
        <v>#N/A</v>
      </c>
      <c r="D359" t="s">
        <v>764</v>
      </c>
    </row>
    <row r="360" spans="1:4" hidden="1">
      <c r="A360" t="s">
        <v>442</v>
      </c>
      <c r="B360" t="s">
        <v>770</v>
      </c>
      <c r="C360" s="155" t="e">
        <f>VLOOKUP(A360,'Logical DB Sizing ROEM TMT'!A:A,1,FALSE)</f>
        <v>#N/A</v>
      </c>
      <c r="D360" t="s">
        <v>764</v>
      </c>
    </row>
    <row r="361" spans="1:4">
      <c r="A361" t="s">
        <v>180</v>
      </c>
      <c r="B361" t="s">
        <v>770</v>
      </c>
      <c r="C361" s="155" t="str">
        <f>VLOOKUP(A361,'Logical DB Sizing ROEM TMT'!A:A,1,FALSE)</f>
        <v>NCS_DSI_HDR</v>
      </c>
    </row>
    <row r="362" spans="1:4">
      <c r="A362" t="s">
        <v>111</v>
      </c>
      <c r="B362" t="s">
        <v>770</v>
      </c>
      <c r="C362" s="155" t="str">
        <f>VLOOKUP(A362,'Logical DB Sizing ROEM TMT'!A:A,1,FALSE)</f>
        <v>NCS_ACTIVITY_MST</v>
      </c>
    </row>
    <row r="363" spans="1:4">
      <c r="A363" t="s">
        <v>168</v>
      </c>
      <c r="B363" t="s">
        <v>770</v>
      </c>
      <c r="C363" s="155" t="str">
        <f>VLOOKUP(A363,'Logical DB Sizing ROEM TMT'!A:A,1,FALSE)</f>
        <v>NCS_CNTRL_MOD_SEQ</v>
      </c>
    </row>
    <row r="364" spans="1:4">
      <c r="A364" t="s">
        <v>80</v>
      </c>
      <c r="B364" t="s">
        <v>770</v>
      </c>
      <c r="C364" s="155" t="str">
        <f>VLOOKUP(A364,'Logical DB Sizing ROEM TMT'!A:A,1,FALSE)</f>
        <v>NCS_CNTRY_CD_MST</v>
      </c>
    </row>
    <row r="365" spans="1:4">
      <c r="A365" t="s">
        <v>79</v>
      </c>
      <c r="B365" t="s">
        <v>770</v>
      </c>
      <c r="C365" s="155" t="str">
        <f>VLOOKUP(A365,'Logical DB Sizing ROEM TMT'!A:A,1,FALSE)</f>
        <v>NCS_CNT_MST</v>
      </c>
    </row>
    <row r="366" spans="1:4">
      <c r="A366" t="s">
        <v>77</v>
      </c>
      <c r="B366" t="s">
        <v>770</v>
      </c>
      <c r="C366" s="155" t="str">
        <f>VLOOKUP(A366,'Logical DB Sizing ROEM TMT'!A:A,1,FALSE)</f>
        <v>NCS_COMPONENT_MST</v>
      </c>
    </row>
    <row r="367" spans="1:4" hidden="1">
      <c r="A367" t="s">
        <v>507</v>
      </c>
      <c r="B367" t="s">
        <v>770</v>
      </c>
      <c r="C367" s="155" t="e">
        <f>VLOOKUP(A367,'Logical DB Sizing ROEM TMT'!A:A,1,FALSE)</f>
        <v>#N/A</v>
      </c>
      <c r="D367" t="s">
        <v>764</v>
      </c>
    </row>
    <row r="368" spans="1:4">
      <c r="A368" t="s">
        <v>234</v>
      </c>
      <c r="B368" t="s">
        <v>770</v>
      </c>
      <c r="C368" s="155" t="str">
        <f>VLOOKUP(A368,'Logical DB Sizing ROEM TMT'!A:A,1,FALSE)</f>
        <v>NOEM_DEL_PKG_DTL</v>
      </c>
    </row>
    <row r="369" spans="1:4" hidden="1">
      <c r="A369" t="s">
        <v>508</v>
      </c>
      <c r="B369" t="s">
        <v>770</v>
      </c>
      <c r="C369" s="155" t="e">
        <f>VLOOKUP(A369,'Logical DB Sizing ROEM TMT'!A:A,1,FALSE)</f>
        <v>#N/A</v>
      </c>
      <c r="D369" t="s">
        <v>764</v>
      </c>
    </row>
    <row r="370" spans="1:4">
      <c r="A370" t="s">
        <v>68</v>
      </c>
      <c r="B370" t="s">
        <v>770</v>
      </c>
      <c r="C370" s="155" t="str">
        <f>VLOOKUP(A370,'Logical DB Sizing ROEM TMT'!A:A,1,FALSE)</f>
        <v>OEM_ERR_LOG</v>
      </c>
    </row>
    <row r="371" spans="1:4">
      <c r="A371" t="s">
        <v>158</v>
      </c>
      <c r="B371" t="s">
        <v>770</v>
      </c>
      <c r="C371" s="155" t="str">
        <f>VLOOKUP(A371,'Logical DB Sizing ROEM TMT'!A:A,1,FALSE)</f>
        <v>OEM_ERR_MST</v>
      </c>
    </row>
    <row r="372" spans="1:4">
      <c r="A372" t="s">
        <v>104</v>
      </c>
      <c r="B372" t="s">
        <v>770</v>
      </c>
      <c r="C372" s="155" t="str">
        <f>VLOOKUP(A372,'Logical DB Sizing ROEM TMT'!A:A,1,FALSE)</f>
        <v>NOEM_ISO_CONT_MST</v>
      </c>
    </row>
    <row r="373" spans="1:4">
      <c r="A373" t="s">
        <v>150</v>
      </c>
      <c r="B373" t="s">
        <v>770</v>
      </c>
      <c r="C373" s="155" t="str">
        <f>VLOOKUP(A373,'Logical DB Sizing ROEM TMT'!A:A,1,FALSE)</f>
        <v>NOEM_KAN_STS_UPD_DTL</v>
      </c>
    </row>
    <row r="374" spans="1:4">
      <c r="A374" t="s">
        <v>94</v>
      </c>
      <c r="B374" t="s">
        <v>770</v>
      </c>
      <c r="C374" s="155" t="str">
        <f>VLOOKUP(A374,'Logical DB Sizing ROEM TMT'!A:A,1,FALSE)</f>
        <v>NOEM_MAX_DLANE_MST</v>
      </c>
    </row>
    <row r="375" spans="1:4">
      <c r="A375" t="s">
        <v>95</v>
      </c>
      <c r="B375" t="s">
        <v>770</v>
      </c>
      <c r="C375" s="155" t="str">
        <f>VLOOKUP(A375,'Logical DB Sizing ROEM TMT'!A:A,1,FALSE)</f>
        <v>NOEM_MROS_CVT_DETAIL</v>
      </c>
    </row>
    <row r="376" spans="1:4" hidden="1">
      <c r="A376" t="s">
        <v>517</v>
      </c>
      <c r="B376" t="s">
        <v>770</v>
      </c>
      <c r="C376" s="155" t="e">
        <f>VLOOKUP(A376,'Logical DB Sizing ROEM TMT'!A:A,1,FALSE)</f>
        <v>#N/A</v>
      </c>
      <c r="D376" t="s">
        <v>764</v>
      </c>
    </row>
    <row r="377" spans="1:4">
      <c r="A377" t="s">
        <v>96</v>
      </c>
      <c r="B377" t="s">
        <v>770</v>
      </c>
      <c r="C377" s="155" t="str">
        <f>VLOOKUP(A377,'Logical DB Sizing ROEM TMT'!A:A,1,FALSE)</f>
        <v>NOEM_VPR_PKG_SPEC</v>
      </c>
    </row>
    <row r="378" spans="1:4">
      <c r="A378" t="s">
        <v>117</v>
      </c>
      <c r="B378" t="s">
        <v>770</v>
      </c>
      <c r="C378" s="155" t="str">
        <f>VLOOKUP(A378,'Logical DB Sizing ROEM TMT'!A:A,1,FALSE)</f>
        <v>NCS_PLNT_DOCK_MST</v>
      </c>
    </row>
    <row r="379" spans="1:4">
      <c r="A379" t="s">
        <v>184</v>
      </c>
      <c r="B379" t="s">
        <v>770</v>
      </c>
      <c r="C379" s="155" t="str">
        <f>VLOOKUP(A379,'Logical DB Sizing ROEM TMT'!A:A,1,FALSE)</f>
        <v>NCS_PPMS_ACK_STATUS</v>
      </c>
    </row>
    <row r="380" spans="1:4" hidden="1">
      <c r="A380" t="s">
        <v>489</v>
      </c>
      <c r="B380" t="s">
        <v>770</v>
      </c>
      <c r="C380" s="155" t="e">
        <f>VLOOKUP(A380,'Logical DB Sizing ROEM TMT'!A:A,1,FALSE)</f>
        <v>#N/A</v>
      </c>
      <c r="D380" t="s">
        <v>764</v>
      </c>
    </row>
    <row r="381" spans="1:4">
      <c r="A381" t="s">
        <v>233</v>
      </c>
      <c r="B381" t="s">
        <v>770</v>
      </c>
      <c r="C381" s="155" t="str">
        <f>VLOOKUP(A381,'Logical DB Sizing ROEM TMT'!A:A,1,FALSE)</f>
        <v>NOEM_VPR_DLY_INHOUSE</v>
      </c>
    </row>
    <row r="382" spans="1:4">
      <c r="A382" t="s">
        <v>118</v>
      </c>
      <c r="B382" t="s">
        <v>770</v>
      </c>
      <c r="C382" s="155" t="str">
        <f>VLOOKUP(A382,'Logical DB Sizing ROEM TMT'!A:A,1,FALSE)</f>
        <v>NCS_PRC_MST</v>
      </c>
    </row>
    <row r="383" spans="1:4" hidden="1">
      <c r="A383" t="s">
        <v>492</v>
      </c>
      <c r="B383" t="s">
        <v>770</v>
      </c>
      <c r="C383" s="155" t="e">
        <f>VLOOKUP(A383,'Logical DB Sizing ROEM TMT'!A:A,1,FALSE)</f>
        <v>#N/A</v>
      </c>
      <c r="D383" t="s">
        <v>764</v>
      </c>
    </row>
    <row r="384" spans="1:4">
      <c r="A384" t="s">
        <v>138</v>
      </c>
      <c r="B384" t="s">
        <v>770</v>
      </c>
      <c r="C384" s="155" t="str">
        <f>VLOOKUP(A384,'Logical DB Sizing ROEM TMT'!A:A,1,FALSE)</f>
        <v>NCS_PURPOSE_MST</v>
      </c>
    </row>
    <row r="385" spans="1:4">
      <c r="A385" t="s">
        <v>82</v>
      </c>
      <c r="B385" t="s">
        <v>770</v>
      </c>
      <c r="C385" s="155" t="str">
        <f>VLOOKUP(A385,'Logical DB Sizing ROEM TMT'!A:A,1,FALSE)</f>
        <v>NCS_REA_MST</v>
      </c>
    </row>
    <row r="386" spans="1:4">
      <c r="A386" t="s">
        <v>115</v>
      </c>
      <c r="B386" t="s">
        <v>770</v>
      </c>
      <c r="C386" s="155" t="str">
        <f>VLOOKUP(A386,'Logical DB Sizing ROEM TMT'!A:A,1,FALSE)</f>
        <v>NCS_REVISE_MST</v>
      </c>
    </row>
    <row r="387" spans="1:4">
      <c r="A387" t="s">
        <v>209</v>
      </c>
      <c r="B387" t="s">
        <v>770</v>
      </c>
      <c r="C387" s="155" t="str">
        <f>VLOOKUP(A387,'Logical DB Sizing ROEM TMT'!A:A,1,FALSE)</f>
        <v>NCS_MOD_BAR_VAN</v>
      </c>
    </row>
    <row r="388" spans="1:4">
      <c r="A388" t="s">
        <v>145</v>
      </c>
      <c r="B388" t="s">
        <v>770</v>
      </c>
      <c r="C388" s="155" t="str">
        <f>VLOOKUP(A388,'Logical DB Sizing ROEM TMT'!A:A,1,FALSE)</f>
        <v>NCS_MOD_SEQ</v>
      </c>
    </row>
    <row r="389" spans="1:4">
      <c r="A389" t="s">
        <v>114</v>
      </c>
      <c r="B389" t="s">
        <v>770</v>
      </c>
      <c r="C389" s="155" t="str">
        <f>VLOOKUP(A389,'Logical DB Sizing ROEM TMT'!A:A,1,FALSE)</f>
        <v>NCS_MOD_SPEC_MST</v>
      </c>
    </row>
    <row r="390" spans="1:4">
      <c r="A390" t="s">
        <v>213</v>
      </c>
      <c r="B390" t="s">
        <v>770</v>
      </c>
      <c r="C390" s="155" t="str">
        <f>VLOOKUP(A390,'Logical DB Sizing ROEM TMT'!A:A,1,FALSE)</f>
        <v>NCS_ORD_LOT_DTL</v>
      </c>
    </row>
    <row r="391" spans="1:4" hidden="1">
      <c r="A391" t="s">
        <v>535</v>
      </c>
      <c r="B391" t="s">
        <v>770</v>
      </c>
      <c r="C391" s="155" t="e">
        <f>VLOOKUP(A391,'Logical DB Sizing ROEM TMT'!A:A,1,FALSE)</f>
        <v>#N/A</v>
      </c>
      <c r="D391" t="s">
        <v>764</v>
      </c>
    </row>
    <row r="392" spans="1:4">
      <c r="A392" t="s">
        <v>146</v>
      </c>
      <c r="B392" t="s">
        <v>770</v>
      </c>
      <c r="C392" s="155" t="str">
        <f>VLOOKUP(A392,'Logical DB Sizing ROEM TMT'!A:A,1,FALSE)</f>
        <v>NCS_ORD_PKG_STS_MST</v>
      </c>
    </row>
    <row r="393" spans="1:4">
      <c r="A393" t="s">
        <v>212</v>
      </c>
      <c r="B393" t="s">
        <v>770</v>
      </c>
      <c r="C393" s="155" t="str">
        <f>VLOOKUP(A393,'Logical DB Sizing ROEM TMT'!A:A,1,FALSE)</f>
        <v>NCS_ORD_RECV</v>
      </c>
    </row>
    <row r="394" spans="1:4">
      <c r="A394" t="s">
        <v>214</v>
      </c>
      <c r="B394" t="s">
        <v>770</v>
      </c>
      <c r="C394" s="155" t="str">
        <f>VLOOKUP(A394,'Logical DB Sizing ROEM TMT'!A:A,1,FALSE)</f>
        <v>NCS_ORD_RECV_DTL</v>
      </c>
    </row>
    <row r="395" spans="1:4">
      <c r="A395" t="s">
        <v>187</v>
      </c>
      <c r="B395" t="s">
        <v>770</v>
      </c>
      <c r="C395" s="155" t="str">
        <f>VLOOKUP(A395,'Logical DB Sizing ROEM TMT'!A:A,1,FALSE)</f>
        <v>NOEM_BPI_DLY_PRT</v>
      </c>
    </row>
    <row r="396" spans="1:4" hidden="1">
      <c r="A396" t="s">
        <v>541</v>
      </c>
      <c r="B396" t="s">
        <v>770</v>
      </c>
      <c r="C396" s="155" t="e">
        <f>VLOOKUP(A396,'Logical DB Sizing ROEM TMT'!A:A,1,FALSE)</f>
        <v>#N/A</v>
      </c>
      <c r="D396" t="s">
        <v>764</v>
      </c>
    </row>
    <row r="397" spans="1:4">
      <c r="A397" t="s">
        <v>74</v>
      </c>
      <c r="B397" t="s">
        <v>770</v>
      </c>
      <c r="C397" s="155" t="str">
        <f>VLOOKUP(A397,'Logical DB Sizing ROEM TMT'!A:A,1,FALSE)</f>
        <v>OEM_BS_MST</v>
      </c>
    </row>
    <row r="398" spans="1:4">
      <c r="A398" t="s">
        <v>76</v>
      </c>
      <c r="B398" t="s">
        <v>770</v>
      </c>
      <c r="C398" s="155" t="str">
        <f>VLOOKUP(A398,'Logical DB Sizing ROEM TMT'!A:A,1,FALSE)</f>
        <v>OEM_CF_MST</v>
      </c>
    </row>
    <row r="399" spans="1:4">
      <c r="A399" t="s">
        <v>78</v>
      </c>
      <c r="B399" t="s">
        <v>770</v>
      </c>
      <c r="C399" s="155" t="str">
        <f>VLOOKUP(A399,'Logical DB Sizing ROEM TMT'!A:A,1,FALSE)</f>
        <v>OEM_CNSG_MST</v>
      </c>
    </row>
    <row r="400" spans="1:4">
      <c r="A400" t="s">
        <v>91</v>
      </c>
      <c r="B400" t="s">
        <v>770</v>
      </c>
      <c r="C400" s="155" t="str">
        <f>VLOOKUP(A400,'Logical DB Sizing ROEM TMT'!A:A,1,FALSE)</f>
        <v>DPK_USER_MST</v>
      </c>
    </row>
    <row r="401" spans="1:4">
      <c r="A401" t="s">
        <v>237</v>
      </c>
      <c r="B401" t="s">
        <v>770</v>
      </c>
      <c r="C401" s="155" t="str">
        <f>VLOOKUP(A401,'Logical DB Sizing ROEM TMT'!A:A,1,FALSE)</f>
        <v>NOEM_VPR_DLY_MOD</v>
      </c>
    </row>
    <row r="402" spans="1:4">
      <c r="A402" t="s">
        <v>106</v>
      </c>
      <c r="B402" t="s">
        <v>770</v>
      </c>
      <c r="C402" s="155" t="str">
        <f>VLOOKUP(A402,'Logical DB Sizing ROEM TMT'!A:A,1,FALSE)</f>
        <v>OEM_LOT_PART_PRC_MST</v>
      </c>
    </row>
    <row r="403" spans="1:4">
      <c r="A403" t="s">
        <v>157</v>
      </c>
      <c r="B403" t="s">
        <v>770</v>
      </c>
      <c r="C403" s="155" t="str">
        <f>VLOOKUP(A403,'Logical DB Sizing ROEM TMT'!A:A,1,FALSE)</f>
        <v>OEM_BAR_PACK_CTRL</v>
      </c>
    </row>
    <row r="404" spans="1:4">
      <c r="A404" t="s">
        <v>246</v>
      </c>
      <c r="B404" t="s">
        <v>770</v>
      </c>
      <c r="C404" s="155" t="str">
        <f>VLOOKUP(A404,'Logical DB Sizing ROEM TMT'!A:A,1,FALSE)</f>
        <v>OEM_BAR_PACK_SSL</v>
      </c>
    </row>
    <row r="405" spans="1:4" hidden="1">
      <c r="A405" t="s">
        <v>558</v>
      </c>
      <c r="B405" t="s">
        <v>770</v>
      </c>
      <c r="C405" s="155" t="e">
        <f>VLOOKUP(A405,'Logical DB Sizing ROEM TMT'!A:A,1,FALSE)</f>
        <v>#N/A</v>
      </c>
      <c r="D405" t="s">
        <v>764</v>
      </c>
    </row>
    <row r="406" spans="1:4">
      <c r="A406" t="s">
        <v>227</v>
      </c>
      <c r="B406" t="s">
        <v>770</v>
      </c>
      <c r="C406" s="155" t="str">
        <f>VLOOKUP(A406,'Logical DB Sizing ROEM TMT'!A:A,1,FALSE)</f>
        <v>OEM_BAR_VAN</v>
      </c>
    </row>
    <row r="407" spans="1:4">
      <c r="A407" t="s">
        <v>181</v>
      </c>
      <c r="B407" t="s">
        <v>770</v>
      </c>
      <c r="C407" s="155" t="str">
        <f>VLOOKUP(A407,'Logical DB Sizing ROEM TMT'!A:A,1,FALSE)</f>
        <v>NCS_DSI_HST</v>
      </c>
    </row>
    <row r="408" spans="1:4">
      <c r="A408" t="s">
        <v>109</v>
      </c>
      <c r="B408" t="s">
        <v>770</v>
      </c>
      <c r="C408" s="155" t="str">
        <f>VLOOKUP(A408,'Logical DB Sizing ROEM TMT'!A:A,1,FALSE)</f>
        <v>INS_MIX_PRIV_MST</v>
      </c>
    </row>
    <row r="409" spans="1:4">
      <c r="A409" t="s">
        <v>125</v>
      </c>
      <c r="B409" t="s">
        <v>770</v>
      </c>
      <c r="C409" s="155" t="str">
        <f>VLOOKUP(A409,'Logical DB Sizing ROEM TMT'!A:A,1,FALSE)</f>
        <v>INS_PROD_GRP_MST</v>
      </c>
    </row>
    <row r="410" spans="1:4">
      <c r="A410" t="s">
        <v>240</v>
      </c>
      <c r="B410" t="s">
        <v>770</v>
      </c>
      <c r="C410" s="155" t="str">
        <f>VLOOKUP(A410,'Logical DB Sizing ROEM TMT'!A:A,1,FALSE)</f>
        <v>INS_SEP_INV_DTLS</v>
      </c>
    </row>
    <row r="411" spans="1:4" hidden="1">
      <c r="A411" t="s">
        <v>392</v>
      </c>
      <c r="B411" t="s">
        <v>770</v>
      </c>
      <c r="C411" s="155" t="e">
        <f>VLOOKUP(A411,'Logical DB Sizing ROEM TMT'!A:A,1,FALSE)</f>
        <v>#N/A</v>
      </c>
      <c r="D411" t="s">
        <v>762</v>
      </c>
    </row>
    <row r="412" spans="1:4" hidden="1">
      <c r="A412" t="s">
        <v>393</v>
      </c>
      <c r="B412" t="s">
        <v>770</v>
      </c>
      <c r="C412" s="155" t="e">
        <f>VLOOKUP(A412,'Logical DB Sizing ROEM TMT'!A:A,1,FALSE)</f>
        <v>#N/A</v>
      </c>
      <c r="D412" t="s">
        <v>762</v>
      </c>
    </row>
    <row r="413" spans="1:4" hidden="1">
      <c r="A413" t="s">
        <v>567</v>
      </c>
      <c r="B413" t="s">
        <v>770</v>
      </c>
      <c r="C413" s="155" t="e">
        <f>VLOOKUP(A413,'Logical DB Sizing ROEM TMT'!A:A,1,FALSE)</f>
        <v>#N/A</v>
      </c>
      <c r="D413" t="s">
        <v>764</v>
      </c>
    </row>
    <row r="414" spans="1:4">
      <c r="A414" t="s">
        <v>135</v>
      </c>
      <c r="B414" t="s">
        <v>770</v>
      </c>
      <c r="C414" s="155" t="str">
        <f>VLOOKUP(A414,'Logical DB Sizing ROEM TMT'!A:A,1,FALSE)</f>
        <v>SHP_AUTH_MST</v>
      </c>
    </row>
    <row r="415" spans="1:4" hidden="1">
      <c r="A415" t="s">
        <v>571</v>
      </c>
      <c r="B415" t="s">
        <v>770</v>
      </c>
      <c r="C415" s="155" t="e">
        <f>VLOOKUP(A415,'Logical DB Sizing ROEM TMT'!A:A,1,FALSE)</f>
        <v>#N/A</v>
      </c>
      <c r="D415" t="s">
        <v>764</v>
      </c>
    </row>
    <row r="416" spans="1:4">
      <c r="A416" t="s">
        <v>165</v>
      </c>
      <c r="B416" t="s">
        <v>770</v>
      </c>
      <c r="C416" s="155" t="str">
        <f>VLOOKUP(A416,'Logical DB Sizing ROEM TMT'!A:A,1,FALSE)</f>
        <v>TB_BATCH_SCHEDULE_DTL</v>
      </c>
    </row>
    <row r="417" spans="1:4">
      <c r="A417" t="s">
        <v>71</v>
      </c>
      <c r="B417" t="s">
        <v>770</v>
      </c>
      <c r="C417" s="155" t="str">
        <f>VLOOKUP(A417,'Logical DB Sizing ROEM TMT'!A:A,1,FALSE)</f>
        <v>TB_DAEMON_LOG</v>
      </c>
    </row>
    <row r="418" spans="1:4">
      <c r="A418" t="s">
        <v>166</v>
      </c>
      <c r="B418" t="s">
        <v>770</v>
      </c>
      <c r="C418" s="155" t="str">
        <f>VLOOKUP(A418,'Logical DB Sizing ROEM TMT'!A:A,1,FALSE)</f>
        <v>TB_DAEMON_PARAMETER</v>
      </c>
    </row>
    <row r="419" spans="1:4">
      <c r="A419" t="s">
        <v>167</v>
      </c>
      <c r="B419" t="s">
        <v>770</v>
      </c>
      <c r="C419" s="155" t="str">
        <f>VLOOKUP(A419,'Logical DB Sizing ROEM TMT'!A:A,1,FALSE)</f>
        <v>TB_FTP_DTL</v>
      </c>
    </row>
    <row r="420" spans="1:4">
      <c r="A420" t="s">
        <v>133</v>
      </c>
      <c r="B420" t="s">
        <v>770</v>
      </c>
      <c r="C420" s="155" t="str">
        <f>VLOOKUP(A420,'Logical DB Sizing ROEM TMT'!A:A,1,FALSE)</f>
        <v>NOEM_PART_DOCK_MST</v>
      </c>
    </row>
    <row r="421" spans="1:4">
      <c r="A421" t="s">
        <v>119</v>
      </c>
      <c r="B421" t="s">
        <v>770</v>
      </c>
      <c r="C421" s="155" t="str">
        <f>VLOOKUP(A421,'Logical DB Sizing ROEM TMT'!A:A,1,FALSE)</f>
        <v>NOEM_PCK_LANE_GROUP_MST</v>
      </c>
    </row>
    <row r="422" spans="1:4">
      <c r="A422" t="s">
        <v>243</v>
      </c>
      <c r="B422" t="s">
        <v>770</v>
      </c>
      <c r="C422" s="155" t="str">
        <f>VLOOKUP(A422,'Logical DB Sizing ROEM TMT'!A:A,1,FALSE)</f>
        <v>NOEM_VPR_INV_PART</v>
      </c>
    </row>
    <row r="423" spans="1:4">
      <c r="A423" t="s">
        <v>141</v>
      </c>
      <c r="B423" t="s">
        <v>770</v>
      </c>
      <c r="C423" s="155" t="str">
        <f>VLOOKUP(A423,'Logical DB Sizing ROEM TMT'!A:A,1,FALSE)</f>
        <v>INF_UPLD_WARN_MST</v>
      </c>
    </row>
    <row r="424" spans="1:4" hidden="1">
      <c r="A424" t="s">
        <v>366</v>
      </c>
      <c r="B424" t="s">
        <v>770</v>
      </c>
      <c r="C424" s="155" t="e">
        <f>VLOOKUP(A424,'Logical DB Sizing ROEM TMT'!A:A,1,FALSE)</f>
        <v>#N/A</v>
      </c>
      <c r="D424" t="s">
        <v>764</v>
      </c>
    </row>
    <row r="425" spans="1:4">
      <c r="A425" t="s">
        <v>81</v>
      </c>
      <c r="B425" t="s">
        <v>770</v>
      </c>
      <c r="C425" s="155" t="str">
        <f>VLOOKUP(A425,'Logical DB Sizing ROEM TMT'!A:A,1,FALSE)</f>
        <v>INS_CNTRY_ORG_MST</v>
      </c>
    </row>
    <row r="426" spans="1:4">
      <c r="A426" t="s">
        <v>72</v>
      </c>
      <c r="B426" t="s">
        <v>770</v>
      </c>
      <c r="C426" s="155" t="str">
        <f>VLOOKUP(A426,'Logical DB Sizing ROEM TMT'!A:A,1,FALSE)</f>
        <v>INS_CO_ERR_LOG</v>
      </c>
    </row>
    <row r="427" spans="1:4">
      <c r="A427" t="s">
        <v>266</v>
      </c>
      <c r="B427" t="s">
        <v>770</v>
      </c>
      <c r="C427" s="155" t="e">
        <f>VLOOKUP(A427,'Logical DB Sizing ROEM TMT'!A:A,1,FALSE)</f>
        <v>#N/A</v>
      </c>
    </row>
    <row r="428" spans="1:4">
      <c r="A428" t="s">
        <v>192</v>
      </c>
      <c r="B428" t="s">
        <v>770</v>
      </c>
      <c r="C428" s="155" t="str">
        <f>VLOOKUP(A428,'Logical DB Sizing ROEM TMT'!A:A,1,FALSE)</f>
        <v>INS_INV_CONTAINER_DTLS</v>
      </c>
    </row>
    <row r="429" spans="1:4" hidden="1">
      <c r="A429" t="s">
        <v>336</v>
      </c>
      <c r="B429" t="s">
        <v>770</v>
      </c>
      <c r="C429" s="155" t="e">
        <f>VLOOKUP(A429,'Logical DB Sizing ROEM TMT'!A:A,1,FALSE)</f>
        <v>#N/A</v>
      </c>
      <c r="D429" t="s">
        <v>762</v>
      </c>
    </row>
    <row r="430" spans="1:4" hidden="1">
      <c r="A430" t="s">
        <v>588</v>
      </c>
      <c r="B430" t="s">
        <v>770</v>
      </c>
      <c r="C430" s="155" t="e">
        <f>VLOOKUP(A430,'Logical DB Sizing ROEM TMT'!A:A,1,FALSE)</f>
        <v>#N/A</v>
      </c>
      <c r="D430" t="s">
        <v>762</v>
      </c>
    </row>
    <row r="431" spans="1:4" hidden="1">
      <c r="A431" t="s">
        <v>591</v>
      </c>
      <c r="B431" t="s">
        <v>770</v>
      </c>
      <c r="C431" s="155" t="e">
        <f>VLOOKUP(A431,'Logical DB Sizing ROEM TMT'!A:A,1,FALSE)</f>
        <v>#N/A</v>
      </c>
      <c r="D431" t="s">
        <v>762</v>
      </c>
    </row>
    <row r="432" spans="1:4" hidden="1">
      <c r="A432" t="s">
        <v>592</v>
      </c>
      <c r="B432" t="s">
        <v>770</v>
      </c>
      <c r="C432" s="155" t="e">
        <f>VLOOKUP(A432,'Logical DB Sizing ROEM TMT'!A:A,1,FALSE)</f>
        <v>#N/A</v>
      </c>
      <c r="D432" t="s">
        <v>762</v>
      </c>
    </row>
    <row r="433" spans="1:4">
      <c r="A433" t="s">
        <v>201</v>
      </c>
      <c r="B433" t="s">
        <v>770</v>
      </c>
      <c r="C433" s="155" t="str">
        <f>VLOOKUP(A433,'Logical DB Sizing ROEM TMT'!A:A,1,FALSE)</f>
        <v>NOEM_VPR_MTH_KEIHEN_PART</v>
      </c>
    </row>
    <row r="434" spans="1:4" hidden="1">
      <c r="A434" t="s">
        <v>397</v>
      </c>
      <c r="B434" t="s">
        <v>770</v>
      </c>
      <c r="C434" s="155" t="e">
        <f>VLOOKUP(A434,'Logical DB Sizing ROEM TMT'!A:A,1,FALSE)</f>
        <v>#N/A</v>
      </c>
      <c r="D434" t="s">
        <v>762</v>
      </c>
    </row>
    <row r="435" spans="1:4">
      <c r="A435" t="s">
        <v>52</v>
      </c>
      <c r="B435" t="s">
        <v>770</v>
      </c>
      <c r="C435" s="155" t="str">
        <f>VLOOKUP(A435,'Logical DB Sizing ROEM TMT'!A:A,1,FALSE)</f>
        <v>LOG</v>
      </c>
    </row>
    <row r="436" spans="1:4" hidden="1">
      <c r="A436" t="s">
        <v>415</v>
      </c>
      <c r="B436" t="s">
        <v>770</v>
      </c>
      <c r="C436" s="155" t="e">
        <f>VLOOKUP(A436,'Logical DB Sizing ROEM TMT'!A:A,1,FALSE)</f>
        <v>#N/A</v>
      </c>
      <c r="D436" t="s">
        <v>764</v>
      </c>
    </row>
    <row r="437" spans="1:4" hidden="1">
      <c r="A437" t="s">
        <v>452</v>
      </c>
      <c r="B437" t="s">
        <v>770</v>
      </c>
      <c r="C437" s="155" t="e">
        <f>VLOOKUP(A437,'Logical DB Sizing ROEM TMT'!A:A,1,FALSE)</f>
        <v>#N/A</v>
      </c>
      <c r="D437" t="s">
        <v>764</v>
      </c>
    </row>
    <row r="438" spans="1:4">
      <c r="A438" t="s">
        <v>112</v>
      </c>
      <c r="B438" t="s">
        <v>770</v>
      </c>
      <c r="C438" s="155" t="str">
        <f>VLOOKUP(A438,'Logical DB Sizing ROEM TMT'!A:A,1,FALSE)</f>
        <v>NCS_EXCH_RT_MST</v>
      </c>
    </row>
    <row r="439" spans="1:4" hidden="1">
      <c r="A439" t="s">
        <v>454</v>
      </c>
      <c r="B439" t="s">
        <v>770</v>
      </c>
      <c r="C439" s="155" t="e">
        <f>VLOOKUP(A439,'Logical DB Sizing ROEM TMT'!A:A,1,FALSE)</f>
        <v>#N/A</v>
      </c>
      <c r="D439" t="s">
        <v>764</v>
      </c>
    </row>
    <row r="440" spans="1:4">
      <c r="A440" t="s">
        <v>206</v>
      </c>
      <c r="B440" t="s">
        <v>770</v>
      </c>
      <c r="C440" s="155" t="str">
        <f>VLOOKUP(A440,'Logical DB Sizing ROEM TMT'!A:A,1,FALSE)</f>
        <v>NCS_MOD_BAR_PACK</v>
      </c>
    </row>
    <row r="441" spans="1:4">
      <c r="A441" t="s">
        <v>221</v>
      </c>
      <c r="B441" t="s">
        <v>770</v>
      </c>
      <c r="C441" s="155" t="str">
        <f>VLOOKUP(A441,'Logical DB Sizing ROEM TMT'!A:A,1,FALSE)</f>
        <v>NOEM_PDS_ORD_DETAIL</v>
      </c>
    </row>
    <row r="442" spans="1:4" hidden="1">
      <c r="A442" t="s">
        <v>562</v>
      </c>
      <c r="B442" t="s">
        <v>770</v>
      </c>
      <c r="C442" s="155" t="e">
        <f>VLOOKUP(A442,'Logical DB Sizing ROEM TMT'!A:A,1,FALSE)</f>
        <v>#N/A</v>
      </c>
      <c r="D442" t="s">
        <v>764</v>
      </c>
    </row>
    <row r="443" spans="1:4">
      <c r="A443" t="s">
        <v>222</v>
      </c>
      <c r="B443" t="s">
        <v>770</v>
      </c>
      <c r="C443" s="155" t="str">
        <f>VLOOKUP(A443,'Logical DB Sizing ROEM TMT'!A:A,1,FALSE)</f>
        <v>NOEM_PDS_PRT_RECV_DETAIL</v>
      </c>
    </row>
    <row r="444" spans="1:4" hidden="1">
      <c r="A444" t="s">
        <v>568</v>
      </c>
      <c r="B444" t="s">
        <v>770</v>
      </c>
      <c r="C444" s="155" t="e">
        <f>VLOOKUP(A444,'Logical DB Sizing ROEM TMT'!A:A,1,FALSE)</f>
        <v>#N/A</v>
      </c>
      <c r="D444" t="s">
        <v>764</v>
      </c>
    </row>
    <row r="445" spans="1:4">
      <c r="A445" t="s">
        <v>64</v>
      </c>
      <c r="B445" t="s">
        <v>770</v>
      </c>
      <c r="C445" s="155" t="str">
        <f>VLOOKUP(A445,'Logical DB Sizing ROEM TMT'!A:A,1,FALSE)</f>
        <v>NOEM_MTH_UPLD_WARN</v>
      </c>
    </row>
    <row r="446" spans="1:4">
      <c r="A446" t="s">
        <v>127</v>
      </c>
      <c r="B446" t="s">
        <v>770</v>
      </c>
      <c r="C446" s="155" t="str">
        <f>VLOOKUP(A446,'Logical DB Sizing ROEM TMT'!A:A,1,FALSE)</f>
        <v>NOEM_NO_BOX_MST</v>
      </c>
    </row>
    <row r="447" spans="1:4">
      <c r="A447" t="s">
        <v>132</v>
      </c>
      <c r="B447" t="s">
        <v>770</v>
      </c>
      <c r="C447" s="155" t="str">
        <f>VLOOKUP(A447,'Logical DB Sizing ROEM TMT'!A:A,1,FALSE)</f>
        <v>NOEM_NQC_DATA</v>
      </c>
    </row>
    <row r="448" spans="1:4" hidden="1">
      <c r="A448" t="s">
        <v>606</v>
      </c>
      <c r="B448" t="s">
        <v>770</v>
      </c>
      <c r="C448" s="155" t="e">
        <f>VLOOKUP(A448,'Logical DB Sizing ROEM TMT'!A:A,1,FALSE)</f>
        <v>#N/A</v>
      </c>
      <c r="D448" t="s">
        <v>764</v>
      </c>
    </row>
    <row r="449" spans="1:4" hidden="1">
      <c r="A449" t="s">
        <v>608</v>
      </c>
      <c r="B449" t="s">
        <v>770</v>
      </c>
      <c r="C449" s="155" t="e">
        <f>VLOOKUP(A449,'Logical DB Sizing ROEM TMT'!A:A,1,FALSE)</f>
        <v>#N/A</v>
      </c>
      <c r="D449" t="s">
        <v>764</v>
      </c>
    </row>
    <row r="450" spans="1:4">
      <c r="A450" t="s">
        <v>186</v>
      </c>
      <c r="B450" t="s">
        <v>770</v>
      </c>
      <c r="C450" s="155" t="str">
        <f>VLOOKUP(A450,'Logical DB Sizing ROEM TMT'!A:A,1,FALSE)</f>
        <v>NOEM_ETD_DLY_CONT</v>
      </c>
    </row>
    <row r="451" spans="1:4">
      <c r="A451" t="s">
        <v>191</v>
      </c>
      <c r="B451" t="s">
        <v>770</v>
      </c>
      <c r="C451" s="155" t="str">
        <f>VLOOKUP(A451,'Logical DB Sizing ROEM TMT'!A:A,1,FALSE)</f>
        <v>NOEM_HAISEN_DTLS</v>
      </c>
    </row>
    <row r="452" spans="1:4">
      <c r="A452" t="s">
        <v>99</v>
      </c>
      <c r="B452" t="s">
        <v>770</v>
      </c>
      <c r="C452" s="155" t="str">
        <f>VLOOKUP(A452,'Logical DB Sizing ROEM TMT'!A:A,1,FALSE)</f>
        <v>NOEM_IMPORT_PART_CTRL_MST</v>
      </c>
    </row>
    <row r="453" spans="1:4">
      <c r="A453" t="s">
        <v>100</v>
      </c>
      <c r="B453" t="s">
        <v>770</v>
      </c>
      <c r="C453" s="155" t="str">
        <f>VLOOKUP(A453,'Logical DB Sizing ROEM TMT'!A:A,1,FALSE)</f>
        <v>NOEM_IMPORT_PART_MST</v>
      </c>
    </row>
    <row r="454" spans="1:4" hidden="1">
      <c r="A454" t="s">
        <v>518</v>
      </c>
      <c r="B454" t="s">
        <v>770</v>
      </c>
      <c r="C454" s="155" t="e">
        <f>VLOOKUP(A454,'Logical DB Sizing ROEM TMT'!A:A,1,FALSE)</f>
        <v>#N/A</v>
      </c>
      <c r="D454" t="s">
        <v>764</v>
      </c>
    </row>
    <row r="455" spans="1:4">
      <c r="A455" t="s">
        <v>98</v>
      </c>
      <c r="B455" t="s">
        <v>770</v>
      </c>
      <c r="C455" s="155" t="str">
        <f>VLOOKUP(A455,'Logical DB Sizing ROEM TMT'!A:A,1,FALSE)</f>
        <v>NOEM_IMP_CF_MST</v>
      </c>
    </row>
    <row r="456" spans="1:4">
      <c r="A456" t="s">
        <v>223</v>
      </c>
      <c r="B456" t="s">
        <v>770</v>
      </c>
      <c r="C456" s="155" t="str">
        <f>VLOOKUP(A456,'Logical DB Sizing ROEM TMT'!A:A,1,FALSE)</f>
        <v>OEM_BAR_PACK</v>
      </c>
    </row>
    <row r="457" spans="1:4" hidden="1">
      <c r="A457" t="s">
        <v>616</v>
      </c>
      <c r="B457" t="s">
        <v>770</v>
      </c>
      <c r="C457" s="155" t="e">
        <f>VLOOKUP(A457,'Logical DB Sizing ROEM TMT'!A:A,1,FALSE)</f>
        <v>#N/A</v>
      </c>
      <c r="D457" t="s">
        <v>764</v>
      </c>
    </row>
    <row r="458" spans="1:4" hidden="1">
      <c r="A458" t="s">
        <v>337</v>
      </c>
      <c r="B458" t="s">
        <v>770</v>
      </c>
      <c r="C458" s="155" t="e">
        <f>VLOOKUP(A458,'Logical DB Sizing ROEM TMT'!A:A,1,FALSE)</f>
        <v>#N/A</v>
      </c>
      <c r="D458" t="s">
        <v>762</v>
      </c>
    </row>
    <row r="459" spans="1:4" hidden="1">
      <c r="A459" t="s">
        <v>350</v>
      </c>
      <c r="B459" t="s">
        <v>770</v>
      </c>
      <c r="C459" s="155" t="e">
        <f>VLOOKUP(A459,'Logical DB Sizing ROEM TMT'!A:A,1,FALSE)</f>
        <v>#N/A</v>
      </c>
      <c r="D459" t="s">
        <v>762</v>
      </c>
    </row>
    <row r="460" spans="1:4">
      <c r="A460" t="s">
        <v>140</v>
      </c>
      <c r="B460" t="s">
        <v>770</v>
      </c>
      <c r="C460" s="155" t="str">
        <f>VLOOKUP(A460,'Logical DB Sizing ROEM TMT'!A:A,1,FALSE)</f>
        <v>DPK_CODE_MST</v>
      </c>
    </row>
    <row r="461" spans="1:4">
      <c r="A461" t="s">
        <v>87</v>
      </c>
      <c r="B461" t="s">
        <v>770</v>
      </c>
      <c r="C461" s="155" t="str">
        <f>VLOOKUP(A461,'Logical DB Sizing ROEM TMT'!A:A,1,FALSE)</f>
        <v>DPK_ERR_WAR_SOUND_MST</v>
      </c>
    </row>
    <row r="462" spans="1:4" hidden="1">
      <c r="A462" t="s">
        <v>374</v>
      </c>
      <c r="B462" t="s">
        <v>770</v>
      </c>
      <c r="C462" s="155" t="e">
        <f>VLOOKUP(A462,'Logical DB Sizing ROEM TMT'!A:A,1,FALSE)</f>
        <v>#N/A</v>
      </c>
      <c r="D462" t="s">
        <v>764</v>
      </c>
    </row>
    <row r="463" spans="1:4">
      <c r="A463" t="s">
        <v>88</v>
      </c>
      <c r="B463" t="s">
        <v>770</v>
      </c>
      <c r="C463" s="155" t="str">
        <f>VLOOKUP(A463,'Logical DB Sizing ROEM TMT'!A:A,1,FALSE)</f>
        <v>DPK_RSN_MST</v>
      </c>
    </row>
    <row r="464" spans="1:4">
      <c r="A464" t="s">
        <v>89</v>
      </c>
      <c r="B464" t="s">
        <v>770</v>
      </c>
      <c r="C464" s="155" t="str">
        <f>VLOOKUP(A464,'Logical DB Sizing ROEM TMT'!A:A,1,FALSE)</f>
        <v>DPK_STOP_CALL_ERR_LST</v>
      </c>
    </row>
    <row r="465" spans="1:4">
      <c r="A465" t="s">
        <v>90</v>
      </c>
      <c r="B465" t="s">
        <v>770</v>
      </c>
      <c r="C465" s="155" t="str">
        <f>VLOOKUP(A465,'Logical DB Sizing ROEM TMT'!A:A,1,FALSE)</f>
        <v>DPK_STOP_CALL_RSN_MST</v>
      </c>
    </row>
    <row r="466" spans="1:4">
      <c r="A466" t="s">
        <v>159</v>
      </c>
      <c r="B466" t="s">
        <v>770</v>
      </c>
      <c r="C466" s="155" t="str">
        <f>VLOOKUP(A466,'Logical DB Sizing ROEM TMT'!A:A,1,FALSE)</f>
        <v>OEM_MAIL_DTLS</v>
      </c>
    </row>
    <row r="467" spans="1:4" hidden="1">
      <c r="A467" t="s">
        <v>416</v>
      </c>
      <c r="B467" t="s">
        <v>770</v>
      </c>
      <c r="C467" s="155" t="e">
        <f>VLOOKUP(A467,'Logical DB Sizing ROEM TMT'!A:A,1,FALSE)</f>
        <v>#N/A</v>
      </c>
      <c r="D467" t="s">
        <v>764</v>
      </c>
    </row>
    <row r="468" spans="1:4">
      <c r="A468" t="s">
        <v>236</v>
      </c>
      <c r="B468" t="s">
        <v>770</v>
      </c>
      <c r="C468" s="155" t="str">
        <f>VLOOKUP(A468,'Logical DB Sizing ROEM TMT'!A:A,1,FALSE)</f>
        <v>NOEM_VPR_DLY_CONT</v>
      </c>
    </row>
    <row r="469" spans="1:4" hidden="1">
      <c r="A469" t="s">
        <v>506</v>
      </c>
      <c r="B469" t="s">
        <v>770</v>
      </c>
      <c r="C469" s="155" t="e">
        <f>VLOOKUP(A469,'Logical DB Sizing ROEM TMT'!A:A,1,FALSE)</f>
        <v>#N/A</v>
      </c>
      <c r="D469" t="s">
        <v>764</v>
      </c>
    </row>
    <row r="470" spans="1:4">
      <c r="A470" t="s">
        <v>113</v>
      </c>
      <c r="B470" t="s">
        <v>770</v>
      </c>
      <c r="C470" s="155" t="str">
        <f>VLOOKUP(A470,'Logical DB Sizing ROEM TMT'!A:A,1,FALSE)</f>
        <v>NCS_DEPT_MST</v>
      </c>
    </row>
    <row r="471" spans="1:4">
      <c r="A471" t="s">
        <v>203</v>
      </c>
      <c r="B471" t="s">
        <v>770</v>
      </c>
      <c r="C471" s="155" t="str">
        <f>VLOOKUP(A471,'Logical DB Sizing ROEM TMT'!A:A,1,FALSE)</f>
        <v>NCS_DLY_CONT_DTL</v>
      </c>
    </row>
    <row r="472" spans="1:4" hidden="1">
      <c r="A472" t="s">
        <v>437</v>
      </c>
      <c r="B472" t="s">
        <v>770</v>
      </c>
      <c r="C472" s="155" t="e">
        <f>VLOOKUP(A472,'Logical DB Sizing ROEM TMT'!A:A,1,FALSE)</f>
        <v>#N/A</v>
      </c>
      <c r="D472" t="s">
        <v>764</v>
      </c>
    </row>
    <row r="473" spans="1:4">
      <c r="A473" t="s">
        <v>205</v>
      </c>
      <c r="B473" t="s">
        <v>770</v>
      </c>
      <c r="C473" s="155" t="str">
        <f>VLOOKUP(A473,'Logical DB Sizing ROEM TMT'!A:A,1,FALSE)</f>
        <v>NCS_DLY_MOD_DTL</v>
      </c>
    </row>
    <row r="474" spans="1:4">
      <c r="A474" t="s">
        <v>155</v>
      </c>
      <c r="B474" t="s">
        <v>770</v>
      </c>
      <c r="C474" s="155" t="str">
        <f>VLOOKUP(A474,'Logical DB Sizing ROEM TMT'!A:A,1,FALSE)</f>
        <v>NOEM_SEQ_CTRL_MST</v>
      </c>
    </row>
    <row r="475" spans="1:4">
      <c r="A475" t="s">
        <v>139</v>
      </c>
      <c r="B475" t="s">
        <v>770</v>
      </c>
      <c r="C475" s="155" t="str">
        <f>VLOOKUP(A475,'Logical DB Sizing ROEM TMT'!A:A,1,FALSE)</f>
        <v>NOEM_SSL_PCK_MST</v>
      </c>
    </row>
    <row r="476" spans="1:4" hidden="1">
      <c r="A476" t="s">
        <v>593</v>
      </c>
      <c r="B476" t="s">
        <v>770</v>
      </c>
      <c r="C476" s="155" t="e">
        <f>VLOOKUP(A476,'Logical DB Sizing ROEM TMT'!A:A,1,FALSE)</f>
        <v>#N/A</v>
      </c>
      <c r="D476" t="s">
        <v>764</v>
      </c>
    </row>
    <row r="477" spans="1:4">
      <c r="A477" t="s">
        <v>134</v>
      </c>
      <c r="B477" t="s">
        <v>770</v>
      </c>
      <c r="C477" s="155" t="str">
        <f>VLOOKUP(A477,'Logical DB Sizing ROEM TMT'!A:A,1,FALSE)</f>
        <v>NOEM_SUPP_PART_MST</v>
      </c>
    </row>
    <row r="478" spans="1:4">
      <c r="A478" t="s">
        <v>66</v>
      </c>
      <c r="B478" t="s">
        <v>770</v>
      </c>
      <c r="C478" s="155" t="str">
        <f>VLOOKUP(A478,'Logical DB Sizing ROEM TMT'!A:A,1,FALSE)</f>
        <v>NOEM_TMSD2_WT_ERR</v>
      </c>
    </row>
    <row r="479" spans="1:4" hidden="1">
      <c r="A479" t="s">
        <v>631</v>
      </c>
      <c r="B479" t="s">
        <v>770</v>
      </c>
      <c r="C479" s="155" t="e">
        <f>VLOOKUP(A479,'Logical DB Sizing ROEM TMT'!A:A,1,FALSE)</f>
        <v>#N/A</v>
      </c>
      <c r="D479" t="s">
        <v>764</v>
      </c>
    </row>
    <row r="480" spans="1:4">
      <c r="A480" t="s">
        <v>175</v>
      </c>
      <c r="B480" t="s">
        <v>770</v>
      </c>
      <c r="C480" s="155" t="str">
        <f>VLOOKUP(A480,'Logical DB Sizing ROEM TMT'!A:A,1,FALSE)</f>
        <v>OEM_USER_MST</v>
      </c>
    </row>
    <row r="481" spans="1:4">
      <c r="A481" t="s">
        <v>244</v>
      </c>
      <c r="B481" t="s">
        <v>770</v>
      </c>
      <c r="C481" s="155" t="str">
        <f>VLOOKUP(A481,'Logical DB Sizing ROEM TMT'!A:A,1,FALSE)</f>
        <v>NOEM_VPR_INV_VIN</v>
      </c>
    </row>
    <row r="482" spans="1:4" hidden="1">
      <c r="A482" t="s">
        <v>650</v>
      </c>
      <c r="B482" t="s">
        <v>770</v>
      </c>
      <c r="C482" s="155" t="e">
        <f>VLOOKUP(A482,'Logical DB Sizing ROEM TMT'!A:A,1,FALSE)</f>
        <v>#N/A</v>
      </c>
      <c r="D482" t="s">
        <v>764</v>
      </c>
    </row>
    <row r="483" spans="1:4">
      <c r="A483" t="s">
        <v>215</v>
      </c>
      <c r="B483" t="s">
        <v>770</v>
      </c>
      <c r="C483" s="155" t="str">
        <f>VLOOKUP(A483,'Logical DB Sizing ROEM TMT'!A:A,1,FALSE)</f>
        <v>NCS_PKG_SPEC</v>
      </c>
    </row>
    <row r="484" spans="1:4">
      <c r="A484" t="s">
        <v>62</v>
      </c>
      <c r="B484" t="s">
        <v>770</v>
      </c>
      <c r="C484" s="155" t="str">
        <f>VLOOKUP(A484,'Logical DB Sizing ROEM TMT'!A:A,1,FALSE)</f>
        <v>NCS_PKG_SPEC_ERR</v>
      </c>
    </row>
    <row r="485" spans="1:4" hidden="1">
      <c r="A485" t="s">
        <v>488</v>
      </c>
      <c r="B485" t="s">
        <v>770</v>
      </c>
      <c r="C485" s="155" t="e">
        <f>VLOOKUP(A485,'Logical DB Sizing ROEM TMT'!A:A,1,FALSE)</f>
        <v>#N/A</v>
      </c>
      <c r="D485" t="s">
        <v>764</v>
      </c>
    </row>
    <row r="486" spans="1:4">
      <c r="A486" t="s">
        <v>232</v>
      </c>
      <c r="B486" t="s">
        <v>770</v>
      </c>
      <c r="C486" s="155" t="str">
        <f>VLOOKUP(A486,'Logical DB Sizing ROEM TMT'!A:A,1,FALSE)</f>
        <v>NOEM_INHOUSE_PCK_SEQ</v>
      </c>
    </row>
    <row r="487" spans="1:4" hidden="1">
      <c r="A487" t="s">
        <v>523</v>
      </c>
      <c r="B487" t="s">
        <v>770</v>
      </c>
      <c r="C487" s="155" t="e">
        <f>VLOOKUP(A487,'Logical DB Sizing ROEM TMT'!A:A,1,FALSE)</f>
        <v>#N/A</v>
      </c>
      <c r="D487" t="s">
        <v>764</v>
      </c>
    </row>
    <row r="488" spans="1:4">
      <c r="A488" t="s">
        <v>102</v>
      </c>
      <c r="B488" t="s">
        <v>770</v>
      </c>
      <c r="C488" s="155" t="str">
        <f>VLOOKUP(A488,'Logical DB Sizing ROEM TMT'!A:A,1,FALSE)</f>
        <v>NOEM_INS_SETUP_DTLS</v>
      </c>
    </row>
    <row r="489" spans="1:4">
      <c r="A489" t="s">
        <v>103</v>
      </c>
      <c r="B489" t="s">
        <v>770</v>
      </c>
      <c r="C489" s="155" t="str">
        <f>VLOOKUP(A489,'Logical DB Sizing ROEM TMT'!A:A,1,FALSE)</f>
        <v>NOEM_INS_SETUP_MST</v>
      </c>
    </row>
    <row r="490" spans="1:4">
      <c r="A490" t="s">
        <v>149</v>
      </c>
      <c r="B490" t="s">
        <v>770</v>
      </c>
      <c r="C490" s="155" t="str">
        <f>VLOOKUP(A490,'Logical DB Sizing ROEM TMT'!A:A,1,FALSE)</f>
        <v>NOEM_INTERFACE_SETUP</v>
      </c>
    </row>
    <row r="491" spans="1:4">
      <c r="A491" t="s">
        <v>202</v>
      </c>
      <c r="B491" t="s">
        <v>770</v>
      </c>
      <c r="C491" s="155" t="str">
        <f>VLOOKUP(A491,'Logical DB Sizing ROEM TMT'!A:A,1,FALSE)</f>
        <v>NOEM_VPR_MTH_PART</v>
      </c>
    </row>
    <row r="492" spans="1:4">
      <c r="A492" t="s">
        <v>190</v>
      </c>
      <c r="B492" t="s">
        <v>770</v>
      </c>
      <c r="C492" s="155" t="str">
        <f>VLOOKUP(A492,'Logical DB Sizing ROEM TMT'!A:A,1,FALSE)</f>
        <v>NOEM_VPP_DLY_PART</v>
      </c>
    </row>
    <row r="493" spans="1:4">
      <c r="A493" t="s">
        <v>147</v>
      </c>
      <c r="B493" t="s">
        <v>770</v>
      </c>
      <c r="C493" s="155" t="str">
        <f>VLOOKUP(A493,'Logical DB Sizing ROEM TMT'!A:A,1,FALSE)</f>
        <v>NCS_PART_BAR_SEQ</v>
      </c>
    </row>
    <row r="494" spans="1:4" hidden="1">
      <c r="A494" t="s">
        <v>485</v>
      </c>
      <c r="B494" t="s">
        <v>770</v>
      </c>
      <c r="C494" s="155" t="e">
        <f>VLOOKUP(A494,'Logical DB Sizing ROEM TMT'!A:A,1,FALSE)</f>
        <v>#N/A</v>
      </c>
      <c r="D494" t="s">
        <v>764</v>
      </c>
    </row>
    <row r="495" spans="1:4">
      <c r="A495" t="s">
        <v>143</v>
      </c>
      <c r="B495" t="s">
        <v>770</v>
      </c>
      <c r="C495" s="155" t="str">
        <f>VLOOKUP(A495,'Logical DB Sizing ROEM TMT'!A:A,1,FALSE)</f>
        <v>NCS_DSI_PARAM</v>
      </c>
    </row>
    <row r="496" spans="1:4">
      <c r="A496" t="s">
        <v>183</v>
      </c>
      <c r="B496" t="s">
        <v>770</v>
      </c>
      <c r="C496" s="155" t="str">
        <f>VLOOKUP(A496,'Logical DB Sizing ROEM TMT'!A:A,1,FALSE)</f>
        <v>NCS_DSI_PART_MST</v>
      </c>
    </row>
    <row r="497" spans="1:4">
      <c r="A497" t="s">
        <v>216</v>
      </c>
      <c r="B497" t="s">
        <v>770</v>
      </c>
      <c r="C497" s="155" t="str">
        <f>VLOOKUP(A497,'Logical DB Sizing ROEM TMT'!A:A,1,FALSE)</f>
        <v>NCS_DLY_PART_DTL</v>
      </c>
    </row>
    <row r="498" spans="1:4">
      <c r="A498" t="s">
        <v>131</v>
      </c>
      <c r="B498" t="s">
        <v>770</v>
      </c>
      <c r="C498" s="155" t="str">
        <f>VLOOKUP(A498,'Logical DB Sizing ROEM TMT'!A:A,1,FALSE)</f>
        <v>OEM_RRACK_MOD_TYPE_MST</v>
      </c>
    </row>
    <row r="499" spans="1:4">
      <c r="A499" t="s">
        <v>164</v>
      </c>
      <c r="B499" t="s">
        <v>770</v>
      </c>
      <c r="C499" s="155" t="str">
        <f>VLOOKUP(A499,'Logical DB Sizing ROEM TMT'!A:A,1,FALSE)</f>
        <v>OEM_SCREEN_MST</v>
      </c>
    </row>
    <row r="500" spans="1:4">
      <c r="A500" t="s">
        <v>160</v>
      </c>
      <c r="B500" t="s">
        <v>770</v>
      </c>
      <c r="C500" s="155" t="str">
        <f>VLOOKUP(A500,'Logical DB Sizing ROEM TMT'!A:A,1,FALSE)</f>
        <v>OEM_MENU_ACCESS_CTRL</v>
      </c>
    </row>
    <row r="501" spans="1:4">
      <c r="A501" t="s">
        <v>161</v>
      </c>
      <c r="B501" t="s">
        <v>770</v>
      </c>
      <c r="C501" s="155" t="str">
        <f>VLOOKUP(A501,'Logical DB Sizing ROEM TMT'!A:A,1,FALSE)</f>
        <v>OEM_MENU_MST</v>
      </c>
    </row>
    <row r="502" spans="1:4">
      <c r="A502" t="s">
        <v>162</v>
      </c>
      <c r="B502" t="s">
        <v>770</v>
      </c>
      <c r="C502" s="155" t="str">
        <f>VLOOKUP(A502,'Logical DB Sizing ROEM TMT'!A:A,1,FALSE)</f>
        <v>OEM_MONTH_STATUS</v>
      </c>
    </row>
    <row r="503" spans="1:4">
      <c r="A503" t="s">
        <v>110</v>
      </c>
      <c r="B503" t="s">
        <v>770</v>
      </c>
      <c r="C503" s="155" t="str">
        <f>VLOOKUP(A503,'Logical DB Sizing ROEM TMT'!A:A,1,FALSE)</f>
        <v>OEM_NAT_CAL</v>
      </c>
    </row>
    <row r="504" spans="1:4">
      <c r="A504" t="s">
        <v>204</v>
      </c>
      <c r="B504" t="s">
        <v>770</v>
      </c>
      <c r="C504" s="155" t="str">
        <f>VLOOKUP(A504,'Logical DB Sizing ROEM TMT'!A:A,1,FALSE)</f>
        <v>NCS_CONT_BAR_VAN</v>
      </c>
    </row>
    <row r="505" spans="1:4">
      <c r="A505" t="s">
        <v>169</v>
      </c>
      <c r="B505" t="s">
        <v>770</v>
      </c>
      <c r="C505" s="155" t="str">
        <f>VLOOKUP(A505,'Logical DB Sizing ROEM TMT'!A:A,1,FALSE)</f>
        <v>NCS_CONT_SEQ</v>
      </c>
    </row>
    <row r="506" spans="1:4">
      <c r="A506" t="s">
        <v>60</v>
      </c>
      <c r="B506" t="s">
        <v>770</v>
      </c>
      <c r="C506" s="155" t="str">
        <f>VLOOKUP(A506,'Logical DB Sizing ROEM TMT'!A:A,1,FALSE)</f>
        <v>NCS_DEL_COMP_MST_LOG</v>
      </c>
    </row>
    <row r="507" spans="1:4">
      <c r="A507" t="s">
        <v>256</v>
      </c>
      <c r="B507" t="s">
        <v>770</v>
      </c>
      <c r="C507" s="155" t="str">
        <f>VLOOKUP(A507,'Logical DB Sizing ROEM TMT'!A:A,1,FALSE)</f>
        <v>NCS_DEL_DSI_TI</v>
      </c>
    </row>
    <row r="508" spans="1:4">
      <c r="A508" t="s">
        <v>220</v>
      </c>
      <c r="B508" t="s">
        <v>770</v>
      </c>
      <c r="C508" s="155" t="str">
        <f>VLOOKUP(A508,'Logical DB Sizing ROEM TMT'!A:A,1,FALSE)</f>
        <v>NCS_DEL_PKG_DTL</v>
      </c>
    </row>
    <row r="509" spans="1:4" hidden="1">
      <c r="A509" t="s">
        <v>647</v>
      </c>
      <c r="B509" t="s">
        <v>770</v>
      </c>
      <c r="C509" s="155" t="e">
        <f>VLOOKUP(A509,'Logical DB Sizing ROEM TMT'!A:A,1,FALSE)</f>
        <v>#N/A</v>
      </c>
      <c r="D509" t="s">
        <v>764</v>
      </c>
    </row>
    <row r="510" spans="1:4">
      <c r="A510" t="s">
        <v>238</v>
      </c>
      <c r="B510" t="s">
        <v>770</v>
      </c>
      <c r="C510" s="155" t="str">
        <f>VLOOKUP(A510,'Logical DB Sizing ROEM TMT'!A:A,1,FALSE)</f>
        <v>NOEM_VPR_DLY_PART</v>
      </c>
    </row>
    <row r="511" spans="1:4" hidden="1">
      <c r="A511" t="s">
        <v>368</v>
      </c>
      <c r="B511" t="s">
        <v>772</v>
      </c>
      <c r="C511" s="155" t="e">
        <f>VLOOKUP(A511,'Logical DB Sizing ROEM TMT'!A:A,1,FALSE)</f>
        <v>#N/A</v>
      </c>
      <c r="D511" t="s">
        <v>764</v>
      </c>
    </row>
    <row r="512" spans="1:4" hidden="1">
      <c r="A512" t="s">
        <v>371</v>
      </c>
      <c r="B512" t="s">
        <v>772</v>
      </c>
      <c r="C512" s="155" t="e">
        <f>VLOOKUP(A512,'Logical DB Sizing ROEM TMT'!A:A,1,FALSE)</f>
        <v>#N/A</v>
      </c>
      <c r="D512" t="s">
        <v>764</v>
      </c>
    </row>
    <row r="513" spans="1:4" hidden="1">
      <c r="A513" t="s">
        <v>373</v>
      </c>
      <c r="B513" t="s">
        <v>772</v>
      </c>
      <c r="C513" s="155" t="e">
        <f>VLOOKUP(A513,'Logical DB Sizing ROEM TMT'!A:A,1,FALSE)</f>
        <v>#N/A</v>
      </c>
      <c r="D513" t="s">
        <v>764</v>
      </c>
    </row>
    <row r="514" spans="1:4" hidden="1">
      <c r="A514" t="s">
        <v>375</v>
      </c>
      <c r="B514" t="s">
        <v>772</v>
      </c>
      <c r="C514" s="155" t="e">
        <f>VLOOKUP(A514,'Logical DB Sizing ROEM TMT'!A:A,1,FALSE)</f>
        <v>#N/A</v>
      </c>
      <c r="D514" t="s">
        <v>764</v>
      </c>
    </row>
    <row r="515" spans="1:4" hidden="1">
      <c r="A515" t="s">
        <v>376</v>
      </c>
      <c r="B515" t="s">
        <v>772</v>
      </c>
      <c r="C515" s="155" t="e">
        <f>VLOOKUP(A515,'Logical DB Sizing ROEM TMT'!A:A,1,FALSE)</f>
        <v>#N/A</v>
      </c>
      <c r="D515" t="s">
        <v>764</v>
      </c>
    </row>
    <row r="516" spans="1:4" hidden="1">
      <c r="A516" t="s">
        <v>377</v>
      </c>
      <c r="B516" t="s">
        <v>772</v>
      </c>
      <c r="C516" s="155" t="e">
        <f>VLOOKUP(A516,'Logical DB Sizing ROEM TMT'!A:A,1,FALSE)</f>
        <v>#N/A</v>
      </c>
      <c r="D516" t="s">
        <v>764</v>
      </c>
    </row>
    <row r="517" spans="1:4" hidden="1">
      <c r="A517" t="s">
        <v>379</v>
      </c>
      <c r="B517" t="s">
        <v>772</v>
      </c>
      <c r="C517" s="155" t="e">
        <f>VLOOKUP(A517,'Logical DB Sizing ROEM TMT'!A:A,1,FALSE)</f>
        <v>#N/A</v>
      </c>
      <c r="D517" t="s">
        <v>764</v>
      </c>
    </row>
    <row r="518" spans="1:4" hidden="1">
      <c r="A518" t="s">
        <v>381</v>
      </c>
      <c r="B518" t="s">
        <v>772</v>
      </c>
      <c r="C518" s="155" t="e">
        <f>VLOOKUP(A518,'Logical DB Sizing ROEM TMT'!A:A,1,FALSE)</f>
        <v>#N/A</v>
      </c>
      <c r="D518" t="s">
        <v>764</v>
      </c>
    </row>
    <row r="519" spans="1:4" hidden="1">
      <c r="A519" t="s">
        <v>382</v>
      </c>
      <c r="B519" t="s">
        <v>772</v>
      </c>
      <c r="C519" s="155" t="e">
        <f>VLOOKUP(A519,'Logical DB Sizing ROEM TMT'!A:A,1,FALSE)</f>
        <v>#N/A</v>
      </c>
      <c r="D519" t="s">
        <v>764</v>
      </c>
    </row>
    <row r="520" spans="1:4" hidden="1">
      <c r="A520" t="s">
        <v>386</v>
      </c>
      <c r="B520" t="s">
        <v>772</v>
      </c>
      <c r="C520" s="155" t="e">
        <f>VLOOKUP(A520,'Logical DB Sizing ROEM TMT'!A:A,1,FALSE)</f>
        <v>#N/A</v>
      </c>
      <c r="D520" t="s">
        <v>764</v>
      </c>
    </row>
    <row r="521" spans="1:4" hidden="1">
      <c r="A521" t="s">
        <v>387</v>
      </c>
      <c r="B521" t="s">
        <v>772</v>
      </c>
      <c r="C521" s="155" t="e">
        <f>VLOOKUP(A521,'Logical DB Sizing ROEM TMT'!A:A,1,FALSE)</f>
        <v>#N/A</v>
      </c>
      <c r="D521" t="s">
        <v>764</v>
      </c>
    </row>
    <row r="522" spans="1:4" hidden="1">
      <c r="A522" t="s">
        <v>388</v>
      </c>
      <c r="B522" t="s">
        <v>772</v>
      </c>
      <c r="C522" s="155" t="e">
        <f>VLOOKUP(A522,'Logical DB Sizing ROEM TMT'!A:A,1,FALSE)</f>
        <v>#N/A</v>
      </c>
      <c r="D522" t="s">
        <v>764</v>
      </c>
    </row>
    <row r="523" spans="1:4" hidden="1">
      <c r="A523" t="s">
        <v>398</v>
      </c>
      <c r="B523" t="s">
        <v>772</v>
      </c>
      <c r="C523" s="155" t="e">
        <f>VLOOKUP(A523,'Logical DB Sizing ROEM TMT'!A:A,1,FALSE)</f>
        <v>#N/A</v>
      </c>
      <c r="D523" t="s">
        <v>764</v>
      </c>
    </row>
    <row r="524" spans="1:4" hidden="1">
      <c r="A524" t="s">
        <v>399</v>
      </c>
      <c r="B524" t="s">
        <v>772</v>
      </c>
      <c r="C524" s="155" t="e">
        <f>VLOOKUP(A524,'Logical DB Sizing ROEM TMT'!A:A,1,FALSE)</f>
        <v>#N/A</v>
      </c>
      <c r="D524" t="s">
        <v>764</v>
      </c>
    </row>
    <row r="525" spans="1:4" hidden="1">
      <c r="A525" t="s">
        <v>401</v>
      </c>
      <c r="B525" t="s">
        <v>772</v>
      </c>
      <c r="C525" s="155" t="e">
        <f>VLOOKUP(A525,'Logical DB Sizing ROEM TMT'!A:A,1,FALSE)</f>
        <v>#N/A</v>
      </c>
      <c r="D525" t="s">
        <v>764</v>
      </c>
    </row>
    <row r="526" spans="1:4" hidden="1">
      <c r="A526" t="s">
        <v>423</v>
      </c>
      <c r="B526" t="s">
        <v>772</v>
      </c>
      <c r="C526" s="155" t="e">
        <f>VLOOKUP(A526,'Logical DB Sizing ROEM TMT'!A:A,1,FALSE)</f>
        <v>#N/A</v>
      </c>
      <c r="D526" t="s">
        <v>764</v>
      </c>
    </row>
    <row r="527" spans="1:4" hidden="1">
      <c r="A527" t="s">
        <v>425</v>
      </c>
      <c r="B527" t="s">
        <v>772</v>
      </c>
      <c r="C527" s="155" t="e">
        <f>VLOOKUP(A527,'Logical DB Sizing ROEM TMT'!A:A,1,FALSE)</f>
        <v>#N/A</v>
      </c>
      <c r="D527" t="s">
        <v>764</v>
      </c>
    </row>
    <row r="528" spans="1:4" hidden="1">
      <c r="A528" t="s">
        <v>429</v>
      </c>
      <c r="B528" t="s">
        <v>772</v>
      </c>
      <c r="C528" s="155" t="e">
        <f>VLOOKUP(A528,'Logical DB Sizing ROEM TMT'!A:A,1,FALSE)</f>
        <v>#N/A</v>
      </c>
      <c r="D528" t="s">
        <v>764</v>
      </c>
    </row>
    <row r="529" spans="1:4" hidden="1">
      <c r="A529" t="s">
        <v>456</v>
      </c>
      <c r="B529" t="s">
        <v>772</v>
      </c>
      <c r="C529" s="155" t="e">
        <f>VLOOKUP(A529,'Logical DB Sizing ROEM TMT'!A:A,1,FALSE)</f>
        <v>#N/A</v>
      </c>
      <c r="D529" t="s">
        <v>764</v>
      </c>
    </row>
    <row r="530" spans="1:4" hidden="1">
      <c r="A530" t="s">
        <v>457</v>
      </c>
      <c r="B530" t="s">
        <v>772</v>
      </c>
      <c r="C530" s="155" t="e">
        <f>VLOOKUP(A530,'Logical DB Sizing ROEM TMT'!A:A,1,FALSE)</f>
        <v>#N/A</v>
      </c>
      <c r="D530" t="s">
        <v>764</v>
      </c>
    </row>
    <row r="531" spans="1:4" hidden="1">
      <c r="A531" t="s">
        <v>459</v>
      </c>
      <c r="B531" t="s">
        <v>772</v>
      </c>
      <c r="C531" s="155" t="e">
        <f>VLOOKUP(A531,'Logical DB Sizing ROEM TMT'!A:A,1,FALSE)</f>
        <v>#N/A</v>
      </c>
      <c r="D531" t="s">
        <v>764</v>
      </c>
    </row>
    <row r="532" spans="1:4" hidden="1">
      <c r="A532" t="s">
        <v>461</v>
      </c>
      <c r="B532" t="s">
        <v>772</v>
      </c>
      <c r="C532" s="155" t="e">
        <f>VLOOKUP(A532,'Logical DB Sizing ROEM TMT'!A:A,1,FALSE)</f>
        <v>#N/A</v>
      </c>
      <c r="D532" t="s">
        <v>764</v>
      </c>
    </row>
    <row r="533" spans="1:4" hidden="1">
      <c r="A533" t="s">
        <v>462</v>
      </c>
      <c r="B533" t="s">
        <v>772</v>
      </c>
      <c r="C533" s="155" t="e">
        <f>VLOOKUP(A533,'Logical DB Sizing ROEM TMT'!A:A,1,FALSE)</f>
        <v>#N/A</v>
      </c>
      <c r="D533" t="s">
        <v>764</v>
      </c>
    </row>
    <row r="534" spans="1:4" hidden="1">
      <c r="A534" t="s">
        <v>465</v>
      </c>
      <c r="B534" t="s">
        <v>772</v>
      </c>
      <c r="C534" s="155" t="e">
        <f>VLOOKUP(A534,'Logical DB Sizing ROEM TMT'!A:A,1,FALSE)</f>
        <v>#N/A</v>
      </c>
      <c r="D534" t="s">
        <v>764</v>
      </c>
    </row>
    <row r="535" spans="1:4" hidden="1">
      <c r="A535" t="s">
        <v>475</v>
      </c>
      <c r="B535" t="s">
        <v>772</v>
      </c>
      <c r="C535" s="155" t="e">
        <f>VLOOKUP(A535,'Logical DB Sizing ROEM TMT'!A:A,1,FALSE)</f>
        <v>#N/A</v>
      </c>
      <c r="D535" t="s">
        <v>764</v>
      </c>
    </row>
    <row r="536" spans="1:4" hidden="1">
      <c r="A536" t="s">
        <v>477</v>
      </c>
      <c r="B536" t="s">
        <v>772</v>
      </c>
      <c r="C536" s="155" t="e">
        <f>VLOOKUP(A536,'Logical DB Sizing ROEM TMT'!A:A,1,FALSE)</f>
        <v>#N/A</v>
      </c>
      <c r="D536" t="s">
        <v>764</v>
      </c>
    </row>
    <row r="537" spans="1:4" hidden="1">
      <c r="A537" t="s">
        <v>481</v>
      </c>
      <c r="B537" t="s">
        <v>772</v>
      </c>
      <c r="C537" s="155" t="e">
        <f>VLOOKUP(A537,'Logical DB Sizing ROEM TMT'!A:A,1,FALSE)</f>
        <v>#N/A</v>
      </c>
      <c r="D537" t="s">
        <v>764</v>
      </c>
    </row>
    <row r="538" spans="1:4" hidden="1">
      <c r="A538" t="s">
        <v>497</v>
      </c>
      <c r="B538" t="s">
        <v>772</v>
      </c>
      <c r="C538" s="155" t="e">
        <f>VLOOKUP(A538,'Logical DB Sizing ROEM TMT'!A:A,1,FALSE)</f>
        <v>#N/A</v>
      </c>
      <c r="D538" t="s">
        <v>764</v>
      </c>
    </row>
    <row r="539" spans="1:4" hidden="1">
      <c r="A539" t="s">
        <v>498</v>
      </c>
      <c r="B539" t="s">
        <v>772</v>
      </c>
      <c r="C539" s="155" t="e">
        <f>VLOOKUP(A539,'Logical DB Sizing ROEM TMT'!A:A,1,FALSE)</f>
        <v>#N/A</v>
      </c>
      <c r="D539" t="s">
        <v>764</v>
      </c>
    </row>
    <row r="540" spans="1:4" hidden="1">
      <c r="A540" t="s">
        <v>499</v>
      </c>
      <c r="B540" t="s">
        <v>772</v>
      </c>
      <c r="C540" s="155" t="e">
        <f>VLOOKUP(A540,'Logical DB Sizing ROEM TMT'!A:A,1,FALSE)</f>
        <v>#N/A</v>
      </c>
      <c r="D540" t="s">
        <v>764</v>
      </c>
    </row>
    <row r="541" spans="1:4" hidden="1">
      <c r="A541" t="s">
        <v>417</v>
      </c>
      <c r="B541" t="s">
        <v>772</v>
      </c>
      <c r="C541" s="155" t="e">
        <f>VLOOKUP(A541,'Logical DB Sizing ROEM TMT'!A:A,1,FALSE)</f>
        <v>#N/A</v>
      </c>
      <c r="D541" t="s">
        <v>764</v>
      </c>
    </row>
    <row r="542" spans="1:4" hidden="1">
      <c r="A542" t="s">
        <v>502</v>
      </c>
      <c r="B542" t="s">
        <v>772</v>
      </c>
      <c r="C542" s="155" t="e">
        <f>VLOOKUP(A542,'Logical DB Sizing ROEM TMT'!A:A,1,FALSE)</f>
        <v>#N/A</v>
      </c>
      <c r="D542" t="s">
        <v>764</v>
      </c>
    </row>
    <row r="543" spans="1:4" hidden="1">
      <c r="A543" t="s">
        <v>503</v>
      </c>
      <c r="B543" t="s">
        <v>772</v>
      </c>
      <c r="C543" s="155" t="e">
        <f>VLOOKUP(A543,'Logical DB Sizing ROEM TMT'!A:A,1,FALSE)</f>
        <v>#N/A</v>
      </c>
      <c r="D543" t="s">
        <v>764</v>
      </c>
    </row>
    <row r="544" spans="1:4" hidden="1">
      <c r="A544" t="s">
        <v>505</v>
      </c>
      <c r="B544" t="s">
        <v>772</v>
      </c>
      <c r="C544" s="155" t="e">
        <f>VLOOKUP(A544,'Logical DB Sizing ROEM TMT'!A:A,1,FALSE)</f>
        <v>#N/A</v>
      </c>
      <c r="D544" t="s">
        <v>764</v>
      </c>
    </row>
    <row r="545" spans="1:4" hidden="1">
      <c r="A545" t="s">
        <v>509</v>
      </c>
      <c r="B545" t="s">
        <v>772</v>
      </c>
      <c r="C545" s="155" t="e">
        <f>VLOOKUP(A545,'Logical DB Sizing ROEM TMT'!A:A,1,FALSE)</f>
        <v>#N/A</v>
      </c>
      <c r="D545" t="s">
        <v>764</v>
      </c>
    </row>
    <row r="546" spans="1:4" hidden="1">
      <c r="A546" t="s">
        <v>510</v>
      </c>
      <c r="B546" t="s">
        <v>772</v>
      </c>
      <c r="C546" s="155" t="e">
        <f>VLOOKUP(A546,'Logical DB Sizing ROEM TMT'!A:A,1,FALSE)</f>
        <v>#N/A</v>
      </c>
      <c r="D546" t="s">
        <v>764</v>
      </c>
    </row>
    <row r="547" spans="1:4" hidden="1">
      <c r="A547" t="s">
        <v>511</v>
      </c>
      <c r="B547" t="s">
        <v>772</v>
      </c>
      <c r="C547" s="155" t="e">
        <f>VLOOKUP(A547,'Logical DB Sizing ROEM TMT'!A:A,1,FALSE)</f>
        <v>#N/A</v>
      </c>
      <c r="D547" t="s">
        <v>764</v>
      </c>
    </row>
    <row r="548" spans="1:4" hidden="1">
      <c r="A548" t="s">
        <v>513</v>
      </c>
      <c r="B548" t="s">
        <v>772</v>
      </c>
      <c r="C548" s="155" t="e">
        <f>VLOOKUP(A548,'Logical DB Sizing ROEM TMT'!A:A,1,FALSE)</f>
        <v>#N/A</v>
      </c>
      <c r="D548" t="s">
        <v>764</v>
      </c>
    </row>
    <row r="549" spans="1:4" hidden="1">
      <c r="A549" t="s">
        <v>515</v>
      </c>
      <c r="B549" t="s">
        <v>772</v>
      </c>
      <c r="C549" s="155" t="e">
        <f>VLOOKUP(A549,'Logical DB Sizing ROEM TMT'!A:A,1,FALSE)</f>
        <v>#N/A</v>
      </c>
      <c r="D549" t="s">
        <v>764</v>
      </c>
    </row>
    <row r="550" spans="1:4" hidden="1">
      <c r="A550" t="s">
        <v>526</v>
      </c>
      <c r="B550" t="s">
        <v>772</v>
      </c>
      <c r="C550" s="155" t="e">
        <f>VLOOKUP(A550,'Logical DB Sizing ROEM TMT'!A:A,1,FALSE)</f>
        <v>#N/A</v>
      </c>
      <c r="D550" t="s">
        <v>764</v>
      </c>
    </row>
    <row r="551" spans="1:4" hidden="1">
      <c r="A551" t="s">
        <v>527</v>
      </c>
      <c r="B551" t="s">
        <v>772</v>
      </c>
      <c r="C551" s="155" t="e">
        <f>VLOOKUP(A551,'Logical DB Sizing ROEM TMT'!A:A,1,FALSE)</f>
        <v>#N/A</v>
      </c>
      <c r="D551" t="s">
        <v>764</v>
      </c>
    </row>
    <row r="552" spans="1:4" hidden="1">
      <c r="A552" t="s">
        <v>536</v>
      </c>
      <c r="B552" t="s">
        <v>772</v>
      </c>
      <c r="C552" s="155" t="e">
        <f>VLOOKUP(A552,'Logical DB Sizing ROEM TMT'!A:A,1,FALSE)</f>
        <v>#N/A</v>
      </c>
      <c r="D552" t="s">
        <v>764</v>
      </c>
    </row>
    <row r="553" spans="1:4" hidden="1">
      <c r="A553" t="s">
        <v>538</v>
      </c>
      <c r="B553" t="s">
        <v>772</v>
      </c>
      <c r="C553" s="155" t="e">
        <f>VLOOKUP(A553,'Logical DB Sizing ROEM TMT'!A:A,1,FALSE)</f>
        <v>#N/A</v>
      </c>
      <c r="D553" t="s">
        <v>764</v>
      </c>
    </row>
    <row r="554" spans="1:4" hidden="1">
      <c r="A554" t="s">
        <v>545</v>
      </c>
      <c r="B554" t="s">
        <v>772</v>
      </c>
      <c r="C554" s="155" t="e">
        <f>VLOOKUP(A554,'Logical DB Sizing ROEM TMT'!A:A,1,FALSE)</f>
        <v>#N/A</v>
      </c>
      <c r="D554" t="s">
        <v>764</v>
      </c>
    </row>
    <row r="555" spans="1:4" hidden="1">
      <c r="A555" t="s">
        <v>570</v>
      </c>
      <c r="B555" t="s">
        <v>772</v>
      </c>
      <c r="C555" s="155" t="e">
        <f>VLOOKUP(A555,'Logical DB Sizing ROEM TMT'!A:A,1,FALSE)</f>
        <v>#N/A</v>
      </c>
      <c r="D555" t="s">
        <v>764</v>
      </c>
    </row>
    <row r="556" spans="1:4" hidden="1">
      <c r="A556" t="s">
        <v>583</v>
      </c>
      <c r="B556" t="s">
        <v>772</v>
      </c>
      <c r="C556" s="155" t="e">
        <f>VLOOKUP(A556,'Logical DB Sizing ROEM TMT'!A:A,1,FALSE)</f>
        <v>#N/A</v>
      </c>
      <c r="D556" t="s">
        <v>764</v>
      </c>
    </row>
    <row r="557" spans="1:4" hidden="1">
      <c r="A557" t="s">
        <v>595</v>
      </c>
      <c r="B557" t="s">
        <v>772</v>
      </c>
      <c r="C557" s="155" t="e">
        <f>VLOOKUP(A557,'Logical DB Sizing ROEM TMT'!A:A,1,FALSE)</f>
        <v>#N/A</v>
      </c>
      <c r="D557" t="s">
        <v>764</v>
      </c>
    </row>
    <row r="558" spans="1:4" hidden="1">
      <c r="A558" t="s">
        <v>597</v>
      </c>
      <c r="B558" t="s">
        <v>772</v>
      </c>
      <c r="C558" s="155" t="e">
        <f>VLOOKUP(A558,'Logical DB Sizing ROEM TMT'!A:A,1,FALSE)</f>
        <v>#N/A</v>
      </c>
      <c r="D558" t="s">
        <v>764</v>
      </c>
    </row>
    <row r="559" spans="1:4" hidden="1">
      <c r="A559" t="s">
        <v>599</v>
      </c>
      <c r="B559" t="s">
        <v>772</v>
      </c>
      <c r="C559" s="155" t="e">
        <f>VLOOKUP(A559,'Logical DB Sizing ROEM TMT'!A:A,1,FALSE)</f>
        <v>#N/A</v>
      </c>
      <c r="D559" t="s">
        <v>764</v>
      </c>
    </row>
    <row r="560" spans="1:4" hidden="1">
      <c r="A560" t="s">
        <v>600</v>
      </c>
      <c r="B560" t="s">
        <v>772</v>
      </c>
      <c r="C560" s="155" t="e">
        <f>VLOOKUP(A560,'Logical DB Sizing ROEM TMT'!A:A,1,FALSE)</f>
        <v>#N/A</v>
      </c>
      <c r="D560" t="s">
        <v>764</v>
      </c>
    </row>
    <row r="561" spans="1:4" hidden="1">
      <c r="A561" t="s">
        <v>601</v>
      </c>
      <c r="B561" t="s">
        <v>772</v>
      </c>
      <c r="C561" s="155" t="e">
        <f>VLOOKUP(A561,'Logical DB Sizing ROEM TMT'!A:A,1,FALSE)</f>
        <v>#N/A</v>
      </c>
      <c r="D561" t="s">
        <v>764</v>
      </c>
    </row>
    <row r="562" spans="1:4" hidden="1">
      <c r="A562" t="s">
        <v>602</v>
      </c>
      <c r="B562" t="s">
        <v>772</v>
      </c>
      <c r="C562" s="155" t="e">
        <f>VLOOKUP(A562,'Logical DB Sizing ROEM TMT'!A:A,1,FALSE)</f>
        <v>#N/A</v>
      </c>
      <c r="D562" t="s">
        <v>764</v>
      </c>
    </row>
    <row r="563" spans="1:4" hidden="1">
      <c r="A563" t="s">
        <v>603</v>
      </c>
      <c r="B563" t="s">
        <v>772</v>
      </c>
      <c r="C563" s="155" t="e">
        <f>VLOOKUP(A563,'Logical DB Sizing ROEM TMT'!A:A,1,FALSE)</f>
        <v>#N/A</v>
      </c>
      <c r="D563" t="s">
        <v>764</v>
      </c>
    </row>
    <row r="564" spans="1:4" hidden="1">
      <c r="A564" t="s">
        <v>604</v>
      </c>
      <c r="B564" t="s">
        <v>772</v>
      </c>
      <c r="C564" s="155" t="e">
        <f>VLOOKUP(A564,'Logical DB Sizing ROEM TMT'!A:A,1,FALSE)</f>
        <v>#N/A</v>
      </c>
      <c r="D564" t="s">
        <v>764</v>
      </c>
    </row>
    <row r="565" spans="1:4" hidden="1">
      <c r="A565" t="s">
        <v>605</v>
      </c>
      <c r="B565" t="s">
        <v>772</v>
      </c>
      <c r="C565" s="155" t="e">
        <f>VLOOKUP(A565,'Logical DB Sizing ROEM TMT'!A:A,1,FALSE)</f>
        <v>#N/A</v>
      </c>
      <c r="D565" t="s">
        <v>764</v>
      </c>
    </row>
    <row r="566" spans="1:4" hidden="1">
      <c r="A566" t="s">
        <v>607</v>
      </c>
      <c r="B566" t="s">
        <v>772</v>
      </c>
      <c r="C566" s="155" t="e">
        <f>VLOOKUP(A566,'Logical DB Sizing ROEM TMT'!A:A,1,FALSE)</f>
        <v>#N/A</v>
      </c>
      <c r="D566" t="s">
        <v>764</v>
      </c>
    </row>
    <row r="567" spans="1:4" hidden="1">
      <c r="A567" t="s">
        <v>609</v>
      </c>
      <c r="B567" t="s">
        <v>772</v>
      </c>
      <c r="C567" s="155" t="e">
        <f>VLOOKUP(A567,'Logical DB Sizing ROEM TMT'!A:A,1,FALSE)</f>
        <v>#N/A</v>
      </c>
      <c r="D567" t="s">
        <v>764</v>
      </c>
    </row>
    <row r="568" spans="1:4" hidden="1">
      <c r="A568" t="s">
        <v>610</v>
      </c>
      <c r="B568" t="s">
        <v>772</v>
      </c>
      <c r="C568" s="155" t="e">
        <f>VLOOKUP(A568,'Logical DB Sizing ROEM TMT'!A:A,1,FALSE)</f>
        <v>#N/A</v>
      </c>
      <c r="D568" t="s">
        <v>764</v>
      </c>
    </row>
    <row r="569" spans="1:4" hidden="1">
      <c r="A569" t="s">
        <v>611</v>
      </c>
      <c r="B569" t="s">
        <v>772</v>
      </c>
      <c r="C569" s="155" t="e">
        <f>VLOOKUP(A569,'Logical DB Sizing ROEM TMT'!A:A,1,FALSE)</f>
        <v>#N/A</v>
      </c>
      <c r="D569" t="s">
        <v>764</v>
      </c>
    </row>
    <row r="570" spans="1:4" hidden="1">
      <c r="A570" t="s">
        <v>612</v>
      </c>
      <c r="B570" t="s">
        <v>772</v>
      </c>
      <c r="C570" s="155" t="e">
        <f>VLOOKUP(A570,'Logical DB Sizing ROEM TMT'!A:A,1,FALSE)</f>
        <v>#N/A</v>
      </c>
      <c r="D570" t="s">
        <v>764</v>
      </c>
    </row>
    <row r="571" spans="1:4" hidden="1">
      <c r="A571" t="s">
        <v>614</v>
      </c>
      <c r="B571" t="s">
        <v>772</v>
      </c>
      <c r="C571" s="155" t="e">
        <f>VLOOKUP(A571,'Logical DB Sizing ROEM TMT'!A:A,1,FALSE)</f>
        <v>#N/A</v>
      </c>
      <c r="D571" t="s">
        <v>764</v>
      </c>
    </row>
    <row r="572" spans="1:4" hidden="1">
      <c r="A572" t="s">
        <v>615</v>
      </c>
      <c r="B572" t="s">
        <v>772</v>
      </c>
      <c r="C572" s="155" t="e">
        <f>VLOOKUP(A572,'Logical DB Sizing ROEM TMT'!A:A,1,FALSE)</f>
        <v>#N/A</v>
      </c>
      <c r="D572" t="s">
        <v>764</v>
      </c>
    </row>
    <row r="573" spans="1:4" hidden="1">
      <c r="A573" t="s">
        <v>618</v>
      </c>
      <c r="B573" t="s">
        <v>772</v>
      </c>
      <c r="C573" s="155" t="e">
        <f>VLOOKUP(A573,'Logical DB Sizing ROEM TMT'!A:A,1,FALSE)</f>
        <v>#N/A</v>
      </c>
      <c r="D573" t="s">
        <v>764</v>
      </c>
    </row>
    <row r="574" spans="1:4" hidden="1">
      <c r="A574" t="s">
        <v>619</v>
      </c>
      <c r="B574" t="s">
        <v>772</v>
      </c>
      <c r="C574" s="155" t="e">
        <f>VLOOKUP(A574,'Logical DB Sizing ROEM TMT'!A:A,1,FALSE)</f>
        <v>#N/A</v>
      </c>
      <c r="D574" t="s">
        <v>764</v>
      </c>
    </row>
    <row r="575" spans="1:4" hidden="1">
      <c r="A575" t="s">
        <v>620</v>
      </c>
      <c r="B575" t="s">
        <v>772</v>
      </c>
      <c r="C575" s="155" t="e">
        <f>VLOOKUP(A575,'Logical DB Sizing ROEM TMT'!A:A,1,FALSE)</f>
        <v>#N/A</v>
      </c>
      <c r="D575" t="s">
        <v>764</v>
      </c>
    </row>
    <row r="576" spans="1:4" hidden="1">
      <c r="A576" t="s">
        <v>621</v>
      </c>
      <c r="B576" t="s">
        <v>772</v>
      </c>
      <c r="C576" s="155" t="e">
        <f>VLOOKUP(A576,'Logical DB Sizing ROEM TMT'!A:A,1,FALSE)</f>
        <v>#N/A</v>
      </c>
      <c r="D576" t="s">
        <v>764</v>
      </c>
    </row>
    <row r="577" spans="1:4" hidden="1">
      <c r="A577" t="s">
        <v>623</v>
      </c>
      <c r="B577" t="s">
        <v>772</v>
      </c>
      <c r="C577" s="155" t="e">
        <f>VLOOKUP(A577,'Logical DB Sizing ROEM TMT'!A:A,1,FALSE)</f>
        <v>#N/A</v>
      </c>
      <c r="D577" t="s">
        <v>764</v>
      </c>
    </row>
    <row r="578" spans="1:4" hidden="1">
      <c r="A578" t="s">
        <v>624</v>
      </c>
      <c r="B578" t="s">
        <v>772</v>
      </c>
      <c r="C578" s="155" t="e">
        <f>VLOOKUP(A578,'Logical DB Sizing ROEM TMT'!A:A,1,FALSE)</f>
        <v>#N/A</v>
      </c>
      <c r="D578" t="s">
        <v>764</v>
      </c>
    </row>
    <row r="579" spans="1:4" hidden="1">
      <c r="A579" t="s">
        <v>625</v>
      </c>
      <c r="B579" t="s">
        <v>772</v>
      </c>
      <c r="C579" s="155" t="e">
        <f>VLOOKUP(A579,'Logical DB Sizing ROEM TMT'!A:A,1,FALSE)</f>
        <v>#N/A</v>
      </c>
      <c r="D579" t="s">
        <v>764</v>
      </c>
    </row>
    <row r="580" spans="1:4" hidden="1">
      <c r="A580" t="s">
        <v>628</v>
      </c>
      <c r="B580" t="s">
        <v>772</v>
      </c>
      <c r="C580" s="155" t="e">
        <f>VLOOKUP(A580,'Logical DB Sizing ROEM TMT'!A:A,1,FALSE)</f>
        <v>#N/A</v>
      </c>
      <c r="D580" t="s">
        <v>764</v>
      </c>
    </row>
    <row r="581" spans="1:4" hidden="1">
      <c r="A581" t="s">
        <v>630</v>
      </c>
      <c r="B581" t="s">
        <v>772</v>
      </c>
      <c r="C581" s="155" t="e">
        <f>VLOOKUP(A581,'Logical DB Sizing ROEM TMT'!A:A,1,FALSE)</f>
        <v>#N/A</v>
      </c>
      <c r="D581" t="s">
        <v>764</v>
      </c>
    </row>
    <row r="582" spans="1:4" hidden="1">
      <c r="A582" t="s">
        <v>632</v>
      </c>
      <c r="B582" t="s">
        <v>772</v>
      </c>
      <c r="C582" s="155" t="e">
        <f>VLOOKUP(A582,'Logical DB Sizing ROEM TMT'!A:A,1,FALSE)</f>
        <v>#N/A</v>
      </c>
      <c r="D582" t="s">
        <v>764</v>
      </c>
    </row>
    <row r="583" spans="1:4" hidden="1">
      <c r="A583" t="s">
        <v>633</v>
      </c>
      <c r="B583" t="s">
        <v>772</v>
      </c>
      <c r="C583" s="155" t="e">
        <f>VLOOKUP(A583,'Logical DB Sizing ROEM TMT'!A:A,1,FALSE)</f>
        <v>#N/A</v>
      </c>
      <c r="D583" t="s">
        <v>764</v>
      </c>
    </row>
    <row r="584" spans="1:4" hidden="1">
      <c r="A584" t="s">
        <v>635</v>
      </c>
      <c r="B584" t="s">
        <v>772</v>
      </c>
      <c r="C584" s="155" t="e">
        <f>VLOOKUP(A584,'Logical DB Sizing ROEM TMT'!A:A,1,FALSE)</f>
        <v>#N/A</v>
      </c>
      <c r="D584" t="s">
        <v>764</v>
      </c>
    </row>
    <row r="585" spans="1:4" hidden="1">
      <c r="A585" t="s">
        <v>637</v>
      </c>
      <c r="B585" t="s">
        <v>772</v>
      </c>
      <c r="C585" s="155" t="e">
        <f>VLOOKUP(A585,'Logical DB Sizing ROEM TMT'!A:A,1,FALSE)</f>
        <v>#N/A</v>
      </c>
      <c r="D585" t="s">
        <v>764</v>
      </c>
    </row>
    <row r="586" spans="1:4" hidden="1">
      <c r="A586" t="s">
        <v>639</v>
      </c>
      <c r="B586" t="s">
        <v>772</v>
      </c>
      <c r="C586" s="155" t="e">
        <f>VLOOKUP(A586,'Logical DB Sizing ROEM TMT'!A:A,1,FALSE)</f>
        <v>#N/A</v>
      </c>
      <c r="D586" t="s">
        <v>764</v>
      </c>
    </row>
    <row r="587" spans="1:4" hidden="1">
      <c r="A587" t="s">
        <v>641</v>
      </c>
      <c r="B587" t="s">
        <v>772</v>
      </c>
      <c r="C587" s="155" t="e">
        <f>VLOOKUP(A587,'Logical DB Sizing ROEM TMT'!A:A,1,FALSE)</f>
        <v>#N/A</v>
      </c>
      <c r="D587" t="s">
        <v>764</v>
      </c>
    </row>
    <row r="588" spans="1:4" hidden="1">
      <c r="A588" t="s">
        <v>643</v>
      </c>
      <c r="B588" t="s">
        <v>772</v>
      </c>
      <c r="C588" s="155" t="e">
        <f>VLOOKUP(A588,'Logical DB Sizing ROEM TMT'!A:A,1,FALSE)</f>
        <v>#N/A</v>
      </c>
      <c r="D588" t="s">
        <v>764</v>
      </c>
    </row>
    <row r="589" spans="1:4" hidden="1">
      <c r="A589" t="s">
        <v>644</v>
      </c>
      <c r="B589" t="s">
        <v>772</v>
      </c>
      <c r="C589" s="155" t="e">
        <f>VLOOKUP(A589,'Logical DB Sizing ROEM TMT'!A:A,1,FALSE)</f>
        <v>#N/A</v>
      </c>
      <c r="D589" t="s">
        <v>764</v>
      </c>
    </row>
    <row r="590" spans="1:4" hidden="1">
      <c r="A590" t="s">
        <v>646</v>
      </c>
      <c r="B590" t="s">
        <v>772</v>
      </c>
      <c r="C590" s="155" t="e">
        <f>VLOOKUP(A590,'Logical DB Sizing ROEM TMT'!A:A,1,FALSE)</f>
        <v>#N/A</v>
      </c>
      <c r="D590" t="s">
        <v>764</v>
      </c>
    </row>
    <row r="591" spans="1:4" hidden="1">
      <c r="A591" t="s">
        <v>648</v>
      </c>
      <c r="B591" t="s">
        <v>772</v>
      </c>
      <c r="C591" s="155" t="e">
        <f>VLOOKUP(A591,'Logical DB Sizing ROEM TMT'!A:A,1,FALSE)</f>
        <v>#N/A</v>
      </c>
      <c r="D591" t="s">
        <v>764</v>
      </c>
    </row>
    <row r="592" spans="1:4" hidden="1">
      <c r="A592" t="s">
        <v>649</v>
      </c>
      <c r="B592" t="s">
        <v>772</v>
      </c>
      <c r="C592" s="155" t="e">
        <f>VLOOKUP(A592,'Logical DB Sizing ROEM TMT'!A:A,1,FALSE)</f>
        <v>#N/A</v>
      </c>
      <c r="D592" t="s">
        <v>764</v>
      </c>
    </row>
    <row r="593" spans="1:4" hidden="1">
      <c r="A593" t="s">
        <v>652</v>
      </c>
      <c r="B593" t="s">
        <v>772</v>
      </c>
      <c r="C593" s="155" t="e">
        <f>VLOOKUP(A593,'Logical DB Sizing ROEM TMT'!A:A,1,FALSE)</f>
        <v>#N/A</v>
      </c>
      <c r="D593" t="s">
        <v>764</v>
      </c>
    </row>
    <row r="594" spans="1:4" hidden="1">
      <c r="A594" t="s">
        <v>654</v>
      </c>
      <c r="B594" t="s">
        <v>772</v>
      </c>
      <c r="C594" s="155" t="e">
        <f>VLOOKUP(A594,'Logical DB Sizing ROEM TMT'!A:A,1,FALSE)</f>
        <v>#N/A</v>
      </c>
      <c r="D594" t="s">
        <v>764</v>
      </c>
    </row>
    <row r="595" spans="1:4" hidden="1">
      <c r="A595" t="s">
        <v>656</v>
      </c>
      <c r="B595" t="s">
        <v>772</v>
      </c>
      <c r="C595" s="155" t="e">
        <f>VLOOKUP(A595,'Logical DB Sizing ROEM TMT'!A:A,1,FALSE)</f>
        <v>#N/A</v>
      </c>
      <c r="D595" t="s">
        <v>764</v>
      </c>
    </row>
    <row r="596" spans="1:4" hidden="1">
      <c r="A596" t="s">
        <v>657</v>
      </c>
      <c r="B596" t="s">
        <v>772</v>
      </c>
      <c r="C596" s="155" t="e">
        <f>VLOOKUP(A596,'Logical DB Sizing ROEM TMT'!A:A,1,FALSE)</f>
        <v>#N/A</v>
      </c>
      <c r="D596" t="s">
        <v>764</v>
      </c>
    </row>
    <row r="597" spans="1:4" hidden="1">
      <c r="A597" t="s">
        <v>658</v>
      </c>
      <c r="B597" t="s">
        <v>772</v>
      </c>
      <c r="C597" s="155" t="e">
        <f>VLOOKUP(A597,'Logical DB Sizing ROEM TMT'!A:A,1,FALSE)</f>
        <v>#N/A</v>
      </c>
      <c r="D597" t="s">
        <v>764</v>
      </c>
    </row>
    <row r="598" spans="1:4" hidden="1">
      <c r="A598" t="s">
        <v>660</v>
      </c>
      <c r="B598" t="s">
        <v>772</v>
      </c>
      <c r="C598" s="155" t="e">
        <f>VLOOKUP(A598,'Logical DB Sizing ROEM TMT'!A:A,1,FALSE)</f>
        <v>#N/A</v>
      </c>
      <c r="D598" t="s">
        <v>764</v>
      </c>
    </row>
    <row r="599" spans="1:4" hidden="1">
      <c r="A599" t="s">
        <v>661</v>
      </c>
      <c r="B599" t="s">
        <v>772</v>
      </c>
      <c r="C599" s="155" t="e">
        <f>VLOOKUP(A599,'Logical DB Sizing ROEM TMT'!A:A,1,FALSE)</f>
        <v>#N/A</v>
      </c>
      <c r="D599" t="s">
        <v>764</v>
      </c>
    </row>
    <row r="600" spans="1:4" hidden="1">
      <c r="A600" t="s">
        <v>662</v>
      </c>
      <c r="B600" t="s">
        <v>772</v>
      </c>
      <c r="C600" s="155" t="e">
        <f>VLOOKUP(A600,'Logical DB Sizing ROEM TMT'!A:A,1,FALSE)</f>
        <v>#N/A</v>
      </c>
      <c r="D600" t="s">
        <v>764</v>
      </c>
    </row>
    <row r="601" spans="1:4" hidden="1">
      <c r="A601" t="s">
        <v>663</v>
      </c>
      <c r="B601" t="s">
        <v>772</v>
      </c>
      <c r="C601" s="155" t="e">
        <f>VLOOKUP(A601,'Logical DB Sizing ROEM TMT'!A:A,1,FALSE)</f>
        <v>#N/A</v>
      </c>
      <c r="D601" t="s">
        <v>764</v>
      </c>
    </row>
    <row r="602" spans="1:4" hidden="1">
      <c r="A602" t="s">
        <v>664</v>
      </c>
      <c r="B602" t="s">
        <v>772</v>
      </c>
      <c r="C602" s="155" t="e">
        <f>VLOOKUP(A602,'Logical DB Sizing ROEM TMT'!A:A,1,FALSE)</f>
        <v>#N/A</v>
      </c>
      <c r="D602" t="s">
        <v>764</v>
      </c>
    </row>
    <row r="603" spans="1:4" hidden="1">
      <c r="A603" t="s">
        <v>665</v>
      </c>
      <c r="B603" t="s">
        <v>772</v>
      </c>
      <c r="C603" s="155" t="e">
        <f>VLOOKUP(A603,'Logical DB Sizing ROEM TMT'!A:A,1,FALSE)</f>
        <v>#N/A</v>
      </c>
      <c r="D603" t="s">
        <v>764</v>
      </c>
    </row>
    <row r="604" spans="1:4" hidden="1">
      <c r="A604" t="s">
        <v>666</v>
      </c>
      <c r="B604" t="s">
        <v>772</v>
      </c>
      <c r="C604" s="155" t="e">
        <f>VLOOKUP(A604,'Logical DB Sizing ROEM TMT'!A:A,1,FALSE)</f>
        <v>#N/A</v>
      </c>
      <c r="D604" t="s">
        <v>764</v>
      </c>
    </row>
    <row r="605" spans="1:4" hidden="1">
      <c r="A605" t="s">
        <v>667</v>
      </c>
      <c r="B605" t="s">
        <v>772</v>
      </c>
      <c r="C605" s="155" t="e">
        <f>VLOOKUP(A605,'Logical DB Sizing ROEM TMT'!A:A,1,FALSE)</f>
        <v>#N/A</v>
      </c>
      <c r="D605" t="s">
        <v>764</v>
      </c>
    </row>
    <row r="606" spans="1:4" hidden="1">
      <c r="A606" t="s">
        <v>669</v>
      </c>
      <c r="B606" t="s">
        <v>772</v>
      </c>
      <c r="C606" s="155" t="e">
        <f>VLOOKUP(A606,'Logical DB Sizing ROEM TMT'!A:A,1,FALSE)</f>
        <v>#N/A</v>
      </c>
      <c r="D606" t="s">
        <v>764</v>
      </c>
    </row>
    <row r="607" spans="1:4" hidden="1">
      <c r="A607" t="s">
        <v>670</v>
      </c>
      <c r="B607" t="s">
        <v>772</v>
      </c>
      <c r="C607" s="155" t="e">
        <f>VLOOKUP(A607,'Logical DB Sizing ROEM TMT'!A:A,1,FALSE)</f>
        <v>#N/A</v>
      </c>
      <c r="D607" t="s">
        <v>764</v>
      </c>
    </row>
    <row r="608" spans="1:4" hidden="1">
      <c r="A608" t="s">
        <v>671</v>
      </c>
      <c r="B608" t="s">
        <v>772</v>
      </c>
      <c r="C608" s="155" t="e">
        <f>VLOOKUP(A608,'Logical DB Sizing ROEM TMT'!A:A,1,FALSE)</f>
        <v>#N/A</v>
      </c>
      <c r="D608" t="s">
        <v>764</v>
      </c>
    </row>
    <row r="609" spans="1:4" hidden="1">
      <c r="A609" t="s">
        <v>672</v>
      </c>
      <c r="B609" t="s">
        <v>772</v>
      </c>
      <c r="C609" s="155" t="e">
        <f>VLOOKUP(A609,'Logical DB Sizing ROEM TMT'!A:A,1,FALSE)</f>
        <v>#N/A</v>
      </c>
      <c r="D609" t="s">
        <v>764</v>
      </c>
    </row>
    <row r="610" spans="1:4" hidden="1">
      <c r="A610" t="s">
        <v>673</v>
      </c>
      <c r="B610" t="s">
        <v>772</v>
      </c>
      <c r="C610" s="155" t="e">
        <f>VLOOKUP(A610,'Logical DB Sizing ROEM TMT'!A:A,1,FALSE)</f>
        <v>#N/A</v>
      </c>
      <c r="D610" t="s">
        <v>764</v>
      </c>
    </row>
    <row r="611" spans="1:4" hidden="1">
      <c r="A611" t="s">
        <v>675</v>
      </c>
      <c r="B611" t="s">
        <v>772</v>
      </c>
      <c r="C611" s="155" t="e">
        <f>VLOOKUP(A611,'Logical DB Sizing ROEM TMT'!A:A,1,FALSE)</f>
        <v>#N/A</v>
      </c>
      <c r="D611" t="s">
        <v>764</v>
      </c>
    </row>
    <row r="612" spans="1:4" hidden="1">
      <c r="A612" t="s">
        <v>676</v>
      </c>
      <c r="B612" t="s">
        <v>772</v>
      </c>
      <c r="C612" s="155" t="e">
        <f>VLOOKUP(A612,'Logical DB Sizing ROEM TMT'!A:A,1,FALSE)</f>
        <v>#N/A</v>
      </c>
      <c r="D612" t="s">
        <v>764</v>
      </c>
    </row>
    <row r="613" spans="1:4" hidden="1">
      <c r="A613" t="s">
        <v>677</v>
      </c>
      <c r="B613" t="s">
        <v>772</v>
      </c>
      <c r="C613" s="155" t="e">
        <f>VLOOKUP(A613,'Logical DB Sizing ROEM TMT'!A:A,1,FALSE)</f>
        <v>#N/A</v>
      </c>
      <c r="D613" t="s">
        <v>764</v>
      </c>
    </row>
    <row r="614" spans="1:4" hidden="1">
      <c r="A614" t="s">
        <v>678</v>
      </c>
      <c r="B614" t="s">
        <v>772</v>
      </c>
      <c r="C614" s="155" t="e">
        <f>VLOOKUP(A614,'Logical DB Sizing ROEM TMT'!A:A,1,FALSE)</f>
        <v>#N/A</v>
      </c>
      <c r="D614" t="s">
        <v>764</v>
      </c>
    </row>
    <row r="615" spans="1:4" hidden="1">
      <c r="A615" t="s">
        <v>679</v>
      </c>
      <c r="B615" t="s">
        <v>772</v>
      </c>
      <c r="C615" s="155" t="e">
        <f>VLOOKUP(A615,'Logical DB Sizing ROEM TMT'!A:A,1,FALSE)</f>
        <v>#N/A</v>
      </c>
      <c r="D615" t="s">
        <v>764</v>
      </c>
    </row>
    <row r="616" spans="1:4" hidden="1">
      <c r="A616" t="s">
        <v>680</v>
      </c>
      <c r="B616" t="s">
        <v>772</v>
      </c>
      <c r="C616" s="155" t="e">
        <f>VLOOKUP(A616,'Logical DB Sizing ROEM TMT'!A:A,1,FALSE)</f>
        <v>#N/A</v>
      </c>
      <c r="D616" t="s">
        <v>764</v>
      </c>
    </row>
    <row r="617" spans="1:4" hidden="1">
      <c r="A617" t="s">
        <v>682</v>
      </c>
      <c r="B617" t="s">
        <v>772</v>
      </c>
      <c r="C617" s="155" t="e">
        <f>VLOOKUP(A617,'Logical DB Sizing ROEM TMT'!A:A,1,FALSE)</f>
        <v>#N/A</v>
      </c>
      <c r="D617" t="s">
        <v>764</v>
      </c>
    </row>
    <row r="618" spans="1:4" hidden="1">
      <c r="A618" t="s">
        <v>684</v>
      </c>
      <c r="B618" t="s">
        <v>772</v>
      </c>
      <c r="C618" s="155" t="e">
        <f>VLOOKUP(A618,'Logical DB Sizing ROEM TMT'!A:A,1,FALSE)</f>
        <v>#N/A</v>
      </c>
      <c r="D618" t="s">
        <v>764</v>
      </c>
    </row>
    <row r="619" spans="1:4" hidden="1">
      <c r="A619" t="s">
        <v>686</v>
      </c>
      <c r="B619" t="s">
        <v>772</v>
      </c>
      <c r="C619" s="155" t="e">
        <f>VLOOKUP(A619,'Logical DB Sizing ROEM TMT'!A:A,1,FALSE)</f>
        <v>#N/A</v>
      </c>
      <c r="D619" t="s">
        <v>764</v>
      </c>
    </row>
    <row r="620" spans="1:4" hidden="1">
      <c r="A620" t="s">
        <v>688</v>
      </c>
      <c r="B620" t="s">
        <v>772</v>
      </c>
      <c r="C620" s="155" t="e">
        <f>VLOOKUP(A620,'Logical DB Sizing ROEM TMT'!A:A,1,FALSE)</f>
        <v>#N/A</v>
      </c>
      <c r="D620" t="s">
        <v>764</v>
      </c>
    </row>
    <row r="621" spans="1:4" hidden="1">
      <c r="A621" t="s">
        <v>690</v>
      </c>
      <c r="B621" t="s">
        <v>772</v>
      </c>
      <c r="C621" s="155" t="e">
        <f>VLOOKUP(A621,'Logical DB Sizing ROEM TMT'!A:A,1,FALSE)</f>
        <v>#N/A</v>
      </c>
      <c r="D621" t="s">
        <v>764</v>
      </c>
    </row>
    <row r="622" spans="1:4" hidden="1">
      <c r="A622" t="s">
        <v>691</v>
      </c>
      <c r="B622" t="s">
        <v>772</v>
      </c>
      <c r="C622" s="155" t="e">
        <f>VLOOKUP(A622,'Logical DB Sizing ROEM TMT'!A:A,1,FALSE)</f>
        <v>#N/A</v>
      </c>
      <c r="D622" t="s">
        <v>764</v>
      </c>
    </row>
    <row r="623" spans="1:4" hidden="1">
      <c r="A623" t="s">
        <v>693</v>
      </c>
      <c r="B623" t="s">
        <v>772</v>
      </c>
      <c r="C623" s="155" t="e">
        <f>VLOOKUP(A623,'Logical DB Sizing ROEM TMT'!A:A,1,FALSE)</f>
        <v>#N/A</v>
      </c>
      <c r="D623" t="s">
        <v>764</v>
      </c>
    </row>
    <row r="624" spans="1:4" hidden="1">
      <c r="A624" t="s">
        <v>486</v>
      </c>
      <c r="B624" t="s">
        <v>772</v>
      </c>
      <c r="C624" s="155" t="e">
        <f>VLOOKUP(A624,'Logical DB Sizing ROEM TMT'!A:A,1,FALSE)</f>
        <v>#N/A</v>
      </c>
      <c r="D624" t="s">
        <v>764</v>
      </c>
    </row>
    <row r="625" spans="1:4" hidden="1">
      <c r="A625" t="s">
        <v>696</v>
      </c>
      <c r="B625" t="s">
        <v>772</v>
      </c>
      <c r="C625" s="155" t="e">
        <f>VLOOKUP(A625,'Logical DB Sizing ROEM TMT'!A:A,1,FALSE)</f>
        <v>#N/A</v>
      </c>
      <c r="D625" t="s">
        <v>764</v>
      </c>
    </row>
    <row r="626" spans="1:4" hidden="1">
      <c r="A626" t="s">
        <v>698</v>
      </c>
      <c r="B626" t="s">
        <v>772</v>
      </c>
      <c r="C626" s="155" t="e">
        <f>VLOOKUP(A626,'Logical DB Sizing ROEM TMT'!A:A,1,FALSE)</f>
        <v>#N/A</v>
      </c>
      <c r="D626" t="s">
        <v>764</v>
      </c>
    </row>
    <row r="627" spans="1:4" hidden="1">
      <c r="A627" t="s">
        <v>699</v>
      </c>
      <c r="B627" t="s">
        <v>772</v>
      </c>
      <c r="C627" s="155" t="e">
        <f>VLOOKUP(A627,'Logical DB Sizing ROEM TMT'!A:A,1,FALSE)</f>
        <v>#N/A</v>
      </c>
      <c r="D627" t="s">
        <v>764</v>
      </c>
    </row>
    <row r="628" spans="1:4" hidden="1">
      <c r="A628" t="s">
        <v>700</v>
      </c>
      <c r="B628" t="s">
        <v>772</v>
      </c>
      <c r="C628" s="155" t="e">
        <f>VLOOKUP(A628,'Logical DB Sizing ROEM TMT'!A:A,1,FALSE)</f>
        <v>#N/A</v>
      </c>
      <c r="D628" t="s">
        <v>764</v>
      </c>
    </row>
    <row r="629" spans="1:4" hidden="1">
      <c r="A629" t="s">
        <v>701</v>
      </c>
      <c r="B629" t="s">
        <v>772</v>
      </c>
      <c r="C629" s="155" t="e">
        <f>VLOOKUP(A629,'Logical DB Sizing ROEM TMT'!A:A,1,FALSE)</f>
        <v>#N/A</v>
      </c>
      <c r="D629" t="s">
        <v>764</v>
      </c>
    </row>
    <row r="630" spans="1:4" hidden="1">
      <c r="A630" t="s">
        <v>703</v>
      </c>
      <c r="B630" t="s">
        <v>772</v>
      </c>
      <c r="C630" s="155" t="e">
        <f>VLOOKUP(A630,'Logical DB Sizing ROEM TMT'!A:A,1,FALSE)</f>
        <v>#N/A</v>
      </c>
      <c r="D630" t="s">
        <v>764</v>
      </c>
    </row>
    <row r="631" spans="1:4" hidden="1">
      <c r="A631" t="s">
        <v>704</v>
      </c>
      <c r="B631" t="s">
        <v>772</v>
      </c>
      <c r="C631" s="155" t="e">
        <f>VLOOKUP(A631,'Logical DB Sizing ROEM TMT'!A:A,1,FALSE)</f>
        <v>#N/A</v>
      </c>
      <c r="D631" t="s">
        <v>764</v>
      </c>
    </row>
    <row r="632" spans="1:4" hidden="1">
      <c r="A632" t="s">
        <v>705</v>
      </c>
      <c r="B632" t="s">
        <v>772</v>
      </c>
      <c r="C632" s="155" t="e">
        <f>VLOOKUP(A632,'Logical DB Sizing ROEM TMT'!A:A,1,FALSE)</f>
        <v>#N/A</v>
      </c>
      <c r="D632" t="s">
        <v>764</v>
      </c>
    </row>
    <row r="633" spans="1:4" hidden="1">
      <c r="A633" t="s">
        <v>448</v>
      </c>
      <c r="B633" t="s">
        <v>772</v>
      </c>
      <c r="C633" s="155" t="e">
        <f>VLOOKUP(A633,'Logical DB Sizing ROEM TMT'!A:A,1,FALSE)</f>
        <v>#N/A</v>
      </c>
      <c r="D633" t="s">
        <v>764</v>
      </c>
    </row>
    <row r="634" spans="1:4" hidden="1">
      <c r="A634" t="s">
        <v>706</v>
      </c>
      <c r="B634" t="s">
        <v>772</v>
      </c>
      <c r="C634" s="155" t="e">
        <f>VLOOKUP(A634,'Logical DB Sizing ROEM TMT'!A:A,1,FALSE)</f>
        <v>#N/A</v>
      </c>
      <c r="D634" t="s">
        <v>764</v>
      </c>
    </row>
    <row r="635" spans="1:4" hidden="1">
      <c r="A635" t="s">
        <v>707</v>
      </c>
      <c r="B635" t="s">
        <v>772</v>
      </c>
      <c r="C635" s="155" t="e">
        <f>VLOOKUP(A635,'Logical DB Sizing ROEM TMT'!A:A,1,FALSE)</f>
        <v>#N/A</v>
      </c>
      <c r="D635" t="s">
        <v>764</v>
      </c>
    </row>
    <row r="636" spans="1:4" hidden="1">
      <c r="A636" t="s">
        <v>708</v>
      </c>
      <c r="B636" t="s">
        <v>772</v>
      </c>
      <c r="C636" s="155" t="e">
        <f>VLOOKUP(A636,'Logical DB Sizing ROEM TMT'!A:A,1,FALSE)</f>
        <v>#N/A</v>
      </c>
      <c r="D636" t="s">
        <v>764</v>
      </c>
    </row>
    <row r="637" spans="1:4" hidden="1">
      <c r="A637" t="s">
        <v>709</v>
      </c>
      <c r="B637" t="s">
        <v>772</v>
      </c>
      <c r="C637" s="155" t="e">
        <f>VLOOKUP(A637,'Logical DB Sizing ROEM TMT'!A:A,1,FALSE)</f>
        <v>#N/A</v>
      </c>
      <c r="D637" t="s">
        <v>764</v>
      </c>
    </row>
    <row r="638" spans="1:4" hidden="1">
      <c r="A638" t="s">
        <v>712</v>
      </c>
      <c r="B638" t="s">
        <v>772</v>
      </c>
      <c r="C638" s="155" t="e">
        <f>VLOOKUP(A638,'Logical DB Sizing ROEM TMT'!A:A,1,FALSE)</f>
        <v>#N/A</v>
      </c>
      <c r="D638" t="s">
        <v>764</v>
      </c>
    </row>
    <row r="639" spans="1:4" hidden="1">
      <c r="A639" t="s">
        <v>713</v>
      </c>
      <c r="B639" t="s">
        <v>772</v>
      </c>
      <c r="C639" s="155" t="e">
        <f>VLOOKUP(A639,'Logical DB Sizing ROEM TMT'!A:A,1,FALSE)</f>
        <v>#N/A</v>
      </c>
      <c r="D639" t="s">
        <v>764</v>
      </c>
    </row>
    <row r="640" spans="1:4" hidden="1">
      <c r="A640" t="s">
        <v>715</v>
      </c>
      <c r="B640" t="s">
        <v>772</v>
      </c>
      <c r="C640" s="155" t="e">
        <f>VLOOKUP(A640,'Logical DB Sizing ROEM TMT'!A:A,1,FALSE)</f>
        <v>#N/A</v>
      </c>
      <c r="D640" t="s">
        <v>764</v>
      </c>
    </row>
    <row r="641" spans="1:4" hidden="1">
      <c r="A641" t="s">
        <v>717</v>
      </c>
      <c r="B641" t="s">
        <v>772</v>
      </c>
      <c r="C641" s="155" t="e">
        <f>VLOOKUP(A641,'Logical DB Sizing ROEM TMT'!A:A,1,FALSE)</f>
        <v>#N/A</v>
      </c>
      <c r="D641" t="s">
        <v>764</v>
      </c>
    </row>
    <row r="642" spans="1:4" hidden="1">
      <c r="A642" t="s">
        <v>719</v>
      </c>
      <c r="B642" t="s">
        <v>772</v>
      </c>
      <c r="C642" s="155" t="e">
        <f>VLOOKUP(A642,'Logical DB Sizing ROEM TMT'!A:A,1,FALSE)</f>
        <v>#N/A</v>
      </c>
      <c r="D642" t="s">
        <v>764</v>
      </c>
    </row>
    <row r="643" spans="1:4" hidden="1">
      <c r="A643" t="s">
        <v>720</v>
      </c>
      <c r="B643" t="s">
        <v>772</v>
      </c>
      <c r="C643" s="155" t="e">
        <f>VLOOKUP(A643,'Logical DB Sizing ROEM TMT'!A:A,1,FALSE)</f>
        <v>#N/A</v>
      </c>
      <c r="D643" t="s">
        <v>764</v>
      </c>
    </row>
    <row r="644" spans="1:4" hidden="1">
      <c r="A644" t="s">
        <v>721</v>
      </c>
      <c r="B644" t="s">
        <v>772</v>
      </c>
      <c r="C644" s="155" t="e">
        <f>VLOOKUP(A644,'Logical DB Sizing ROEM TMT'!A:A,1,FALSE)</f>
        <v>#N/A</v>
      </c>
      <c r="D644" t="s">
        <v>764</v>
      </c>
    </row>
    <row r="645" spans="1:4" hidden="1">
      <c r="A645" t="s">
        <v>722</v>
      </c>
      <c r="B645" t="s">
        <v>772</v>
      </c>
      <c r="C645" s="155" t="e">
        <f>VLOOKUP(A645,'Logical DB Sizing ROEM TMT'!A:A,1,FALSE)</f>
        <v>#N/A</v>
      </c>
      <c r="D645" t="s">
        <v>764</v>
      </c>
    </row>
    <row r="646" spans="1:4" hidden="1">
      <c r="A646" t="s">
        <v>668</v>
      </c>
      <c r="B646" t="s">
        <v>772</v>
      </c>
      <c r="C646" s="155" t="e">
        <f>VLOOKUP(A646,'Logical DB Sizing ROEM TMT'!A:A,1,FALSE)</f>
        <v>#N/A</v>
      </c>
      <c r="D646" t="s">
        <v>764</v>
      </c>
    </row>
    <row r="647" spans="1:4" hidden="1">
      <c r="A647" t="s">
        <v>726</v>
      </c>
      <c r="B647" t="s">
        <v>772</v>
      </c>
      <c r="C647" s="155" t="e">
        <f>VLOOKUP(A647,'Logical DB Sizing ROEM TMT'!A:A,1,FALSE)</f>
        <v>#N/A</v>
      </c>
      <c r="D647" t="s">
        <v>764</v>
      </c>
    </row>
    <row r="648" spans="1:4" hidden="1">
      <c r="A648" t="s">
        <v>727</v>
      </c>
      <c r="B648" t="s">
        <v>772</v>
      </c>
      <c r="C648" s="155" t="e">
        <f>VLOOKUP(A648,'Logical DB Sizing ROEM TMT'!A:A,1,FALSE)</f>
        <v>#N/A</v>
      </c>
      <c r="D648" t="s">
        <v>764</v>
      </c>
    </row>
    <row r="649" spans="1:4" hidden="1">
      <c r="A649" t="s">
        <v>728</v>
      </c>
      <c r="B649" t="s">
        <v>772</v>
      </c>
      <c r="C649" s="155" t="e">
        <f>VLOOKUP(A649,'Logical DB Sizing ROEM TMT'!A:A,1,FALSE)</f>
        <v>#N/A</v>
      </c>
      <c r="D649" t="s">
        <v>764</v>
      </c>
    </row>
    <row r="650" spans="1:4" hidden="1">
      <c r="A650" t="s">
        <v>730</v>
      </c>
      <c r="B650" t="s">
        <v>772</v>
      </c>
      <c r="C650" s="155" t="e">
        <f>VLOOKUP(A650,'Logical DB Sizing ROEM TMT'!A:A,1,FALSE)</f>
        <v>#N/A</v>
      </c>
      <c r="D650" t="s">
        <v>764</v>
      </c>
    </row>
    <row r="651" spans="1:4" hidden="1">
      <c r="A651" t="s">
        <v>732</v>
      </c>
      <c r="B651" t="s">
        <v>772</v>
      </c>
      <c r="C651" s="155" t="e">
        <f>VLOOKUP(A651,'Logical DB Sizing ROEM TMT'!A:A,1,FALSE)</f>
        <v>#N/A</v>
      </c>
      <c r="D651" t="s">
        <v>764</v>
      </c>
    </row>
    <row r="652" spans="1:4" hidden="1">
      <c r="A652" t="s">
        <v>733</v>
      </c>
      <c r="B652" t="s">
        <v>772</v>
      </c>
      <c r="C652" s="155" t="e">
        <f>VLOOKUP(A652,'Logical DB Sizing ROEM TMT'!A:A,1,FALSE)</f>
        <v>#N/A</v>
      </c>
      <c r="D652" t="s">
        <v>764</v>
      </c>
    </row>
    <row r="653" spans="1:4" hidden="1">
      <c r="A653" t="s">
        <v>736</v>
      </c>
      <c r="B653" t="s">
        <v>772</v>
      </c>
      <c r="C653" s="155" t="e">
        <f>VLOOKUP(A653,'Logical DB Sizing ROEM TMT'!A:A,1,FALSE)</f>
        <v>#N/A</v>
      </c>
      <c r="D653" t="s">
        <v>764</v>
      </c>
    </row>
    <row r="654" spans="1:4" hidden="1">
      <c r="A654" t="s">
        <v>738</v>
      </c>
      <c r="B654" t="s">
        <v>772</v>
      </c>
      <c r="C654" s="155" t="e">
        <f>VLOOKUP(A654,'Logical DB Sizing ROEM TMT'!A:A,1,FALSE)</f>
        <v>#N/A</v>
      </c>
      <c r="D654" t="s">
        <v>764</v>
      </c>
    </row>
    <row r="655" spans="1:4" hidden="1">
      <c r="A655" t="s">
        <v>740</v>
      </c>
      <c r="B655" t="s">
        <v>772</v>
      </c>
      <c r="C655" s="155" t="e">
        <f>VLOOKUP(A655,'Logical DB Sizing ROEM TMT'!A:A,1,FALSE)</f>
        <v>#N/A</v>
      </c>
      <c r="D655" t="s">
        <v>764</v>
      </c>
    </row>
    <row r="656" spans="1:4" hidden="1">
      <c r="A656" t="s">
        <v>741</v>
      </c>
      <c r="B656" t="s">
        <v>772</v>
      </c>
      <c r="C656" s="155" t="e">
        <f>VLOOKUP(A656,'Logical DB Sizing ROEM TMT'!A:A,1,FALSE)</f>
        <v>#N/A</v>
      </c>
      <c r="D656" t="s">
        <v>764</v>
      </c>
    </row>
    <row r="657" spans="1:4" hidden="1">
      <c r="A657" t="s">
        <v>742</v>
      </c>
      <c r="B657" t="s">
        <v>772</v>
      </c>
      <c r="C657" s="155" t="e">
        <f>VLOOKUP(A657,'Logical DB Sizing ROEM TMT'!A:A,1,FALSE)</f>
        <v>#N/A</v>
      </c>
      <c r="D657" t="s">
        <v>764</v>
      </c>
    </row>
    <row r="658" spans="1:4" hidden="1">
      <c r="A658" t="s">
        <v>743</v>
      </c>
      <c r="B658" t="s">
        <v>772</v>
      </c>
      <c r="C658" s="155" t="e">
        <f>VLOOKUP(A658,'Logical DB Sizing ROEM TMT'!A:A,1,FALSE)</f>
        <v>#N/A</v>
      </c>
      <c r="D658" t="s">
        <v>764</v>
      </c>
    </row>
    <row r="659" spans="1:4" hidden="1">
      <c r="A659" t="s">
        <v>744</v>
      </c>
      <c r="B659" t="s">
        <v>772</v>
      </c>
      <c r="C659" s="155" t="e">
        <f>VLOOKUP(A659,'Logical DB Sizing ROEM TMT'!A:A,1,FALSE)</f>
        <v>#N/A</v>
      </c>
      <c r="D659" t="s">
        <v>764</v>
      </c>
    </row>
    <row r="660" spans="1:4" hidden="1">
      <c r="A660" t="s">
        <v>745</v>
      </c>
      <c r="B660" t="s">
        <v>772</v>
      </c>
      <c r="C660" s="155" t="e">
        <f>VLOOKUP(A660,'Logical DB Sizing ROEM TMT'!A:A,1,FALSE)</f>
        <v>#N/A</v>
      </c>
      <c r="D660" t="s">
        <v>764</v>
      </c>
    </row>
    <row r="661" spans="1:4" hidden="1">
      <c r="A661" t="s">
        <v>746</v>
      </c>
      <c r="B661" t="s">
        <v>772</v>
      </c>
      <c r="C661" s="155" t="e">
        <f>VLOOKUP(A661,'Logical DB Sizing ROEM TMT'!A:A,1,FALSE)</f>
        <v>#N/A</v>
      </c>
      <c r="D661" t="s">
        <v>764</v>
      </c>
    </row>
    <row r="662" spans="1:4" hidden="1">
      <c r="A662" t="s">
        <v>681</v>
      </c>
      <c r="B662" t="s">
        <v>772</v>
      </c>
      <c r="C662" s="155" t="e">
        <f>VLOOKUP(A662,'Logical DB Sizing ROEM TMT'!A:A,1,FALSE)</f>
        <v>#N/A</v>
      </c>
      <c r="D662" t="s">
        <v>764</v>
      </c>
    </row>
    <row r="663" spans="1:4" hidden="1">
      <c r="A663" t="s">
        <v>747</v>
      </c>
      <c r="B663" t="s">
        <v>772</v>
      </c>
      <c r="C663" s="155" t="e">
        <f>VLOOKUP(A663,'Logical DB Sizing ROEM TMT'!A:A,1,FALSE)</f>
        <v>#N/A</v>
      </c>
      <c r="D663" t="s">
        <v>764</v>
      </c>
    </row>
    <row r="664" spans="1:4" hidden="1">
      <c r="A664" t="s">
        <v>748</v>
      </c>
      <c r="B664" t="s">
        <v>772</v>
      </c>
      <c r="C664" s="155" t="e">
        <f>VLOOKUP(A664,'Logical DB Sizing ROEM TMT'!A:A,1,FALSE)</f>
        <v>#N/A</v>
      </c>
      <c r="D664" t="s">
        <v>764</v>
      </c>
    </row>
    <row r="665" spans="1:4" hidden="1">
      <c r="A665" t="s">
        <v>749</v>
      </c>
      <c r="B665" t="s">
        <v>772</v>
      </c>
      <c r="C665" s="155" t="e">
        <f>VLOOKUP(A665,'Logical DB Sizing ROEM TMT'!A:A,1,FALSE)</f>
        <v>#N/A</v>
      </c>
      <c r="D665" t="s">
        <v>764</v>
      </c>
    </row>
    <row r="666" spans="1:4" hidden="1">
      <c r="A666" t="s">
        <v>750</v>
      </c>
      <c r="B666" t="s">
        <v>772</v>
      </c>
      <c r="C666" s="155" t="e">
        <f>VLOOKUP(A666,'Logical DB Sizing ROEM TMT'!A:A,1,FALSE)</f>
        <v>#N/A</v>
      </c>
      <c r="D666" t="s">
        <v>764</v>
      </c>
    </row>
    <row r="667" spans="1:4" hidden="1">
      <c r="A667" t="s">
        <v>751</v>
      </c>
      <c r="B667" t="s">
        <v>772</v>
      </c>
      <c r="C667" s="155" t="e">
        <f>VLOOKUP(A667,'Logical DB Sizing ROEM TMT'!A:A,1,FALSE)</f>
        <v>#N/A</v>
      </c>
      <c r="D667" t="s">
        <v>764</v>
      </c>
    </row>
    <row r="668" spans="1:4" hidden="1">
      <c r="A668" t="s">
        <v>752</v>
      </c>
      <c r="B668" t="s">
        <v>772</v>
      </c>
      <c r="C668" s="155" t="e">
        <f>VLOOKUP(A668,'Logical DB Sizing ROEM TMT'!A:A,1,FALSE)</f>
        <v>#N/A</v>
      </c>
      <c r="D668" t="s">
        <v>764</v>
      </c>
    </row>
    <row r="669" spans="1:4" hidden="1">
      <c r="A669" t="s">
        <v>753</v>
      </c>
      <c r="B669" t="s">
        <v>772</v>
      </c>
      <c r="C669" s="155" t="e">
        <f>VLOOKUP(A669,'Logical DB Sizing ROEM TMT'!A:A,1,FALSE)</f>
        <v>#N/A</v>
      </c>
      <c r="D669" t="s">
        <v>764</v>
      </c>
    </row>
    <row r="670" spans="1:4" hidden="1">
      <c r="A670" t="s">
        <v>754</v>
      </c>
      <c r="B670" t="s">
        <v>772</v>
      </c>
      <c r="C670" s="155" t="e">
        <f>VLOOKUP(A670,'Logical DB Sizing ROEM TMT'!A:A,1,FALSE)</f>
        <v>#N/A</v>
      </c>
      <c r="D670" t="s">
        <v>764</v>
      </c>
    </row>
    <row r="671" spans="1:4" hidden="1">
      <c r="A671" t="s">
        <v>755</v>
      </c>
      <c r="B671" t="s">
        <v>772</v>
      </c>
      <c r="C671" s="155" t="e">
        <f>VLOOKUP(A671,'Logical DB Sizing ROEM TMT'!A:A,1,FALSE)</f>
        <v>#N/A</v>
      </c>
      <c r="D671" t="s">
        <v>764</v>
      </c>
    </row>
    <row r="672" spans="1:4" hidden="1">
      <c r="A672" t="s">
        <v>756</v>
      </c>
      <c r="B672" t="s">
        <v>772</v>
      </c>
      <c r="C672" s="155" t="e">
        <f>VLOOKUP(A672,'Logical DB Sizing ROEM TMT'!A:A,1,FALSE)</f>
        <v>#N/A</v>
      </c>
      <c r="D672" t="s">
        <v>764</v>
      </c>
    </row>
    <row r="673" spans="1:4" hidden="1">
      <c r="A673" t="s">
        <v>757</v>
      </c>
      <c r="B673" t="s">
        <v>772</v>
      </c>
      <c r="C673" s="155" t="e">
        <f>VLOOKUP(A673,'Logical DB Sizing ROEM TMT'!A:A,1,FALSE)</f>
        <v>#N/A</v>
      </c>
      <c r="D673" t="s">
        <v>764</v>
      </c>
    </row>
  </sheetData>
  <autoFilter ref="A1:D673" xr:uid="{B2202F75-C6F8-4467-B6CE-581FE5A863D6}">
    <filterColumn colId="3">
      <filters blank="1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3A99-1B4D-4612-B24C-60C81A1D2701}">
  <sheetPr filterMode="1"/>
  <dimension ref="A1:E212"/>
  <sheetViews>
    <sheetView workbookViewId="0">
      <selection sqref="A1:D2"/>
    </sheetView>
  </sheetViews>
  <sheetFormatPr defaultRowHeight="14.5"/>
  <cols>
    <col min="1" max="1" width="30.90625" bestFit="1" customWidth="1"/>
    <col min="2" max="2" width="8.26953125" customWidth="1"/>
    <col min="3" max="3" width="32.54296875" bestFit="1" customWidth="1"/>
    <col min="4" max="4" width="36.08984375" bestFit="1" customWidth="1"/>
  </cols>
  <sheetData>
    <row r="1" spans="1:5">
      <c r="A1" s="240" t="s">
        <v>29</v>
      </c>
      <c r="B1" s="241" t="s">
        <v>30</v>
      </c>
      <c r="C1" s="168" t="s">
        <v>773</v>
      </c>
      <c r="D1" s="168" t="s">
        <v>774</v>
      </c>
      <c r="E1" t="s">
        <v>775</v>
      </c>
    </row>
    <row r="2" spans="1:5" ht="15" hidden="1" thickBot="1">
      <c r="A2" s="224"/>
      <c r="B2" s="226"/>
    </row>
    <row r="3" spans="1:5" hidden="1">
      <c r="A3" s="21" t="s">
        <v>52</v>
      </c>
      <c r="B3" s="22" t="s">
        <v>53</v>
      </c>
    </row>
    <row r="4" spans="1:5" hidden="1">
      <c r="A4" s="21" t="s">
        <v>57</v>
      </c>
      <c r="B4" s="22" t="s">
        <v>53</v>
      </c>
    </row>
    <row r="5" spans="1:5" hidden="1">
      <c r="A5" s="21" t="s">
        <v>58</v>
      </c>
      <c r="B5" s="22" t="s">
        <v>53</v>
      </c>
    </row>
    <row r="6" spans="1:5" hidden="1">
      <c r="A6" s="21" t="s">
        <v>59</v>
      </c>
      <c r="B6" s="22" t="s">
        <v>53</v>
      </c>
    </row>
    <row r="7" spans="1:5" hidden="1">
      <c r="A7" s="21" t="s">
        <v>60</v>
      </c>
      <c r="B7" s="22" t="s">
        <v>53</v>
      </c>
    </row>
    <row r="8" spans="1:5" hidden="1">
      <c r="A8" s="21" t="s">
        <v>61</v>
      </c>
      <c r="B8" s="22" t="s">
        <v>53</v>
      </c>
    </row>
    <row r="9" spans="1:5" hidden="1">
      <c r="A9" s="21" t="s">
        <v>62</v>
      </c>
      <c r="B9" s="22" t="s">
        <v>53</v>
      </c>
    </row>
    <row r="10" spans="1:5" hidden="1">
      <c r="A10" s="21" t="s">
        <v>63</v>
      </c>
      <c r="B10" s="22" t="s">
        <v>53</v>
      </c>
    </row>
    <row r="11" spans="1:5" hidden="1">
      <c r="A11" s="21" t="s">
        <v>64</v>
      </c>
      <c r="B11" s="22" t="s">
        <v>53</v>
      </c>
    </row>
    <row r="12" spans="1:5" hidden="1">
      <c r="A12" s="21" t="s">
        <v>65</v>
      </c>
      <c r="B12" s="22" t="s">
        <v>53</v>
      </c>
    </row>
    <row r="13" spans="1:5" hidden="1">
      <c r="A13" s="21" t="s">
        <v>66</v>
      </c>
      <c r="B13" s="22" t="s">
        <v>53</v>
      </c>
    </row>
    <row r="14" spans="1:5" hidden="1">
      <c r="A14" s="159" t="s">
        <v>67</v>
      </c>
      <c r="B14" s="160" t="s">
        <v>53</v>
      </c>
    </row>
    <row r="15" spans="1:5">
      <c r="A15" s="170" t="s">
        <v>68</v>
      </c>
      <c r="B15" s="171" t="s">
        <v>53</v>
      </c>
      <c r="C15" s="172" t="s">
        <v>815</v>
      </c>
      <c r="D15" s="172" t="s">
        <v>814</v>
      </c>
      <c r="E15">
        <v>1</v>
      </c>
    </row>
    <row r="16" spans="1:5" hidden="1">
      <c r="A16" s="163" t="s">
        <v>69</v>
      </c>
      <c r="B16" s="164" t="s">
        <v>53</v>
      </c>
    </row>
    <row r="17" spans="1:2" hidden="1">
      <c r="A17" s="21" t="s">
        <v>70</v>
      </c>
      <c r="B17" s="22" t="s">
        <v>53</v>
      </c>
    </row>
    <row r="18" spans="1:2" hidden="1">
      <c r="A18" s="21" t="s">
        <v>71</v>
      </c>
      <c r="B18" s="22" t="s">
        <v>53</v>
      </c>
    </row>
    <row r="19" spans="1:2" hidden="1">
      <c r="A19" s="21" t="s">
        <v>72</v>
      </c>
      <c r="B19" s="22" t="s">
        <v>53</v>
      </c>
    </row>
    <row r="20" spans="1:2" hidden="1">
      <c r="A20" s="21" t="s">
        <v>73</v>
      </c>
      <c r="B20" s="22" t="s">
        <v>53</v>
      </c>
    </row>
    <row r="21" spans="1:2" hidden="1">
      <c r="A21" s="21" t="s">
        <v>74</v>
      </c>
      <c r="B21" s="22" t="s">
        <v>75</v>
      </c>
    </row>
    <row r="22" spans="1:2" hidden="1">
      <c r="A22" s="21" t="s">
        <v>76</v>
      </c>
      <c r="B22" s="22" t="s">
        <v>75</v>
      </c>
    </row>
    <row r="23" spans="1:2" hidden="1">
      <c r="A23" s="21" t="s">
        <v>77</v>
      </c>
      <c r="B23" s="22" t="s">
        <v>75</v>
      </c>
    </row>
    <row r="24" spans="1:2" hidden="1">
      <c r="A24" s="21" t="s">
        <v>78</v>
      </c>
      <c r="B24" s="22" t="s">
        <v>75</v>
      </c>
    </row>
    <row r="25" spans="1:2" hidden="1">
      <c r="A25" s="21" t="s">
        <v>79</v>
      </c>
      <c r="B25" s="22" t="s">
        <v>75</v>
      </c>
    </row>
    <row r="26" spans="1:2" hidden="1">
      <c r="A26" s="21" t="s">
        <v>80</v>
      </c>
      <c r="B26" s="22" t="s">
        <v>75</v>
      </c>
    </row>
    <row r="27" spans="1:2" hidden="1">
      <c r="A27" s="21" t="s">
        <v>81</v>
      </c>
      <c r="B27" s="22" t="s">
        <v>75</v>
      </c>
    </row>
    <row r="28" spans="1:2" hidden="1">
      <c r="A28" s="21" t="s">
        <v>82</v>
      </c>
      <c r="B28" s="22" t="s">
        <v>75</v>
      </c>
    </row>
    <row r="29" spans="1:2" hidden="1">
      <c r="A29" s="21" t="s">
        <v>83</v>
      </c>
      <c r="B29" s="22" t="s">
        <v>75</v>
      </c>
    </row>
    <row r="30" spans="1:2" hidden="1">
      <c r="A30" s="21" t="s">
        <v>84</v>
      </c>
      <c r="B30" s="22" t="s">
        <v>75</v>
      </c>
    </row>
    <row r="31" spans="1:2" hidden="1">
      <c r="A31" s="21" t="s">
        <v>85</v>
      </c>
      <c r="B31" s="22" t="s">
        <v>75</v>
      </c>
    </row>
    <row r="32" spans="1:2" hidden="1">
      <c r="A32" s="21" t="s">
        <v>86</v>
      </c>
      <c r="B32" s="22" t="s">
        <v>75</v>
      </c>
    </row>
    <row r="33" spans="1:2" hidden="1">
      <c r="A33" s="21" t="s">
        <v>87</v>
      </c>
      <c r="B33" s="22" t="s">
        <v>75</v>
      </c>
    </row>
    <row r="34" spans="1:2" hidden="1">
      <c r="A34" s="21" t="s">
        <v>88</v>
      </c>
      <c r="B34" s="22" t="s">
        <v>75</v>
      </c>
    </row>
    <row r="35" spans="1:2" hidden="1">
      <c r="A35" s="21" t="s">
        <v>89</v>
      </c>
      <c r="B35" s="22" t="s">
        <v>75</v>
      </c>
    </row>
    <row r="36" spans="1:2" hidden="1">
      <c r="A36" s="21" t="s">
        <v>90</v>
      </c>
      <c r="B36" s="22" t="s">
        <v>75</v>
      </c>
    </row>
    <row r="37" spans="1:2" hidden="1">
      <c r="A37" s="21" t="s">
        <v>91</v>
      </c>
      <c r="B37" s="22" t="s">
        <v>75</v>
      </c>
    </row>
    <row r="38" spans="1:2" hidden="1">
      <c r="A38" s="21" t="s">
        <v>92</v>
      </c>
      <c r="B38" s="22" t="s">
        <v>75</v>
      </c>
    </row>
    <row r="39" spans="1:2" hidden="1">
      <c r="A39" s="21" t="s">
        <v>93</v>
      </c>
      <c r="B39" s="22" t="s">
        <v>75</v>
      </c>
    </row>
    <row r="40" spans="1:2" hidden="1">
      <c r="A40" s="21" t="s">
        <v>94</v>
      </c>
      <c r="B40" s="22" t="s">
        <v>75</v>
      </c>
    </row>
    <row r="41" spans="1:2" hidden="1">
      <c r="A41" s="21" t="s">
        <v>95</v>
      </c>
      <c r="B41" s="22" t="s">
        <v>75</v>
      </c>
    </row>
    <row r="42" spans="1:2" hidden="1">
      <c r="A42" s="21" t="s">
        <v>96</v>
      </c>
      <c r="B42" s="22" t="s">
        <v>75</v>
      </c>
    </row>
    <row r="43" spans="1:2" hidden="1">
      <c r="A43" s="21" t="s">
        <v>97</v>
      </c>
      <c r="B43" s="22" t="s">
        <v>75</v>
      </c>
    </row>
    <row r="44" spans="1:2" hidden="1">
      <c r="A44" s="21" t="s">
        <v>98</v>
      </c>
      <c r="B44" s="22" t="s">
        <v>75</v>
      </c>
    </row>
    <row r="45" spans="1:2" hidden="1">
      <c r="A45" s="21" t="s">
        <v>99</v>
      </c>
      <c r="B45" s="22" t="s">
        <v>75</v>
      </c>
    </row>
    <row r="46" spans="1:2" hidden="1">
      <c r="A46" s="21" t="s">
        <v>100</v>
      </c>
      <c r="B46" s="22" t="s">
        <v>75</v>
      </c>
    </row>
    <row r="47" spans="1:2" hidden="1">
      <c r="A47" s="21" t="s">
        <v>101</v>
      </c>
      <c r="B47" s="22" t="s">
        <v>75</v>
      </c>
    </row>
    <row r="48" spans="1:2" hidden="1">
      <c r="A48" s="21" t="s">
        <v>102</v>
      </c>
      <c r="B48" s="22" t="s">
        <v>75</v>
      </c>
    </row>
    <row r="49" spans="1:2" hidden="1">
      <c r="A49" s="21" t="s">
        <v>103</v>
      </c>
      <c r="B49" s="22" t="s">
        <v>75</v>
      </c>
    </row>
    <row r="50" spans="1:2" hidden="1">
      <c r="A50" s="21" t="s">
        <v>104</v>
      </c>
      <c r="B50" s="22" t="s">
        <v>75</v>
      </c>
    </row>
    <row r="51" spans="1:2" hidden="1">
      <c r="A51" s="21" t="s">
        <v>105</v>
      </c>
      <c r="B51" s="22" t="s">
        <v>75</v>
      </c>
    </row>
    <row r="52" spans="1:2" hidden="1">
      <c r="A52" s="21" t="s">
        <v>106</v>
      </c>
      <c r="B52" s="22" t="s">
        <v>75</v>
      </c>
    </row>
    <row r="53" spans="1:2" hidden="1">
      <c r="A53" s="21" t="s">
        <v>107</v>
      </c>
      <c r="B53" s="22" t="s">
        <v>75</v>
      </c>
    </row>
    <row r="54" spans="1:2" hidden="1">
      <c r="A54" s="21" t="s">
        <v>108</v>
      </c>
      <c r="B54" s="22" t="s">
        <v>75</v>
      </c>
    </row>
    <row r="55" spans="1:2" hidden="1">
      <c r="A55" s="21" t="s">
        <v>109</v>
      </c>
      <c r="B55" s="22" t="s">
        <v>75</v>
      </c>
    </row>
    <row r="56" spans="1:2" hidden="1">
      <c r="A56" s="21" t="s">
        <v>110</v>
      </c>
      <c r="B56" s="22" t="s">
        <v>75</v>
      </c>
    </row>
    <row r="57" spans="1:2" hidden="1">
      <c r="A57" s="21" t="s">
        <v>111</v>
      </c>
      <c r="B57" s="22" t="s">
        <v>75</v>
      </c>
    </row>
    <row r="58" spans="1:2" hidden="1">
      <c r="A58" s="21" t="s">
        <v>112</v>
      </c>
      <c r="B58" s="22" t="s">
        <v>75</v>
      </c>
    </row>
    <row r="59" spans="1:2" hidden="1">
      <c r="A59" s="21" t="s">
        <v>113</v>
      </c>
      <c r="B59" s="22" t="s">
        <v>75</v>
      </c>
    </row>
    <row r="60" spans="1:2" hidden="1">
      <c r="A60" s="21" t="s">
        <v>114</v>
      </c>
      <c r="B60" s="22" t="s">
        <v>75</v>
      </c>
    </row>
    <row r="61" spans="1:2" hidden="1">
      <c r="A61" s="21" t="s">
        <v>115</v>
      </c>
      <c r="B61" s="22" t="s">
        <v>75</v>
      </c>
    </row>
    <row r="62" spans="1:2" hidden="1">
      <c r="A62" s="21" t="s">
        <v>116</v>
      </c>
      <c r="B62" s="22" t="s">
        <v>75</v>
      </c>
    </row>
    <row r="63" spans="1:2" hidden="1">
      <c r="A63" s="21" t="s">
        <v>117</v>
      </c>
      <c r="B63" s="22" t="s">
        <v>75</v>
      </c>
    </row>
    <row r="64" spans="1:2" hidden="1">
      <c r="A64" s="21" t="s">
        <v>118</v>
      </c>
      <c r="B64" s="22" t="s">
        <v>75</v>
      </c>
    </row>
    <row r="65" spans="1:5" hidden="1">
      <c r="A65" s="21" t="s">
        <v>119</v>
      </c>
      <c r="B65" s="22" t="s">
        <v>75</v>
      </c>
    </row>
    <row r="66" spans="1:5" hidden="1">
      <c r="A66" s="21" t="s">
        <v>120</v>
      </c>
      <c r="B66" s="22" t="s">
        <v>75</v>
      </c>
    </row>
    <row r="67" spans="1:5" hidden="1">
      <c r="A67" s="21" t="s">
        <v>121</v>
      </c>
      <c r="B67" s="22" t="s">
        <v>75</v>
      </c>
    </row>
    <row r="68" spans="1:5" hidden="1">
      <c r="A68" s="46" t="s">
        <v>122</v>
      </c>
      <c r="B68" s="22" t="s">
        <v>75</v>
      </c>
    </row>
    <row r="69" spans="1:5" hidden="1">
      <c r="A69" s="46" t="s">
        <v>123</v>
      </c>
      <c r="B69" s="22" t="s">
        <v>75</v>
      </c>
    </row>
    <row r="70" spans="1:5" hidden="1">
      <c r="A70" s="46" t="s">
        <v>124</v>
      </c>
      <c r="B70" s="22" t="s">
        <v>75</v>
      </c>
    </row>
    <row r="71" spans="1:5" hidden="1">
      <c r="A71" s="46" t="s">
        <v>125</v>
      </c>
      <c r="B71" s="22" t="s">
        <v>75</v>
      </c>
    </row>
    <row r="72" spans="1:5" hidden="1">
      <c r="A72" s="46" t="s">
        <v>126</v>
      </c>
      <c r="B72" s="22" t="s">
        <v>75</v>
      </c>
    </row>
    <row r="73" spans="1:5" hidden="1">
      <c r="A73" s="161" t="s">
        <v>127</v>
      </c>
      <c r="B73" s="160" t="s">
        <v>75</v>
      </c>
    </row>
    <row r="74" spans="1:5">
      <c r="A74" s="173" t="s">
        <v>128</v>
      </c>
      <c r="B74" s="171" t="s">
        <v>75</v>
      </c>
      <c r="C74" s="172" t="s">
        <v>792</v>
      </c>
      <c r="D74" s="172" t="s">
        <v>788</v>
      </c>
      <c r="E74">
        <v>1</v>
      </c>
    </row>
    <row r="75" spans="1:5">
      <c r="A75" s="173" t="s">
        <v>129</v>
      </c>
      <c r="B75" s="171" t="s">
        <v>75</v>
      </c>
      <c r="C75" s="172" t="s">
        <v>793</v>
      </c>
      <c r="D75" s="172" t="s">
        <v>789</v>
      </c>
      <c r="E75">
        <v>1</v>
      </c>
    </row>
    <row r="76" spans="1:5">
      <c r="A76" s="173" t="s">
        <v>130</v>
      </c>
      <c r="B76" s="171" t="s">
        <v>75</v>
      </c>
      <c r="C76" s="172" t="s">
        <v>790</v>
      </c>
      <c r="D76" s="172" t="s">
        <v>791</v>
      </c>
      <c r="E76">
        <v>1</v>
      </c>
    </row>
    <row r="77" spans="1:5" hidden="1">
      <c r="A77" s="165" t="s">
        <v>131</v>
      </c>
      <c r="B77" s="164" t="s">
        <v>75</v>
      </c>
    </row>
    <row r="78" spans="1:5" hidden="1">
      <c r="A78" s="48" t="s">
        <v>132</v>
      </c>
      <c r="B78" s="22" t="s">
        <v>75</v>
      </c>
    </row>
    <row r="79" spans="1:5" hidden="1">
      <c r="A79" s="48" t="s">
        <v>133</v>
      </c>
      <c r="B79" s="22" t="s">
        <v>75</v>
      </c>
    </row>
    <row r="80" spans="1:5" hidden="1">
      <c r="A80" s="48" t="s">
        <v>134</v>
      </c>
      <c r="B80" s="22" t="s">
        <v>75</v>
      </c>
    </row>
    <row r="81" spans="1:2" hidden="1">
      <c r="A81" s="48" t="s">
        <v>135</v>
      </c>
      <c r="B81" s="22" t="s">
        <v>75</v>
      </c>
    </row>
    <row r="82" spans="1:2" hidden="1">
      <c r="A82" s="48" t="s">
        <v>136</v>
      </c>
      <c r="B82" s="22" t="s">
        <v>75</v>
      </c>
    </row>
    <row r="83" spans="1:2" hidden="1">
      <c r="A83" s="46" t="s">
        <v>137</v>
      </c>
      <c r="B83" s="22" t="s">
        <v>75</v>
      </c>
    </row>
    <row r="84" spans="1:2" hidden="1">
      <c r="A84" s="46" t="s">
        <v>138</v>
      </c>
      <c r="B84" s="22" t="s">
        <v>75</v>
      </c>
    </row>
    <row r="85" spans="1:2" hidden="1">
      <c r="A85" s="46" t="s">
        <v>139</v>
      </c>
      <c r="B85" s="22" t="s">
        <v>75</v>
      </c>
    </row>
    <row r="86" spans="1:2" hidden="1">
      <c r="A86" s="46" t="s">
        <v>140</v>
      </c>
      <c r="B86" s="22" t="s">
        <v>75</v>
      </c>
    </row>
    <row r="87" spans="1:2" hidden="1">
      <c r="A87" s="46" t="s">
        <v>141</v>
      </c>
      <c r="B87" s="22" t="s">
        <v>75</v>
      </c>
    </row>
    <row r="88" spans="1:2" hidden="1">
      <c r="A88" s="46" t="s">
        <v>142</v>
      </c>
      <c r="B88" s="22" t="s">
        <v>75</v>
      </c>
    </row>
    <row r="89" spans="1:2" hidden="1">
      <c r="A89" s="46" t="s">
        <v>143</v>
      </c>
      <c r="B89" s="22" t="s">
        <v>75</v>
      </c>
    </row>
    <row r="90" spans="1:2" hidden="1">
      <c r="A90" s="46" t="s">
        <v>144</v>
      </c>
      <c r="B90" s="22" t="s">
        <v>75</v>
      </c>
    </row>
    <row r="91" spans="1:2" hidden="1">
      <c r="A91" s="46" t="s">
        <v>145</v>
      </c>
      <c r="B91" s="22" t="s">
        <v>75</v>
      </c>
    </row>
    <row r="92" spans="1:2" hidden="1">
      <c r="A92" s="46" t="s">
        <v>146</v>
      </c>
      <c r="B92" s="22" t="s">
        <v>75</v>
      </c>
    </row>
    <row r="93" spans="1:2" hidden="1">
      <c r="A93" s="46" t="s">
        <v>147</v>
      </c>
      <c r="B93" s="22" t="s">
        <v>75</v>
      </c>
    </row>
    <row r="94" spans="1:2" hidden="1">
      <c r="A94" s="46" t="s">
        <v>148</v>
      </c>
      <c r="B94" s="22" t="s">
        <v>75</v>
      </c>
    </row>
    <row r="95" spans="1:2" hidden="1">
      <c r="A95" s="21" t="s">
        <v>149</v>
      </c>
      <c r="B95" s="22" t="s">
        <v>75</v>
      </c>
    </row>
    <row r="96" spans="1:2" hidden="1">
      <c r="A96" s="21" t="s">
        <v>150</v>
      </c>
      <c r="B96" s="22" t="s">
        <v>75</v>
      </c>
    </row>
    <row r="97" spans="1:2" hidden="1">
      <c r="A97" s="21" t="s">
        <v>151</v>
      </c>
      <c r="B97" s="22" t="s">
        <v>75</v>
      </c>
    </row>
    <row r="98" spans="1:2" hidden="1">
      <c r="A98" s="21" t="s">
        <v>152</v>
      </c>
      <c r="B98" s="22" t="s">
        <v>75</v>
      </c>
    </row>
    <row r="99" spans="1:2" hidden="1">
      <c r="A99" s="21" t="s">
        <v>153</v>
      </c>
      <c r="B99" s="22" t="s">
        <v>75</v>
      </c>
    </row>
    <row r="100" spans="1:2" hidden="1">
      <c r="A100" s="21" t="s">
        <v>154</v>
      </c>
      <c r="B100" s="22" t="s">
        <v>75</v>
      </c>
    </row>
    <row r="101" spans="1:2" hidden="1">
      <c r="A101" s="21" t="s">
        <v>155</v>
      </c>
      <c r="B101" s="22" t="s">
        <v>75</v>
      </c>
    </row>
    <row r="102" spans="1:2" hidden="1">
      <c r="A102" s="21" t="s">
        <v>156</v>
      </c>
      <c r="B102" s="22" t="s">
        <v>75</v>
      </c>
    </row>
    <row r="103" spans="1:2" hidden="1">
      <c r="A103" s="21" t="s">
        <v>157</v>
      </c>
      <c r="B103" s="22" t="s">
        <v>75</v>
      </c>
    </row>
    <row r="104" spans="1:2" hidden="1">
      <c r="A104" s="21" t="s">
        <v>158</v>
      </c>
      <c r="B104" s="22" t="s">
        <v>75</v>
      </c>
    </row>
    <row r="105" spans="1:2" hidden="1">
      <c r="A105" s="21" t="s">
        <v>159</v>
      </c>
      <c r="B105" s="22" t="s">
        <v>75</v>
      </c>
    </row>
    <row r="106" spans="1:2" hidden="1">
      <c r="A106" s="21" t="s">
        <v>160</v>
      </c>
      <c r="B106" s="22" t="s">
        <v>75</v>
      </c>
    </row>
    <row r="107" spans="1:2" hidden="1">
      <c r="A107" s="21" t="s">
        <v>161</v>
      </c>
      <c r="B107" s="22" t="s">
        <v>75</v>
      </c>
    </row>
    <row r="108" spans="1:2" hidden="1">
      <c r="A108" s="21" t="s">
        <v>162</v>
      </c>
      <c r="B108" s="22" t="s">
        <v>75</v>
      </c>
    </row>
    <row r="109" spans="1:2" hidden="1">
      <c r="A109" s="21" t="s">
        <v>163</v>
      </c>
      <c r="B109" s="22" t="s">
        <v>75</v>
      </c>
    </row>
    <row r="110" spans="1:2" hidden="1">
      <c r="A110" s="21" t="s">
        <v>164</v>
      </c>
      <c r="B110" s="22" t="s">
        <v>75</v>
      </c>
    </row>
    <row r="111" spans="1:2" hidden="1">
      <c r="A111" s="21" t="s">
        <v>165</v>
      </c>
      <c r="B111" s="22" t="s">
        <v>75</v>
      </c>
    </row>
    <row r="112" spans="1:2" hidden="1">
      <c r="A112" s="21" t="s">
        <v>166</v>
      </c>
      <c r="B112" s="22" t="s">
        <v>75</v>
      </c>
    </row>
    <row r="113" spans="1:2" hidden="1">
      <c r="A113" s="21" t="s">
        <v>167</v>
      </c>
      <c r="B113" s="22" t="s">
        <v>75</v>
      </c>
    </row>
    <row r="114" spans="1:2" hidden="1">
      <c r="A114" s="21" t="s">
        <v>168</v>
      </c>
      <c r="B114" s="22" t="s">
        <v>75</v>
      </c>
    </row>
    <row r="115" spans="1:2" hidden="1">
      <c r="A115" s="21" t="s">
        <v>169</v>
      </c>
      <c r="B115" s="22" t="s">
        <v>75</v>
      </c>
    </row>
    <row r="116" spans="1:2" hidden="1">
      <c r="A116" s="21" t="s">
        <v>170</v>
      </c>
      <c r="B116" s="22" t="s">
        <v>75</v>
      </c>
    </row>
    <row r="117" spans="1:2" hidden="1">
      <c r="A117" s="21" t="s">
        <v>171</v>
      </c>
      <c r="B117" s="22" t="s">
        <v>75</v>
      </c>
    </row>
    <row r="118" spans="1:2" hidden="1">
      <c r="A118" s="21" t="s">
        <v>172</v>
      </c>
      <c r="B118" s="22" t="s">
        <v>75</v>
      </c>
    </row>
    <row r="119" spans="1:2" hidden="1">
      <c r="A119" s="21" t="s">
        <v>173</v>
      </c>
      <c r="B119" s="22" t="s">
        <v>75</v>
      </c>
    </row>
    <row r="120" spans="1:2" hidden="1">
      <c r="A120" s="21" t="s">
        <v>174</v>
      </c>
      <c r="B120" s="22" t="s">
        <v>75</v>
      </c>
    </row>
    <row r="121" spans="1:2" hidden="1">
      <c r="A121" s="21" t="s">
        <v>175</v>
      </c>
      <c r="B121" s="22" t="s">
        <v>75</v>
      </c>
    </row>
    <row r="122" spans="1:2" hidden="1">
      <c r="A122" s="21" t="s">
        <v>176</v>
      </c>
      <c r="B122" s="22" t="s">
        <v>53</v>
      </c>
    </row>
    <row r="123" spans="1:2" hidden="1">
      <c r="A123" s="21" t="s">
        <v>178</v>
      </c>
      <c r="B123" s="22" t="s">
        <v>53</v>
      </c>
    </row>
    <row r="124" spans="1:2" hidden="1">
      <c r="A124" s="21" t="s">
        <v>179</v>
      </c>
      <c r="B124" s="22" t="s">
        <v>53</v>
      </c>
    </row>
    <row r="125" spans="1:2" hidden="1">
      <c r="A125" s="21" t="s">
        <v>180</v>
      </c>
      <c r="B125" s="22" t="s">
        <v>53</v>
      </c>
    </row>
    <row r="126" spans="1:2" hidden="1">
      <c r="A126" s="21" t="s">
        <v>181</v>
      </c>
      <c r="B126" s="22" t="s">
        <v>53</v>
      </c>
    </row>
    <row r="127" spans="1:2" hidden="1">
      <c r="A127" s="21" t="s">
        <v>182</v>
      </c>
      <c r="B127" s="22" t="s">
        <v>53</v>
      </c>
    </row>
    <row r="128" spans="1:2" hidden="1">
      <c r="A128" s="21" t="s">
        <v>183</v>
      </c>
      <c r="B128" s="22" t="s">
        <v>53</v>
      </c>
    </row>
    <row r="129" spans="1:5" hidden="1">
      <c r="A129" s="21" t="s">
        <v>184</v>
      </c>
      <c r="B129" s="22" t="s">
        <v>53</v>
      </c>
    </row>
    <row r="130" spans="1:5" hidden="1">
      <c r="A130" s="21" t="s">
        <v>185</v>
      </c>
      <c r="B130" s="22" t="s">
        <v>53</v>
      </c>
    </row>
    <row r="131" spans="1:5" hidden="1">
      <c r="A131" s="21" t="s">
        <v>186</v>
      </c>
      <c r="B131" s="22" t="s">
        <v>53</v>
      </c>
    </row>
    <row r="132" spans="1:5" hidden="1">
      <c r="A132" s="21" t="s">
        <v>187</v>
      </c>
      <c r="B132" s="22" t="s">
        <v>53</v>
      </c>
    </row>
    <row r="133" spans="1:5" hidden="1">
      <c r="A133" s="21" t="s">
        <v>188</v>
      </c>
      <c r="B133" s="22" t="s">
        <v>53</v>
      </c>
    </row>
    <row r="134" spans="1:5" hidden="1">
      <c r="A134" s="21" t="s">
        <v>189</v>
      </c>
      <c r="B134" s="22" t="s">
        <v>53</v>
      </c>
    </row>
    <row r="135" spans="1:5" hidden="1">
      <c r="A135" s="21" t="s">
        <v>190</v>
      </c>
      <c r="B135" s="22" t="s">
        <v>53</v>
      </c>
    </row>
    <row r="136" spans="1:5" hidden="1">
      <c r="A136" s="159" t="s">
        <v>191</v>
      </c>
      <c r="B136" s="160" t="s">
        <v>53</v>
      </c>
    </row>
    <row r="137" spans="1:5">
      <c r="A137" s="170" t="s">
        <v>192</v>
      </c>
      <c r="B137" s="171" t="s">
        <v>53</v>
      </c>
      <c r="C137" s="172" t="s">
        <v>777</v>
      </c>
      <c r="D137" s="172" t="s">
        <v>776</v>
      </c>
      <c r="E137">
        <v>1</v>
      </c>
    </row>
    <row r="138" spans="1:5">
      <c r="A138" s="170" t="s">
        <v>193</v>
      </c>
      <c r="B138" s="171" t="s">
        <v>53</v>
      </c>
      <c r="C138" s="172" t="s">
        <v>795</v>
      </c>
      <c r="D138" s="172" t="s">
        <v>796</v>
      </c>
      <c r="E138">
        <v>1</v>
      </c>
    </row>
    <row r="139" spans="1:5">
      <c r="A139" s="170" t="s">
        <v>194</v>
      </c>
      <c r="B139" s="171" t="s">
        <v>53</v>
      </c>
      <c r="C139" s="172" t="s">
        <v>778</v>
      </c>
      <c r="D139" s="172" t="s">
        <v>779</v>
      </c>
      <c r="E139">
        <v>1</v>
      </c>
    </row>
    <row r="140" spans="1:5">
      <c r="A140" s="170" t="s">
        <v>195</v>
      </c>
      <c r="B140" s="171" t="s">
        <v>53</v>
      </c>
      <c r="C140" s="172" t="s">
        <v>794</v>
      </c>
      <c r="D140" s="172" t="s">
        <v>797</v>
      </c>
      <c r="E140">
        <v>1</v>
      </c>
    </row>
    <row r="141" spans="1:5" hidden="1">
      <c r="A141" s="163" t="s">
        <v>196</v>
      </c>
      <c r="B141" s="164" t="s">
        <v>53</v>
      </c>
    </row>
    <row r="142" spans="1:5" hidden="1">
      <c r="A142" s="159" t="s">
        <v>197</v>
      </c>
      <c r="B142" s="160" t="s">
        <v>53</v>
      </c>
    </row>
    <row r="143" spans="1:5">
      <c r="A143" s="170" t="s">
        <v>198</v>
      </c>
      <c r="B143" s="171" t="s">
        <v>53</v>
      </c>
      <c r="C143" s="172" t="s">
        <v>781</v>
      </c>
      <c r="D143" s="172" t="s">
        <v>782</v>
      </c>
      <c r="E143">
        <v>1</v>
      </c>
    </row>
    <row r="144" spans="1:5">
      <c r="A144" s="170" t="s">
        <v>199</v>
      </c>
      <c r="B144" s="171" t="s">
        <v>53</v>
      </c>
      <c r="C144" s="172" t="s">
        <v>780</v>
      </c>
      <c r="D144" s="172" t="s">
        <v>783</v>
      </c>
      <c r="E144">
        <v>1</v>
      </c>
    </row>
    <row r="145" spans="1:5">
      <c r="A145" s="170" t="s">
        <v>200</v>
      </c>
      <c r="B145" s="171" t="s">
        <v>53</v>
      </c>
      <c r="C145" s="172" t="s">
        <v>784</v>
      </c>
      <c r="D145" s="172" t="s">
        <v>785</v>
      </c>
      <c r="E145">
        <v>1</v>
      </c>
    </row>
    <row r="146" spans="1:5" hidden="1">
      <c r="A146" s="163" t="s">
        <v>201</v>
      </c>
      <c r="B146" s="164" t="s">
        <v>53</v>
      </c>
    </row>
    <row r="147" spans="1:5" hidden="1">
      <c r="A147" s="159" t="s">
        <v>202</v>
      </c>
      <c r="B147" s="160" t="s">
        <v>53</v>
      </c>
    </row>
    <row r="148" spans="1:5">
      <c r="A148" s="170" t="s">
        <v>203</v>
      </c>
      <c r="B148" s="171" t="s">
        <v>53</v>
      </c>
      <c r="C148" s="172" t="s">
        <v>802</v>
      </c>
      <c r="D148" s="172" t="s">
        <v>803</v>
      </c>
      <c r="E148">
        <v>1</v>
      </c>
    </row>
    <row r="149" spans="1:5" hidden="1">
      <c r="A149" s="157" t="s">
        <v>204</v>
      </c>
      <c r="B149" s="158" t="s">
        <v>53</v>
      </c>
    </row>
    <row r="150" spans="1:5">
      <c r="A150" s="170" t="s">
        <v>205</v>
      </c>
      <c r="B150" s="171" t="s">
        <v>53</v>
      </c>
      <c r="C150" s="172" t="s">
        <v>804</v>
      </c>
      <c r="D150" s="172" t="s">
        <v>805</v>
      </c>
      <c r="E150">
        <v>1</v>
      </c>
    </row>
    <row r="151" spans="1:5" hidden="1">
      <c r="A151" s="163" t="s">
        <v>206</v>
      </c>
      <c r="B151" s="164" t="s">
        <v>53</v>
      </c>
    </row>
    <row r="152" spans="1:5" hidden="1">
      <c r="A152" s="21" t="s">
        <v>207</v>
      </c>
      <c r="B152" s="22" t="s">
        <v>53</v>
      </c>
    </row>
    <row r="153" spans="1:5" hidden="1">
      <c r="A153" s="21" t="s">
        <v>208</v>
      </c>
      <c r="B153" s="22" t="s">
        <v>53</v>
      </c>
    </row>
    <row r="154" spans="1:5" hidden="1">
      <c r="A154" s="21" t="s">
        <v>209</v>
      </c>
      <c r="B154" s="22" t="s">
        <v>53</v>
      </c>
    </row>
    <row r="155" spans="1:5" hidden="1">
      <c r="A155" s="21" t="s">
        <v>210</v>
      </c>
      <c r="B155" s="22" t="s">
        <v>53</v>
      </c>
    </row>
    <row r="156" spans="1:5" hidden="1">
      <c r="A156" s="21" t="s">
        <v>211</v>
      </c>
      <c r="B156" s="22" t="s">
        <v>53</v>
      </c>
    </row>
    <row r="157" spans="1:5" hidden="1">
      <c r="A157" s="21" t="s">
        <v>212</v>
      </c>
      <c r="B157" s="22" t="s">
        <v>53</v>
      </c>
    </row>
    <row r="158" spans="1:5" hidden="1">
      <c r="A158" s="21" t="s">
        <v>213</v>
      </c>
      <c r="B158" s="22" t="s">
        <v>53</v>
      </c>
    </row>
    <row r="159" spans="1:5" hidden="1">
      <c r="A159" s="21" t="s">
        <v>214</v>
      </c>
      <c r="B159" s="22" t="s">
        <v>53</v>
      </c>
    </row>
    <row r="160" spans="1:5" hidden="1">
      <c r="A160" s="159" t="s">
        <v>215</v>
      </c>
      <c r="B160" s="160" t="s">
        <v>53</v>
      </c>
    </row>
    <row r="161" spans="1:5">
      <c r="A161" s="170" t="s">
        <v>216</v>
      </c>
      <c r="B161" s="171" t="s">
        <v>53</v>
      </c>
      <c r="C161" s="172" t="s">
        <v>806</v>
      </c>
      <c r="D161" s="172" t="s">
        <v>807</v>
      </c>
      <c r="E161">
        <v>1</v>
      </c>
    </row>
    <row r="162" spans="1:5" hidden="1">
      <c r="A162" s="163" t="s">
        <v>217</v>
      </c>
      <c r="B162" s="164" t="s">
        <v>53</v>
      </c>
    </row>
    <row r="163" spans="1:5" hidden="1">
      <c r="A163" s="21" t="s">
        <v>218</v>
      </c>
      <c r="B163" s="22" t="s">
        <v>53</v>
      </c>
    </row>
    <row r="164" spans="1:5" hidden="1">
      <c r="A164" s="21" t="s">
        <v>219</v>
      </c>
      <c r="B164" s="22" t="s">
        <v>53</v>
      </c>
    </row>
    <row r="165" spans="1:5" hidden="1">
      <c r="A165" s="21" t="s">
        <v>220</v>
      </c>
      <c r="B165" s="22" t="s">
        <v>53</v>
      </c>
    </row>
    <row r="166" spans="1:5" hidden="1">
      <c r="A166" s="21" t="s">
        <v>221</v>
      </c>
      <c r="B166" s="22" t="s">
        <v>53</v>
      </c>
    </row>
    <row r="167" spans="1:5" hidden="1">
      <c r="A167" s="21" t="s">
        <v>222</v>
      </c>
      <c r="B167" s="22" t="s">
        <v>53</v>
      </c>
    </row>
    <row r="168" spans="1:5" hidden="1">
      <c r="A168" s="21" t="s">
        <v>223</v>
      </c>
      <c r="B168" s="22" t="s">
        <v>53</v>
      </c>
    </row>
    <row r="169" spans="1:5" hidden="1">
      <c r="A169" s="21" t="s">
        <v>224</v>
      </c>
      <c r="B169" s="22" t="s">
        <v>53</v>
      </c>
    </row>
    <row r="170" spans="1:5" hidden="1">
      <c r="A170" s="21" t="s">
        <v>225</v>
      </c>
      <c r="B170" s="22" t="s">
        <v>53</v>
      </c>
    </row>
    <row r="171" spans="1:5" hidden="1">
      <c r="A171" s="21" t="s">
        <v>226</v>
      </c>
      <c r="B171" s="22" t="s">
        <v>53</v>
      </c>
    </row>
    <row r="172" spans="1:5" hidden="1">
      <c r="A172" s="46" t="s">
        <v>227</v>
      </c>
      <c r="B172" s="22" t="s">
        <v>53</v>
      </c>
    </row>
    <row r="173" spans="1:5" hidden="1">
      <c r="A173" s="46" t="s">
        <v>228</v>
      </c>
      <c r="B173" s="22" t="s">
        <v>53</v>
      </c>
    </row>
    <row r="174" spans="1:5" hidden="1">
      <c r="A174" s="46" t="s">
        <v>229</v>
      </c>
      <c r="B174" s="22" t="s">
        <v>53</v>
      </c>
    </row>
    <row r="175" spans="1:5" hidden="1">
      <c r="A175" s="46" t="s">
        <v>230</v>
      </c>
      <c r="B175" s="22" t="s">
        <v>53</v>
      </c>
    </row>
    <row r="176" spans="1:5" hidden="1">
      <c r="A176" s="46" t="s">
        <v>231</v>
      </c>
      <c r="B176" s="22" t="s">
        <v>53</v>
      </c>
    </row>
    <row r="177" spans="1:5" hidden="1">
      <c r="A177" s="161" t="s">
        <v>232</v>
      </c>
      <c r="B177" s="160" t="s">
        <v>53</v>
      </c>
    </row>
    <row r="178" spans="1:5">
      <c r="A178" s="173" t="s">
        <v>233</v>
      </c>
      <c r="B178" s="171" t="s">
        <v>53</v>
      </c>
      <c r="C178" s="172" t="s">
        <v>810</v>
      </c>
      <c r="D178" s="172" t="s">
        <v>811</v>
      </c>
      <c r="E178">
        <v>1</v>
      </c>
    </row>
    <row r="179" spans="1:5" hidden="1">
      <c r="A179" s="166" t="s">
        <v>234</v>
      </c>
      <c r="B179" s="164" t="s">
        <v>53</v>
      </c>
    </row>
    <row r="180" spans="1:5" hidden="1">
      <c r="A180" s="162" t="s">
        <v>235</v>
      </c>
      <c r="B180" s="160" t="s">
        <v>53</v>
      </c>
    </row>
    <row r="181" spans="1:5">
      <c r="A181" s="173" t="s">
        <v>236</v>
      </c>
      <c r="B181" s="171" t="s">
        <v>53</v>
      </c>
      <c r="C181" s="172" t="s">
        <v>800</v>
      </c>
      <c r="D181" s="172" t="s">
        <v>798</v>
      </c>
      <c r="E181">
        <v>1</v>
      </c>
    </row>
    <row r="182" spans="1:5" hidden="1">
      <c r="A182" s="167" t="s">
        <v>237</v>
      </c>
      <c r="B182" s="158" t="s">
        <v>53</v>
      </c>
    </row>
    <row r="183" spans="1:5">
      <c r="A183" s="173" t="s">
        <v>238</v>
      </c>
      <c r="B183" s="171" t="s">
        <v>53</v>
      </c>
      <c r="C183" s="172" t="s">
        <v>786</v>
      </c>
      <c r="D183" s="172" t="s">
        <v>787</v>
      </c>
      <c r="E183">
        <v>1</v>
      </c>
    </row>
    <row r="184" spans="1:5" hidden="1">
      <c r="A184" s="165" t="s">
        <v>239</v>
      </c>
      <c r="B184" s="164" t="s">
        <v>53</v>
      </c>
    </row>
    <row r="185" spans="1:5" hidden="1">
      <c r="A185" s="162" t="s">
        <v>240</v>
      </c>
      <c r="B185" s="160" t="s">
        <v>53</v>
      </c>
    </row>
    <row r="186" spans="1:5">
      <c r="A186" s="173" t="s">
        <v>241</v>
      </c>
      <c r="B186" s="171" t="s">
        <v>53</v>
      </c>
      <c r="C186" s="172" t="s">
        <v>801</v>
      </c>
      <c r="D186" s="172" t="s">
        <v>799</v>
      </c>
      <c r="E186">
        <v>1</v>
      </c>
    </row>
    <row r="187" spans="1:5">
      <c r="A187" s="173" t="s">
        <v>242</v>
      </c>
      <c r="B187" s="171" t="s">
        <v>53</v>
      </c>
      <c r="C187" s="172" t="s">
        <v>808</v>
      </c>
      <c r="D187" s="172" t="s">
        <v>809</v>
      </c>
      <c r="E187">
        <v>1</v>
      </c>
    </row>
    <row r="188" spans="1:5" hidden="1">
      <c r="A188" s="166" t="s">
        <v>243</v>
      </c>
      <c r="B188" s="164" t="s">
        <v>53</v>
      </c>
    </row>
    <row r="189" spans="1:5" hidden="1">
      <c r="A189" s="46" t="s">
        <v>244</v>
      </c>
      <c r="B189" s="22" t="s">
        <v>53</v>
      </c>
    </row>
    <row r="190" spans="1:5" hidden="1">
      <c r="A190" s="46" t="s">
        <v>245</v>
      </c>
      <c r="B190" s="22" t="s">
        <v>53</v>
      </c>
    </row>
    <row r="191" spans="1:5" hidden="1">
      <c r="A191" s="46" t="s">
        <v>246</v>
      </c>
      <c r="B191" s="22" t="s">
        <v>53</v>
      </c>
    </row>
    <row r="192" spans="1:5" hidden="1">
      <c r="A192" s="46" t="s">
        <v>247</v>
      </c>
      <c r="B192" s="22" t="s">
        <v>53</v>
      </c>
    </row>
    <row r="193" spans="1:2" hidden="1">
      <c r="A193" s="46" t="s">
        <v>248</v>
      </c>
      <c r="B193" s="22" t="s">
        <v>53</v>
      </c>
    </row>
    <row r="194" spans="1:2" hidden="1">
      <c r="A194" s="46" t="s">
        <v>249</v>
      </c>
      <c r="B194" s="22" t="s">
        <v>53</v>
      </c>
    </row>
    <row r="195" spans="1:2" hidden="1">
      <c r="A195" s="46" t="s">
        <v>250</v>
      </c>
      <c r="B195" s="22" t="s">
        <v>53</v>
      </c>
    </row>
    <row r="196" spans="1:2" hidden="1">
      <c r="A196" s="46" t="s">
        <v>251</v>
      </c>
      <c r="B196" s="22" t="s">
        <v>53</v>
      </c>
    </row>
    <row r="197" spans="1:2" hidden="1">
      <c r="A197" s="46" t="s">
        <v>252</v>
      </c>
      <c r="B197" s="22" t="s">
        <v>53</v>
      </c>
    </row>
    <row r="198" spans="1:2" hidden="1">
      <c r="A198" s="46" t="s">
        <v>253</v>
      </c>
      <c r="B198" s="22" t="s">
        <v>53</v>
      </c>
    </row>
    <row r="199" spans="1:2" hidden="1">
      <c r="A199" s="21" t="s">
        <v>254</v>
      </c>
      <c r="B199" s="22" t="s">
        <v>53</v>
      </c>
    </row>
    <row r="200" spans="1:2" hidden="1">
      <c r="A200" s="21" t="s">
        <v>255</v>
      </c>
      <c r="B200" s="22" t="s">
        <v>53</v>
      </c>
    </row>
    <row r="201" spans="1:2" hidden="1">
      <c r="A201" s="21" t="s">
        <v>256</v>
      </c>
      <c r="B201" s="22" t="s">
        <v>53</v>
      </c>
    </row>
    <row r="202" spans="1:2" hidden="1">
      <c r="A202" s="21" t="s">
        <v>257</v>
      </c>
      <c r="B202" s="22" t="s">
        <v>53</v>
      </c>
    </row>
    <row r="203" spans="1:2" hidden="1">
      <c r="A203" s="21" t="s">
        <v>258</v>
      </c>
      <c r="B203" s="22" t="s">
        <v>53</v>
      </c>
    </row>
    <row r="204" spans="1:2" hidden="1">
      <c r="A204" s="21" t="s">
        <v>259</v>
      </c>
      <c r="B204" s="22" t="s">
        <v>53</v>
      </c>
    </row>
    <row r="205" spans="1:2" hidden="1">
      <c r="A205" s="21" t="s">
        <v>260</v>
      </c>
      <c r="B205" s="22" t="s">
        <v>53</v>
      </c>
    </row>
    <row r="206" spans="1:2" hidden="1">
      <c r="A206" s="21" t="s">
        <v>261</v>
      </c>
      <c r="B206" s="22" t="s">
        <v>75</v>
      </c>
    </row>
    <row r="207" spans="1:2" hidden="1">
      <c r="A207" s="21" t="s">
        <v>263</v>
      </c>
      <c r="B207" s="22" t="s">
        <v>53</v>
      </c>
    </row>
    <row r="208" spans="1:2" hidden="1">
      <c r="A208" s="21" t="s">
        <v>264</v>
      </c>
      <c r="B208" s="22" t="s">
        <v>53</v>
      </c>
    </row>
    <row r="209" spans="1:5" hidden="1">
      <c r="A209" s="21" t="s">
        <v>265</v>
      </c>
      <c r="B209" s="22" t="s">
        <v>53</v>
      </c>
    </row>
    <row r="210" spans="1:5" hidden="1">
      <c r="A210" s="21" t="s">
        <v>266</v>
      </c>
      <c r="B210" s="22" t="s">
        <v>75</v>
      </c>
    </row>
    <row r="211" spans="1:5" hidden="1">
      <c r="A211" s="159" t="s">
        <v>267</v>
      </c>
      <c r="B211" s="160" t="s">
        <v>53</v>
      </c>
    </row>
    <row r="212" spans="1:5">
      <c r="A212" s="170" t="s">
        <v>380</v>
      </c>
      <c r="B212" s="171"/>
      <c r="C212" s="172" t="s">
        <v>812</v>
      </c>
      <c r="D212" s="172" t="s">
        <v>813</v>
      </c>
      <c r="E212">
        <v>1</v>
      </c>
    </row>
  </sheetData>
  <autoFilter ref="A1:E212" xr:uid="{03B73A99-1B4D-4612-B24C-60C81A1D2701}">
    <filterColumn colId="4">
      <customFilters>
        <customFilter operator="notEqual" val=" "/>
      </customFilters>
    </filterColumn>
  </autoFilter>
  <mergeCells count="2">
    <mergeCell ref="A1:A2"/>
    <mergeCell ref="B1:B2"/>
  </mergeCells>
  <dataValidations count="2">
    <dataValidation type="list" allowBlank="1" showInputMessage="1" showErrorMessage="1" sqref="B76:B82 B173 B194:B198 B180:B186 B69 B90:B94" xr:uid="{5694DB04-BAE9-4625-8B6D-6CEA62F0FC7E}">
      <formula1>#REF!</formula1>
    </dataValidation>
    <dataValidation type="list" allowBlank="1" showInputMessage="1" showErrorMessage="1" sqref="B174:B179 B187:B193 B3:B68 B95:B172 B70:B75 B83:B89 B199:B211" xr:uid="{535759DD-2558-4381-8CC4-2B912474CCF0}">
      <formula1>$F$355:$F$356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1D91-1B10-4A4A-A235-BA875C294148}">
  <sheetPr filterMode="1"/>
  <dimension ref="A1:D21"/>
  <sheetViews>
    <sheetView tabSelected="1" workbookViewId="0">
      <selection activeCell="G34" sqref="G34"/>
    </sheetView>
  </sheetViews>
  <sheetFormatPr defaultRowHeight="14.5"/>
  <cols>
    <col min="1" max="1" width="24.54296875" bestFit="1" customWidth="1"/>
    <col min="2" max="2" width="2.1796875" bestFit="1" customWidth="1"/>
    <col min="3" max="3" width="26.81640625" bestFit="1" customWidth="1"/>
    <col min="4" max="4" width="25" bestFit="1" customWidth="1"/>
  </cols>
  <sheetData>
    <row r="1" spans="1:4" ht="34.5">
      <c r="A1" s="168" t="s">
        <v>29</v>
      </c>
      <c r="B1" s="169" t="s">
        <v>30</v>
      </c>
      <c r="C1" s="168" t="s">
        <v>773</v>
      </c>
      <c r="D1" s="168" t="s">
        <v>774</v>
      </c>
    </row>
    <row r="2" spans="1:4" hidden="1">
      <c r="A2" s="170" t="s">
        <v>68</v>
      </c>
      <c r="B2" s="171" t="s">
        <v>53</v>
      </c>
      <c r="C2" s="172" t="s">
        <v>815</v>
      </c>
      <c r="D2" s="172" t="s">
        <v>814</v>
      </c>
    </row>
    <row r="3" spans="1:4" hidden="1">
      <c r="A3" s="173" t="s">
        <v>128</v>
      </c>
      <c r="B3" s="171" t="s">
        <v>75</v>
      </c>
      <c r="C3" s="172" t="s">
        <v>792</v>
      </c>
      <c r="D3" s="172" t="s">
        <v>788</v>
      </c>
    </row>
    <row r="4" spans="1:4" hidden="1">
      <c r="A4" s="173" t="s">
        <v>129</v>
      </c>
      <c r="B4" s="171" t="s">
        <v>75</v>
      </c>
      <c r="C4" s="172" t="s">
        <v>793</v>
      </c>
      <c r="D4" s="172" t="s">
        <v>789</v>
      </c>
    </row>
    <row r="5" spans="1:4" hidden="1">
      <c r="A5" s="173" t="s">
        <v>130</v>
      </c>
      <c r="B5" s="171" t="s">
        <v>75</v>
      </c>
      <c r="C5" s="172" t="s">
        <v>790</v>
      </c>
      <c r="D5" s="172" t="s">
        <v>791</v>
      </c>
    </row>
    <row r="6" spans="1:4" hidden="1">
      <c r="A6" s="170" t="s">
        <v>192</v>
      </c>
      <c r="B6" s="171" t="s">
        <v>53</v>
      </c>
      <c r="C6" s="172" t="s">
        <v>777</v>
      </c>
      <c r="D6" s="172" t="s">
        <v>776</v>
      </c>
    </row>
    <row r="7" spans="1:4" hidden="1">
      <c r="A7" s="170" t="s">
        <v>193</v>
      </c>
      <c r="B7" s="171" t="s">
        <v>53</v>
      </c>
      <c r="C7" s="172" t="s">
        <v>795</v>
      </c>
      <c r="D7" s="172" t="s">
        <v>796</v>
      </c>
    </row>
    <row r="8" spans="1:4" hidden="1">
      <c r="A8" s="170" t="s">
        <v>194</v>
      </c>
      <c r="B8" s="171" t="s">
        <v>53</v>
      </c>
      <c r="C8" s="172" t="s">
        <v>778</v>
      </c>
      <c r="D8" s="172" t="s">
        <v>779</v>
      </c>
    </row>
    <row r="9" spans="1:4" hidden="1">
      <c r="A9" s="170" t="s">
        <v>195</v>
      </c>
      <c r="B9" s="171" t="s">
        <v>53</v>
      </c>
      <c r="C9" s="172" t="s">
        <v>794</v>
      </c>
      <c r="D9" s="172" t="s">
        <v>797</v>
      </c>
    </row>
    <row r="10" spans="1:4" hidden="1">
      <c r="A10" s="170" t="s">
        <v>198</v>
      </c>
      <c r="B10" s="171" t="s">
        <v>53</v>
      </c>
      <c r="C10" s="172" t="s">
        <v>781</v>
      </c>
      <c r="D10" s="172" t="s">
        <v>782</v>
      </c>
    </row>
    <row r="11" spans="1:4" hidden="1">
      <c r="A11" s="170" t="s">
        <v>199</v>
      </c>
      <c r="B11" s="171" t="s">
        <v>53</v>
      </c>
      <c r="C11" s="172" t="s">
        <v>780</v>
      </c>
      <c r="D11" s="172" t="s">
        <v>783</v>
      </c>
    </row>
    <row r="12" spans="1:4" hidden="1">
      <c r="A12" s="170" t="s">
        <v>200</v>
      </c>
      <c r="B12" s="171" t="s">
        <v>53</v>
      </c>
      <c r="C12" s="172" t="s">
        <v>784</v>
      </c>
      <c r="D12" s="172" t="s">
        <v>785</v>
      </c>
    </row>
    <row r="13" spans="1:4" hidden="1">
      <c r="A13" s="170" t="s">
        <v>203</v>
      </c>
      <c r="B13" s="171" t="s">
        <v>53</v>
      </c>
      <c r="C13" s="172" t="s">
        <v>802</v>
      </c>
      <c r="D13" s="172" t="s">
        <v>803</v>
      </c>
    </row>
    <row r="14" spans="1:4" hidden="1">
      <c r="A14" s="170" t="s">
        <v>205</v>
      </c>
      <c r="B14" s="171" t="s">
        <v>53</v>
      </c>
      <c r="C14" s="172" t="s">
        <v>804</v>
      </c>
      <c r="D14" s="172" t="s">
        <v>805</v>
      </c>
    </row>
    <row r="15" spans="1:4" hidden="1">
      <c r="A15" s="170" t="s">
        <v>216</v>
      </c>
      <c r="B15" s="171" t="s">
        <v>53</v>
      </c>
      <c r="C15" s="172" t="s">
        <v>806</v>
      </c>
      <c r="D15" s="172" t="s">
        <v>807</v>
      </c>
    </row>
    <row r="16" spans="1:4" hidden="1">
      <c r="A16" s="173" t="s">
        <v>233</v>
      </c>
      <c r="B16" s="171" t="s">
        <v>53</v>
      </c>
      <c r="C16" s="172" t="s">
        <v>810</v>
      </c>
      <c r="D16" s="172" t="s">
        <v>811</v>
      </c>
    </row>
    <row r="17" spans="1:4">
      <c r="A17" s="173" t="s">
        <v>236</v>
      </c>
      <c r="B17" s="171" t="s">
        <v>53</v>
      </c>
      <c r="C17" s="172" t="s">
        <v>800</v>
      </c>
      <c r="D17" s="172" t="s">
        <v>798</v>
      </c>
    </row>
    <row r="18" spans="1:4" hidden="1">
      <c r="A18" s="173" t="s">
        <v>238</v>
      </c>
      <c r="B18" s="171" t="s">
        <v>53</v>
      </c>
      <c r="C18" s="172" t="s">
        <v>786</v>
      </c>
      <c r="D18" s="172" t="s">
        <v>787</v>
      </c>
    </row>
    <row r="19" spans="1:4" hidden="1">
      <c r="A19" s="173" t="s">
        <v>241</v>
      </c>
      <c r="B19" s="171" t="s">
        <v>53</v>
      </c>
      <c r="C19" s="172" t="s">
        <v>801</v>
      </c>
      <c r="D19" s="172" t="s">
        <v>799</v>
      </c>
    </row>
    <row r="20" spans="1:4" hidden="1">
      <c r="A20" s="173" t="s">
        <v>242</v>
      </c>
      <c r="B20" s="171" t="s">
        <v>53</v>
      </c>
      <c r="C20" s="172" t="s">
        <v>808</v>
      </c>
      <c r="D20" s="172" t="s">
        <v>809</v>
      </c>
    </row>
    <row r="21" spans="1:4" hidden="1">
      <c r="A21" s="170" t="s">
        <v>380</v>
      </c>
      <c r="B21" s="171"/>
      <c r="C21" s="172" t="s">
        <v>812</v>
      </c>
      <c r="D21" s="172" t="s">
        <v>813</v>
      </c>
    </row>
  </sheetData>
  <autoFilter ref="A1:D21" xr:uid="{B9CF1D91-1B10-4A4A-A235-BA875C294148}">
    <filterColumn colId="0">
      <filters>
        <filter val="NOEM_VPR_DLY_CONT"/>
      </filters>
    </filterColumn>
  </autoFilter>
  <dataValidations count="2">
    <dataValidation type="list" allowBlank="1" showInputMessage="1" showErrorMessage="1" sqref="B2:B4 B6:B16 B20" xr:uid="{DE706190-D96E-4982-8E02-08BA6391A09D}">
      <formula1>$F$355:$F$356</formula1>
    </dataValidation>
    <dataValidation type="list" allowBlank="1" showInputMessage="1" showErrorMessage="1" sqref="B5 B17:B19" xr:uid="{4F98B40B-A6CA-457A-B6AA-B6F012BE0BC8}">
      <formula1>#REF!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87ea7b-7698-40a0-8bc0-1ead71caf72e">
      <Terms xmlns="http://schemas.microsoft.com/office/infopath/2007/PartnerControls"/>
    </lcf76f155ced4ddcb4097134ff3c332f>
    <TaxCatchAll xmlns="f2d472b3-11b1-46d2-a5c6-5a33f58016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2669B698FE8444BAD2FBE16124773AC" ma:contentTypeVersion="12" ma:contentTypeDescription="สร้างเอกสารใหม่" ma:contentTypeScope="" ma:versionID="199ace30ef011a204e6b3a30cb55b78d">
  <xsd:schema xmlns:xsd="http://www.w3.org/2001/XMLSchema" xmlns:xs="http://www.w3.org/2001/XMLSchema" xmlns:p="http://schemas.microsoft.com/office/2006/metadata/properties" xmlns:ns2="ad87ea7b-7698-40a0-8bc0-1ead71caf72e" xmlns:ns3="f2d472b3-11b1-46d2-a5c6-5a33f58016c5" targetNamespace="http://schemas.microsoft.com/office/2006/metadata/properties" ma:root="true" ma:fieldsID="1a8fe1890ee046ed9335e84588ddff20" ns2:_="" ns3:_="">
    <xsd:import namespace="ad87ea7b-7698-40a0-8bc0-1ead71caf72e"/>
    <xsd:import namespace="f2d472b3-11b1-46d2-a5c6-5a33f58016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7ea7b-7698-40a0-8bc0-1ead71caf7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แท็กรูป" ma:readOnly="false" ma:fieldId="{5cf76f15-5ced-4ddc-b409-7134ff3c332f}" ma:taxonomyMulti="true" ma:sspId="678d3f80-12eb-455e-b057-972b79fd40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472b3-11b1-46d2-a5c6-5a33f58016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9838587-5ae2-49a0-93ef-4bd29aec1b4d}" ma:internalName="TaxCatchAll" ma:showField="CatchAllData" ma:web="f2d472b3-11b1-46d2-a5c6-5a33f58016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6FDE34-5DE0-459E-82DF-66255C5DF437}">
  <ds:schemaRefs>
    <ds:schemaRef ds:uri="http://schemas.microsoft.com/office/2006/metadata/properties"/>
    <ds:schemaRef ds:uri="http://schemas.microsoft.com/office/infopath/2007/PartnerControls"/>
    <ds:schemaRef ds:uri="ad87ea7b-7698-40a0-8bc0-1ead71caf72e"/>
    <ds:schemaRef ds:uri="f2d472b3-11b1-46d2-a5c6-5a33f58016c5"/>
  </ds:schemaRefs>
</ds:datastoreItem>
</file>

<file path=customXml/itemProps2.xml><?xml version="1.0" encoding="utf-8"?>
<ds:datastoreItem xmlns:ds="http://schemas.openxmlformats.org/officeDocument/2006/customXml" ds:itemID="{C3920326-975B-44EB-A91F-468DF94ED5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E98188-4DF9-46B2-B9BB-83E3EDB926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87ea7b-7698-40a0-8bc0-1ead71caf72e"/>
    <ds:schemaRef ds:uri="f2d472b3-11b1-46d2-a5c6-5a33f58016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Revision</vt:lpstr>
      <vt:lpstr>Logical DB Sizing</vt:lpstr>
      <vt:lpstr>Logical DB Sizing ROEM TMT</vt:lpstr>
      <vt:lpstr>Sheet1</vt:lpstr>
      <vt:lpstr>Sheet2</vt:lpstr>
      <vt:lpstr>Proposed_Table_Nomencle</vt:lpstr>
      <vt:lpstr>Proposed_Table_Nomenclature</vt:lpstr>
      <vt:lpstr>'Logical DB Sizing'!Print_Area</vt:lpstr>
      <vt:lpstr>'Logical DB Sizing ROEM TMT'!Print_Area</vt:lpstr>
      <vt:lpstr>Revision!Print_Area</vt:lpstr>
      <vt:lpstr>'Logical DB Sizing ROEM TMT'!Print_Titles</vt:lpstr>
      <vt:lpstr>Revision!Print_Titles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Supakorn Wongchinnarad</dc:creator>
  <cp:keywords/>
  <dc:description/>
  <cp:lastModifiedBy>Manoj Kumar - EM</cp:lastModifiedBy>
  <cp:revision/>
  <dcterms:created xsi:type="dcterms:W3CDTF">2021-09-28T09:13:46Z</dcterms:created>
  <dcterms:modified xsi:type="dcterms:W3CDTF">2023-03-24T10:51:33Z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0x01010082669B698FE8444BAD2FBE16124773AC</vt:lpwstr>
  </property>
  <property fmtid="{D5CDD505-2E9C-101B-9397-08002B2CF9AE}" pid="3" name="MediaServiceImageTags">
    <vt:lpwstr/>
  </property>
</Properties>
</file>