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1a04007f80a09c/Desktop/"/>
    </mc:Choice>
  </mc:AlternateContent>
  <xr:revisionPtr revIDLastSave="1" documentId="8_{B1930422-089B-4B1A-A15B-24A5E588297A}" xr6:coauthVersionLast="47" xr6:coauthVersionMax="47" xr10:uidLastSave="{2F0B8B84-CCC1-47B5-A3EB-FF28FEA29317}"/>
  <bookViews>
    <workbookView xWindow="-120" yWindow="-120" windowWidth="24240" windowHeight="13020" activeTab="1" xr2:uid="{CADF7E57-2659-404C-B515-E1902072B0FB}"/>
  </bookViews>
  <sheets>
    <sheet name="Cost Reallocation Svaings" sheetId="1" r:id="rId1"/>
    <sheet name="Revenue Enabl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3" i="2"/>
  <c r="F2" i="2"/>
  <c r="B11" i="2"/>
  <c r="D3" i="2"/>
  <c r="E1" i="1"/>
  <c r="E2" i="1" s="1"/>
  <c r="J11" i="1"/>
  <c r="J8" i="1"/>
  <c r="J9" i="1"/>
  <c r="J10" i="1"/>
  <c r="J7" i="1"/>
  <c r="I8" i="1"/>
  <c r="I9" i="1"/>
  <c r="I10" i="1"/>
  <c r="I7" i="1"/>
  <c r="G8" i="1"/>
  <c r="G9" i="1"/>
  <c r="G10" i="1"/>
  <c r="G7" i="1"/>
  <c r="E8" i="1"/>
  <c r="E9" i="1"/>
  <c r="E10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tc={D6CAE5B8-9300-4445-9616-B351ACC40C49}</author>
  </authors>
  <commentList>
    <comment ref="B3" authorId="0" shapeId="0" xr:uid="{D6CAE5B8-9300-4445-9616-B351ACC40C49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&lt;-Who salary is paid for in the company over the period?</t>
      </text>
    </comment>
  </commentList>
</comments>
</file>

<file path=xl/sharedStrings.xml><?xml version="1.0" encoding="utf-8"?>
<sst xmlns="http://schemas.openxmlformats.org/spreadsheetml/2006/main" count="90" uniqueCount="90">
  <si>
    <t>Meeting Frequncy</t>
  </si>
  <si>
    <t>Month</t>
  </si>
  <si>
    <t>Time per meeting</t>
  </si>
  <si>
    <t>hour</t>
  </si>
  <si>
    <t>People</t>
  </si>
  <si>
    <t>Director</t>
  </si>
  <si>
    <t>VP</t>
  </si>
  <si>
    <t xml:space="preserve">Program Manager </t>
  </si>
  <si>
    <t>FA</t>
  </si>
  <si>
    <t>Salary</t>
  </si>
  <si>
    <t>Annual Salary (365)</t>
  </si>
  <si>
    <t>Months Engaged Usually</t>
  </si>
  <si>
    <t>Month Salary (12)</t>
  </si>
  <si>
    <t>Working Days</t>
  </si>
  <si>
    <t>Hours Worked</t>
  </si>
  <si>
    <t>Day Pay</t>
  </si>
  <si>
    <t>Hourly Pay</t>
  </si>
  <si>
    <t>Reallocation Savings</t>
  </si>
  <si>
    <t>Title</t>
  </si>
  <si>
    <t># of People</t>
  </si>
  <si>
    <t xml:space="preserve">Hours Reallocated </t>
  </si>
  <si>
    <t>BD Enablement  x Revenue Acquired/Secured (Upon Hire)</t>
  </si>
  <si>
    <t>Calculator</t>
  </si>
  <si>
    <t>Per Year</t>
  </si>
  <si>
    <t># of Years</t>
  </si>
  <si>
    <t>^Operational Sustainment vs Growth^</t>
  </si>
  <si>
    <t>^Impact on Workload Distribution Evaluation^</t>
  </si>
  <si>
    <t>^Qualititative and Quantatave Costs^</t>
  </si>
  <si>
    <t>Before</t>
  </si>
  <si>
    <t>After</t>
  </si>
  <si>
    <t>Frequency of Visits/Vacation (what ever cadence)</t>
  </si>
  <si>
    <t>Trust % Signal Indicator (showcase change)</t>
  </si>
  <si>
    <t>Ratio</t>
  </si>
  <si>
    <t>ROI</t>
  </si>
  <si>
    <t xml:space="preserve"> Salary to New Revenue Growth Ratio (use for talking about to get a cut of the Money)</t>
  </si>
  <si>
    <t>🎯 Here’s Why He Gets Credit:</t>
  </si>
  <si>
    <t>Contribution</t>
  </si>
  <si>
    <t>Business Impact</t>
  </si>
  <si>
    <t>Freed executive focus from daily drag</t>
  </si>
  <si>
    <t>Ramped quickly</t>
  </si>
  <si>
    <t>Reduced onboarding time and increased early ROI</t>
  </si>
  <si>
    <t>Stabilized systems/processes</t>
  </si>
  <si>
    <t>Improved continuity and reduced execution risk</t>
  </si>
  <si>
    <t>Created execution headroom</t>
  </si>
  <si>
    <t>Allowed boss to pursue growth, partnerships, high-value work</t>
  </si>
  <si>
    <t>Was likely underpaid relative to impact</t>
  </si>
  <si>
    <t>Opened $XM in business while only costing $75K/year</t>
  </si>
  <si>
    <t>Strategic Framing: “Execution Enabler ROI”</t>
  </si>
  <si>
    <t>Formula for Attribution (Indirect Revenue Attribution):</t>
  </si>
  <si>
    <t>You can estimate something like:</t>
  </si>
  <si>
    <t>% Attribution = (Exec Time Freed ÷ Total Strategic Time Needed to Close Revenue)</t>
  </si>
  <si>
    <t>📊 Example Attribution Model:</t>
  </si>
  <si>
    <t>Factor</t>
  </si>
  <si>
    <t>Value</t>
  </si>
  <si>
    <t>Cost of support hire</t>
  </si>
  <si>
    <t>Revenue enabled via exec</t>
  </si>
  <si>
    <t>Time freed (hours/year)</t>
  </si>
  <si>
    <t>500 hours</t>
  </si>
  <si>
    <t>% Exec time saved</t>
  </si>
  <si>
    <t>25–50% (conservative)</t>
  </si>
  <si>
    <t>Attribution multiplier</t>
  </si>
  <si>
    <t>5–10% indirect credit</t>
  </si>
  <si>
    <t>Value unlocked (conservatively)</t>
  </si>
  <si>
    <t>$1–2M</t>
  </si>
  <si>
    <t>His cost: $75K</t>
  </si>
  <si>
    <t>💡 So—Does He Deserve a Cut?</t>
  </si>
  <si>
    <t>✅ YES — From multiple perspectives:</t>
  </si>
  <si>
    <t>Lens</t>
  </si>
  <si>
    <t>Justification</t>
  </si>
  <si>
    <t>Managerial Accounting</t>
  </si>
  <si>
    <t>His presence is a variable that changed exec output—clearly attributable</t>
  </si>
  <si>
    <t>Cost-Benefit</t>
  </si>
  <si>
    <t>$75K spend → $1M+ unlocked = 10–13X ROI</t>
  </si>
  <si>
    <t>Execution Strategy</t>
  </si>
  <si>
    <t>He enabled leverage, system continuity, and performance delta</t>
  </si>
  <si>
    <t>Retention Strategy</t>
  </si>
  <si>
    <t>Equity Philosophy</t>
  </si>
  <si>
    <t>If others are getting equity based on impact, so should he</t>
  </si>
  <si>
    <r>
      <t>The absolutely deserves credit</t>
    </r>
    <r>
      <rPr>
        <sz val="12"/>
        <color theme="1"/>
        <rFont val="Times New Roman"/>
        <family val="1"/>
      </rPr>
      <t xml:space="preserve"> for that, and you can </t>
    </r>
    <r>
      <rPr>
        <b/>
        <sz val="12"/>
        <color theme="1"/>
        <rFont val="Times New Roman"/>
        <family val="1"/>
      </rPr>
      <t>quantify his impact</t>
    </r>
    <r>
      <rPr>
        <sz val="12"/>
        <color theme="1"/>
        <rFont val="Times New Roman"/>
        <family val="1"/>
      </rPr>
      <t xml:space="preserve"> to make a strong case for:</t>
    </r>
  </si>
  <si>
    <r>
      <t xml:space="preserve">✅ </t>
    </r>
    <r>
      <rPr>
        <b/>
        <sz val="12"/>
        <color theme="1"/>
        <rFont val="Times New Roman"/>
        <family val="1"/>
      </rPr>
      <t>Bonus</t>
    </r>
  </si>
  <si>
    <r>
      <t xml:space="preserve">✅ </t>
    </r>
    <r>
      <rPr>
        <b/>
        <sz val="12"/>
        <color theme="1"/>
        <rFont val="Times New Roman"/>
        <family val="1"/>
      </rPr>
      <t>Promotion</t>
    </r>
  </si>
  <si>
    <r>
      <t xml:space="preserve">✅ </t>
    </r>
    <r>
      <rPr>
        <b/>
        <sz val="12"/>
        <color theme="1"/>
        <rFont val="Times New Roman"/>
        <family val="1"/>
      </rPr>
      <t>Retention incentive</t>
    </r>
  </si>
  <si>
    <r>
      <t xml:space="preserve">✅ Or even </t>
    </r>
    <r>
      <rPr>
        <b/>
        <sz val="12"/>
        <color theme="1"/>
        <rFont val="Times New Roman"/>
        <family val="1"/>
      </rPr>
      <t>back-pay retroactive compensation</t>
    </r>
  </si>
  <si>
    <r>
      <t xml:space="preserve">Even if he didn’t directly bring in the revenue, he </t>
    </r>
    <r>
      <rPr>
        <b/>
        <sz val="12"/>
        <color theme="1"/>
        <rFont val="Times New Roman"/>
        <family val="1"/>
      </rPr>
      <t>enabled it by creating the conditions for it</t>
    </r>
    <r>
      <rPr>
        <sz val="12"/>
        <color theme="1"/>
        <rFont val="Times New Roman"/>
        <family val="1"/>
      </rPr>
      <t>—through:</t>
    </r>
  </si>
  <si>
    <r>
      <t xml:space="preserve">Took over </t>
    </r>
    <r>
      <rPr>
        <b/>
        <sz val="12"/>
        <color theme="1"/>
        <rFont val="Times New Roman"/>
        <family val="1"/>
      </rPr>
      <t>operational sustainment</t>
    </r>
  </si>
  <si>
    <r>
      <t xml:space="preserve">“If someone lifts the burden off a senior leader’s shoulders so they can land $20M deals, that person didn’t just ‘support’ growth—they made it </t>
    </r>
    <r>
      <rPr>
        <i/>
        <sz val="12"/>
        <color theme="1"/>
        <rFont val="Times New Roman"/>
        <family val="1"/>
      </rPr>
      <t>possible.</t>
    </r>
    <r>
      <rPr>
        <sz val="12"/>
        <color theme="1"/>
        <rFont val="Times New Roman"/>
        <family val="1"/>
      </rPr>
      <t>”</t>
    </r>
  </si>
  <si>
    <r>
      <t xml:space="preserve">E.g., If he freed 50% of the exec’s week, and the exec used that time to close a $20M account over 6 months, he deserves </t>
    </r>
    <r>
      <rPr>
        <b/>
        <sz val="12"/>
        <color theme="1"/>
        <rFont val="Times New Roman"/>
        <family val="1"/>
      </rPr>
      <t>at least partial revenue attribution.</t>
    </r>
  </si>
  <si>
    <r>
      <t xml:space="preserve">Even 5% attribution of $20M = </t>
    </r>
    <r>
      <rPr>
        <b/>
        <sz val="12"/>
        <color theme="1"/>
        <rFont val="Times New Roman"/>
        <family val="1"/>
      </rPr>
      <t>$1M in impact</t>
    </r>
  </si>
  <si>
    <r>
      <t>ROI = 1,233% → 2,567%</t>
    </r>
    <r>
      <rPr>
        <sz val="12"/>
        <color theme="1"/>
        <rFont val="Times New Roman"/>
        <family val="1"/>
      </rPr>
      <t xml:space="preserve"> depending on the scenario</t>
    </r>
  </si>
  <si>
    <r>
      <t xml:space="preserve">You </t>
    </r>
    <r>
      <rPr>
        <i/>
        <sz val="12"/>
        <color theme="1"/>
        <rFont val="Times New Roman"/>
        <family val="1"/>
      </rPr>
      <t>can’t afford to lose him</t>
    </r>
    <r>
      <rPr>
        <sz val="12"/>
        <color theme="1"/>
        <rFont val="Times New Roman"/>
        <family val="1"/>
      </rPr>
      <t xml:space="preserve"> after he created a multiplier effect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</si>
</sst>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4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4" fontId="2" fillId="0" borderId="0" xfId="0" applyNumberFormat="1" applyFont="1"/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3" fillId="2" borderId="3" xfId="0" applyFont="1" applyFill="1" applyBorder="1"/>
    <xf numFmtId="0" fontId="4" fillId="0" borderId="0" xfId="0" applyFont="1"/>
    <xf numFmtId="10" fontId="3" fillId="2" borderId="2" xfId="2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0" borderId="6" xfId="0" applyFont="1" applyBorder="1"/>
    <xf numFmtId="164" fontId="5" fillId="0" borderId="1" xfId="1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8" xfId="0" applyFont="1" applyBorder="1"/>
    <xf numFmtId="164" fontId="5" fillId="0" borderId="3" xfId="1" applyNumberFormat="1" applyFont="1" applyBorder="1"/>
    <xf numFmtId="0" fontId="5" fillId="0" borderId="5" xfId="0" applyFont="1" applyBorder="1" applyAlignment="1">
      <alignment horizontal="center" vertical="center"/>
    </xf>
    <xf numFmtId="164" fontId="5" fillId="0" borderId="1" xfId="0" applyNumberFormat="1" applyFont="1" applyBorder="1"/>
    <xf numFmtId="0" fontId="5" fillId="0" borderId="0" xfId="0" applyFont="1" applyAlignment="1">
      <alignment horizontal="center" vertical="center"/>
    </xf>
    <xf numFmtId="9" fontId="5" fillId="0" borderId="1" xfId="2" applyFont="1" applyBorder="1"/>
    <xf numFmtId="0" fontId="5" fillId="0" borderId="7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6" fontId="5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inson, Kevin Darnell" id="{C5ED0869-8530-42DC-B90B-DEDCFC28802B}" userId="S::krobin69@vols.utk.edu::86fe9151-9023-4035-9d24-b4599dd68a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04-19T14:15:28.37" personId="{C5ED0869-8530-42DC-B90B-DEDCFC28802B}" id="{D6CAE5B8-9300-4445-9616-B351ACC40C49}">
    <text>&lt;-Who salary is paid for in the company over the period?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EE0C-804E-4F88-BD2F-2F910C5A5729}">
  <dimension ref="A1:J11"/>
  <sheetViews>
    <sheetView workbookViewId="0">
      <selection activeCell="A7" sqref="A7"/>
    </sheetView>
  </sheetViews>
  <sheetFormatPr defaultRowHeight="15.75" x14ac:dyDescent="0.25"/>
  <cols>
    <col min="1" max="1" width="15.5" bestFit="1" customWidth="1"/>
    <col min="2" max="2" width="10" bestFit="1" customWidth="1"/>
    <col min="3" max="3" width="17.125" bestFit="1" customWidth="1"/>
    <col min="4" max="4" width="22.375" bestFit="1" customWidth="1"/>
    <col min="5" max="5" width="16.5" bestFit="1" customWidth="1"/>
    <col min="6" max="6" width="13.125" bestFit="1" customWidth="1"/>
    <col min="7" max="7" width="10.125" bestFit="1" customWidth="1"/>
    <col min="8" max="8" width="13.625" bestFit="1" customWidth="1"/>
    <col min="9" max="9" width="10.75" bestFit="1" customWidth="1"/>
    <col min="10" max="10" width="18.625" bestFit="1" customWidth="1"/>
  </cols>
  <sheetData>
    <row r="1" spans="1:10" ht="16.5" thickBot="1" x14ac:dyDescent="0.3">
      <c r="A1" t="s">
        <v>0</v>
      </c>
      <c r="B1">
        <v>2</v>
      </c>
      <c r="D1" s="9" t="s">
        <v>4</v>
      </c>
      <c r="E1" s="10">
        <f>COUNT(B7:B10)</f>
        <v>4</v>
      </c>
    </row>
    <row r="2" spans="1:10" ht="16.5" thickBot="1" x14ac:dyDescent="0.3">
      <c r="A2" t="s">
        <v>1</v>
      </c>
      <c r="B2">
        <v>1</v>
      </c>
      <c r="D2" s="8" t="s">
        <v>20</v>
      </c>
      <c r="E2" s="11">
        <f>E1*B2*12</f>
        <v>48</v>
      </c>
    </row>
    <row r="3" spans="1:10" x14ac:dyDescent="0.25">
      <c r="A3" t="s">
        <v>2</v>
      </c>
      <c r="B3">
        <v>1</v>
      </c>
      <c r="C3" t="s">
        <v>3</v>
      </c>
    </row>
    <row r="5" spans="1:10" x14ac:dyDescent="0.25">
      <c r="C5" s="4"/>
      <c r="D5" s="4"/>
      <c r="E5" s="4"/>
      <c r="F5" s="4"/>
    </row>
    <row r="6" spans="1:10" x14ac:dyDescent="0.25">
      <c r="A6" s="1" t="s">
        <v>18</v>
      </c>
      <c r="B6" t="s">
        <v>19</v>
      </c>
      <c r="C6" s="4" t="s">
        <v>10</v>
      </c>
      <c r="D6" s="5" t="s">
        <v>11</v>
      </c>
      <c r="E6" s="4" t="s">
        <v>12</v>
      </c>
      <c r="F6" s="4" t="s">
        <v>13</v>
      </c>
      <c r="G6" s="6" t="s">
        <v>15</v>
      </c>
      <c r="H6" s="4" t="s">
        <v>14</v>
      </c>
      <c r="I6" s="6" t="s">
        <v>16</v>
      </c>
      <c r="J6" s="4" t="s">
        <v>17</v>
      </c>
    </row>
    <row r="7" spans="1:10" x14ac:dyDescent="0.25">
      <c r="A7" t="s">
        <v>6</v>
      </c>
      <c r="B7" s="1">
        <v>1</v>
      </c>
      <c r="C7" s="2">
        <v>275000</v>
      </c>
      <c r="D7">
        <v>12</v>
      </c>
      <c r="E7" s="3">
        <f>C7/D7</f>
        <v>22916.666666666668</v>
      </c>
      <c r="F7" s="1">
        <v>20</v>
      </c>
      <c r="G7" s="3">
        <f>E7/F7</f>
        <v>1145.8333333333335</v>
      </c>
      <c r="H7">
        <v>8</v>
      </c>
      <c r="I7" s="3">
        <f>G7/H7</f>
        <v>143.22916666666669</v>
      </c>
      <c r="J7" s="3">
        <f>($B$1*$B$2)*($B$3*I7)*12</f>
        <v>3437.5000000000005</v>
      </c>
    </row>
    <row r="8" spans="1:10" x14ac:dyDescent="0.25">
      <c r="A8" t="s">
        <v>5</v>
      </c>
      <c r="B8" s="1">
        <v>1</v>
      </c>
      <c r="C8" s="2">
        <v>215000</v>
      </c>
      <c r="D8">
        <v>12</v>
      </c>
      <c r="E8" s="3">
        <f t="shared" ref="E8:E10" si="0">C8/D8</f>
        <v>17916.666666666668</v>
      </c>
      <c r="F8" s="1">
        <v>20</v>
      </c>
      <c r="G8" s="3">
        <f t="shared" ref="G8:G10" si="1">E8/F8</f>
        <v>895.83333333333337</v>
      </c>
      <c r="H8">
        <v>8</v>
      </c>
      <c r="I8" s="3">
        <f t="shared" ref="I8:I10" si="2">G8/H8</f>
        <v>111.97916666666667</v>
      </c>
      <c r="J8" s="3">
        <f t="shared" ref="J8:J10" si="3">($B$1*$B$2)*($B$3*I8)*12</f>
        <v>2687.5</v>
      </c>
    </row>
    <row r="9" spans="1:10" x14ac:dyDescent="0.25">
      <c r="A9" t="s">
        <v>7</v>
      </c>
      <c r="B9" s="1">
        <v>1</v>
      </c>
      <c r="C9" s="2">
        <v>175000</v>
      </c>
      <c r="D9">
        <v>12</v>
      </c>
      <c r="E9" s="3">
        <f t="shared" si="0"/>
        <v>14583.333333333334</v>
      </c>
      <c r="F9" s="1">
        <v>20</v>
      </c>
      <c r="G9" s="3">
        <f t="shared" si="1"/>
        <v>729.16666666666674</v>
      </c>
      <c r="H9">
        <v>8</v>
      </c>
      <c r="I9" s="3">
        <f t="shared" si="2"/>
        <v>91.145833333333343</v>
      </c>
      <c r="J9" s="3">
        <f t="shared" si="3"/>
        <v>2187.5</v>
      </c>
    </row>
    <row r="10" spans="1:10" x14ac:dyDescent="0.25">
      <c r="A10" t="s">
        <v>8</v>
      </c>
      <c r="B10" s="1">
        <v>1</v>
      </c>
      <c r="C10" s="2">
        <v>135000</v>
      </c>
      <c r="D10">
        <v>12</v>
      </c>
      <c r="E10" s="3">
        <f t="shared" si="0"/>
        <v>11250</v>
      </c>
      <c r="F10" s="1">
        <v>20</v>
      </c>
      <c r="G10" s="3">
        <f t="shared" si="1"/>
        <v>562.5</v>
      </c>
      <c r="H10">
        <v>8</v>
      </c>
      <c r="I10" s="3">
        <f t="shared" si="2"/>
        <v>70.3125</v>
      </c>
      <c r="J10" s="3">
        <f t="shared" si="3"/>
        <v>1687.5</v>
      </c>
    </row>
    <row r="11" spans="1:10" x14ac:dyDescent="0.25">
      <c r="J11" s="7">
        <f>SUM(J7:J10)</f>
        <v>10000</v>
      </c>
    </row>
  </sheetData>
  <dataValidations count="1">
    <dataValidation type="list" allowBlank="1" showInputMessage="1" showErrorMessage="1" sqref="D7:D10" xr:uid="{1909DC22-B6FC-423C-A89B-531F7D2D8680}">
      <formula1>"1,2,3,4,5,6,7,8,9,10,11,12"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663A-FBC6-4ED1-9F3D-FA5666221713}">
  <dimension ref="A1:G73"/>
  <sheetViews>
    <sheetView tabSelected="1" workbookViewId="0">
      <selection activeCell="F2" sqref="F2"/>
    </sheetView>
  </sheetViews>
  <sheetFormatPr defaultRowHeight="15.75" x14ac:dyDescent="0.25"/>
  <cols>
    <col min="1" max="1" width="49" style="16" bestFit="1" customWidth="1"/>
    <col min="2" max="2" width="14.75" style="16" bestFit="1" customWidth="1"/>
    <col min="3" max="3" width="9.125" style="16" bestFit="1" customWidth="1"/>
    <col min="4" max="4" width="12.125" style="16" bestFit="1" customWidth="1"/>
    <col min="5" max="16384" width="9" style="16"/>
  </cols>
  <sheetData>
    <row r="1" spans="1:7" ht="16.5" thickBot="1" x14ac:dyDescent="0.3">
      <c r="A1" s="39" t="s">
        <v>22</v>
      </c>
      <c r="B1" s="40"/>
      <c r="C1" s="15"/>
      <c r="D1" s="15"/>
      <c r="F1" s="17" t="s">
        <v>32</v>
      </c>
    </row>
    <row r="2" spans="1:7" ht="16.5" thickBot="1" x14ac:dyDescent="0.3">
      <c r="A2" s="18" t="s">
        <v>9</v>
      </c>
      <c r="B2" s="19">
        <v>75000</v>
      </c>
      <c r="C2" s="20" t="s">
        <v>24</v>
      </c>
      <c r="D2" s="20" t="s">
        <v>23</v>
      </c>
      <c r="F2" s="13">
        <f>B2/B3</f>
        <v>1.25E-3</v>
      </c>
      <c r="G2" s="4" t="s">
        <v>34</v>
      </c>
    </row>
    <row r="3" spans="1:7" ht="16.5" thickBot="1" x14ac:dyDescent="0.3">
      <c r="A3" s="21" t="s">
        <v>21</v>
      </c>
      <c r="B3" s="22">
        <v>60000000</v>
      </c>
      <c r="C3" s="23">
        <v>3</v>
      </c>
      <c r="D3" s="24">
        <f>$B$3/$C$3</f>
        <v>20000000</v>
      </c>
      <c r="F3" s="14">
        <f>B3/B2</f>
        <v>800</v>
      </c>
    </row>
    <row r="4" spans="1:7" ht="16.5" thickBot="1" x14ac:dyDescent="0.3">
      <c r="A4" s="12" t="s">
        <v>26</v>
      </c>
    </row>
    <row r="5" spans="1:7" ht="16.5" thickBot="1" x14ac:dyDescent="0.3">
      <c r="A5" s="16" t="s">
        <v>27</v>
      </c>
      <c r="B5" s="25"/>
      <c r="F5" s="17" t="s">
        <v>33</v>
      </c>
    </row>
    <row r="6" spans="1:7" ht="16.5" thickBot="1" x14ac:dyDescent="0.3">
      <c r="A6" s="16" t="s">
        <v>25</v>
      </c>
      <c r="F6" s="26">
        <f>B3/B2</f>
        <v>800</v>
      </c>
    </row>
    <row r="7" spans="1:7" ht="16.5" thickBot="1" x14ac:dyDescent="0.3"/>
    <row r="8" spans="1:7" ht="16.5" thickBot="1" x14ac:dyDescent="0.3">
      <c r="A8" s="39" t="s">
        <v>30</v>
      </c>
      <c r="B8" s="40"/>
    </row>
    <row r="9" spans="1:7" x14ac:dyDescent="0.25">
      <c r="A9" s="27" t="s">
        <v>28</v>
      </c>
      <c r="B9" s="28">
        <v>3</v>
      </c>
    </row>
    <row r="10" spans="1:7" ht="16.5" thickBot="1" x14ac:dyDescent="0.3">
      <c r="A10" s="27" t="s">
        <v>29</v>
      </c>
      <c r="B10" s="29">
        <v>6</v>
      </c>
    </row>
    <row r="11" spans="1:7" ht="16.5" thickBot="1" x14ac:dyDescent="0.3">
      <c r="A11" s="21" t="s">
        <v>31</v>
      </c>
      <c r="B11" s="30">
        <f>(B10-B9)/B9</f>
        <v>1</v>
      </c>
    </row>
    <row r="13" spans="1:7" x14ac:dyDescent="0.25">
      <c r="A13" s="4" t="s">
        <v>78</v>
      </c>
    </row>
    <row r="14" spans="1:7" x14ac:dyDescent="0.25">
      <c r="A14" s="16" t="s">
        <v>79</v>
      </c>
    </row>
    <row r="15" spans="1:7" x14ac:dyDescent="0.25">
      <c r="A15" s="16" t="s">
        <v>80</v>
      </c>
    </row>
    <row r="16" spans="1:7" x14ac:dyDescent="0.25">
      <c r="A16" s="16" t="s">
        <v>81</v>
      </c>
    </row>
    <row r="17" spans="1:2" x14ac:dyDescent="0.25">
      <c r="A17" s="16" t="s">
        <v>82</v>
      </c>
    </row>
    <row r="18" spans="1:2" x14ac:dyDescent="0.25">
      <c r="A18" s="38"/>
    </row>
    <row r="19" spans="1:2" x14ac:dyDescent="0.25">
      <c r="A19" s="38" t="s">
        <v>35</v>
      </c>
    </row>
    <row r="20" spans="1:2" x14ac:dyDescent="0.25">
      <c r="A20" s="16" t="s">
        <v>83</v>
      </c>
    </row>
    <row r="22" spans="1:2" x14ac:dyDescent="0.25">
      <c r="A22" s="31" t="s">
        <v>36</v>
      </c>
      <c r="B22" s="31" t="s">
        <v>37</v>
      </c>
    </row>
    <row r="23" spans="1:2" x14ac:dyDescent="0.25">
      <c r="A23" s="32" t="s">
        <v>84</v>
      </c>
      <c r="B23" s="33" t="s">
        <v>38</v>
      </c>
    </row>
    <row r="24" spans="1:2" x14ac:dyDescent="0.25">
      <c r="A24" s="32" t="s">
        <v>39</v>
      </c>
      <c r="B24" s="33" t="s">
        <v>40</v>
      </c>
    </row>
    <row r="25" spans="1:2" x14ac:dyDescent="0.25">
      <c r="A25" s="32" t="s">
        <v>41</v>
      </c>
      <c r="B25" s="33" t="s">
        <v>42</v>
      </c>
    </row>
    <row r="26" spans="1:2" x14ac:dyDescent="0.25">
      <c r="A26" s="32" t="s">
        <v>43</v>
      </c>
      <c r="B26" s="33" t="s">
        <v>44</v>
      </c>
    </row>
    <row r="27" spans="1:2" x14ac:dyDescent="0.25">
      <c r="A27" s="32" t="s">
        <v>45</v>
      </c>
      <c r="B27" s="33" t="s">
        <v>46</v>
      </c>
    </row>
    <row r="29" spans="1:2" x14ac:dyDescent="0.25">
      <c r="A29" s="38" t="s">
        <v>47</v>
      </c>
    </row>
    <row r="30" spans="1:2" x14ac:dyDescent="0.25">
      <c r="A30" s="34" t="s">
        <v>85</v>
      </c>
    </row>
    <row r="32" spans="1:2" x14ac:dyDescent="0.25">
      <c r="A32" s="38" t="s">
        <v>48</v>
      </c>
    </row>
    <row r="33" spans="1:2" x14ac:dyDescent="0.25">
      <c r="A33" s="16" t="s">
        <v>49</v>
      </c>
    </row>
    <row r="34" spans="1:2" x14ac:dyDescent="0.25">
      <c r="A34" s="33" t="s">
        <v>50</v>
      </c>
    </row>
    <row r="35" spans="1:2" x14ac:dyDescent="0.25">
      <c r="A35" s="34"/>
    </row>
    <row r="36" spans="1:2" x14ac:dyDescent="0.25">
      <c r="A36" s="34" t="s">
        <v>86</v>
      </c>
    </row>
    <row r="37" spans="1:2" x14ac:dyDescent="0.25">
      <c r="A37" s="38" t="s">
        <v>51</v>
      </c>
    </row>
    <row r="39" spans="1:2" x14ac:dyDescent="0.25">
      <c r="A39" s="31" t="s">
        <v>52</v>
      </c>
      <c r="B39" s="31" t="s">
        <v>53</v>
      </c>
    </row>
    <row r="40" spans="1:2" x14ac:dyDescent="0.25">
      <c r="A40" s="32" t="s">
        <v>54</v>
      </c>
      <c r="B40" s="35">
        <v>75000</v>
      </c>
    </row>
    <row r="41" spans="1:2" x14ac:dyDescent="0.25">
      <c r="A41" s="32" t="s">
        <v>55</v>
      </c>
      <c r="B41" s="35">
        <v>20000000</v>
      </c>
    </row>
    <row r="42" spans="1:2" x14ac:dyDescent="0.25">
      <c r="A42" s="32" t="s">
        <v>56</v>
      </c>
      <c r="B42" s="32" t="s">
        <v>57</v>
      </c>
    </row>
    <row r="43" spans="1:2" x14ac:dyDescent="0.25">
      <c r="A43" s="32" t="s">
        <v>58</v>
      </c>
      <c r="B43" s="33" t="s">
        <v>59</v>
      </c>
    </row>
    <row r="44" spans="1:2" x14ac:dyDescent="0.25">
      <c r="A44" s="36" t="s">
        <v>60</v>
      </c>
      <c r="B44" s="33" t="s">
        <v>61</v>
      </c>
    </row>
    <row r="45" spans="1:2" x14ac:dyDescent="0.25">
      <c r="A45" s="36" t="s">
        <v>62</v>
      </c>
      <c r="B45" s="36" t="s">
        <v>63</v>
      </c>
    </row>
    <row r="46" spans="1:2" x14ac:dyDescent="0.25">
      <c r="A46" s="34"/>
    </row>
    <row r="47" spans="1:2" x14ac:dyDescent="0.25">
      <c r="A47" s="34" t="s">
        <v>87</v>
      </c>
    </row>
    <row r="48" spans="1:2" x14ac:dyDescent="0.25">
      <c r="A48" s="34" t="s">
        <v>64</v>
      </c>
    </row>
    <row r="49" spans="1:2" x14ac:dyDescent="0.25">
      <c r="A49" s="37" t="s">
        <v>88</v>
      </c>
    </row>
    <row r="53" spans="1:2" x14ac:dyDescent="0.25">
      <c r="A53" s="38" t="s">
        <v>65</v>
      </c>
    </row>
    <row r="55" spans="1:2" x14ac:dyDescent="0.25">
      <c r="A55" s="38" t="s">
        <v>66</v>
      </c>
    </row>
    <row r="57" spans="1:2" x14ac:dyDescent="0.25">
      <c r="A57" s="31" t="s">
        <v>67</v>
      </c>
      <c r="B57" s="31" t="s">
        <v>68</v>
      </c>
    </row>
    <row r="58" spans="1:2" x14ac:dyDescent="0.25">
      <c r="A58" s="36" t="s">
        <v>69</v>
      </c>
      <c r="B58" s="33" t="s">
        <v>70</v>
      </c>
    </row>
    <row r="59" spans="1:2" x14ac:dyDescent="0.25">
      <c r="A59" s="36" t="s">
        <v>71</v>
      </c>
      <c r="B59" s="33" t="s">
        <v>72</v>
      </c>
    </row>
    <row r="60" spans="1:2" x14ac:dyDescent="0.25">
      <c r="A60" s="36" t="s">
        <v>73</v>
      </c>
      <c r="B60" s="33" t="s">
        <v>74</v>
      </c>
    </row>
    <row r="61" spans="1:2" x14ac:dyDescent="0.25">
      <c r="A61" s="36" t="s">
        <v>75</v>
      </c>
      <c r="B61" s="33" t="s">
        <v>89</v>
      </c>
    </row>
    <row r="62" spans="1:2" x14ac:dyDescent="0.25">
      <c r="A62" s="36" t="s">
        <v>76</v>
      </c>
      <c r="B62" s="33" t="s">
        <v>77</v>
      </c>
    </row>
    <row r="64" spans="1:2" x14ac:dyDescent="0.25">
      <c r="A64" s="38"/>
    </row>
    <row r="66" spans="1:2" x14ac:dyDescent="0.25">
      <c r="A66" s="38"/>
    </row>
    <row r="68" spans="1:2" x14ac:dyDescent="0.25">
      <c r="A68" s="31"/>
      <c r="B68" s="31"/>
    </row>
    <row r="69" spans="1:2" x14ac:dyDescent="0.25">
      <c r="A69" s="36"/>
      <c r="B69" s="32"/>
    </row>
    <row r="70" spans="1:2" x14ac:dyDescent="0.25">
      <c r="A70" s="36"/>
      <c r="B70" s="32"/>
    </row>
    <row r="71" spans="1:2" x14ac:dyDescent="0.25">
      <c r="A71" s="36"/>
      <c r="B71" s="32"/>
    </row>
    <row r="72" spans="1:2" x14ac:dyDescent="0.25">
      <c r="A72" s="36"/>
      <c r="B72" s="32"/>
    </row>
    <row r="73" spans="1:2" x14ac:dyDescent="0.25">
      <c r="A73" s="36"/>
      <c r="B73" s="32"/>
    </row>
  </sheetData>
  <mergeCells count="2">
    <mergeCell ref="A1:B1"/>
    <mergeCell ref="A8:B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Reallocation Svaings</vt:lpstr>
      <vt:lpstr>Revenue Enablement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Kevin Darnell</dc:creator>
  <cp:lastModifiedBy>kevin robinson</cp:lastModifiedBy>
  <dcterms:created xsi:type="dcterms:W3CDTF">2025-04-19T13:47:23Z</dcterms:created>
  <dcterms:modified xsi:type="dcterms:W3CDTF">2025-05-16T15:49:06Z</dcterms:modified>
</cp:coreProperties>
</file>