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1a04007f80a09c/Desktop/"/>
    </mc:Choice>
  </mc:AlternateContent>
  <xr:revisionPtr revIDLastSave="55" documentId="8_{53CA589C-82E8-4D36-91C8-8C1AD4A85BF6}" xr6:coauthVersionLast="47" xr6:coauthVersionMax="47" xr10:uidLastSave="{CE24A76B-E248-4027-81E3-C5DE3B5B4238}"/>
  <bookViews>
    <workbookView xWindow="28680" yWindow="-120" windowWidth="24240" windowHeight="13020" xr2:uid="{EB8D9CB9-40C3-4BAF-B1C6-7D66725F3943}"/>
  </bookViews>
  <sheets>
    <sheet name="Descriptive" sheetId="2" r:id="rId1"/>
    <sheet name="Linear Regression" sheetId="4" r:id="rId2"/>
    <sheet name="ANOVA" sheetId="5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ANOVA!#REF!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C23" i="5"/>
  <c r="A23" i="5"/>
  <c r="Q47" i="2"/>
  <c r="P46" i="2"/>
  <c r="E2" i="2"/>
  <c r="E15" i="2"/>
  <c r="E16" i="2"/>
  <c r="E17" i="2"/>
  <c r="E18" i="2"/>
  <c r="E19" i="2"/>
  <c r="E31" i="2"/>
  <c r="E32" i="2"/>
  <c r="E33" i="2"/>
  <c r="E34" i="2"/>
  <c r="E35" i="2"/>
  <c r="E47" i="2"/>
  <c r="E48" i="2"/>
  <c r="E49" i="2"/>
  <c r="E50" i="2"/>
  <c r="E51" i="2"/>
  <c r="D15" i="2"/>
  <c r="D16" i="2"/>
  <c r="D17" i="2"/>
  <c r="D18" i="2"/>
  <c r="D31" i="2"/>
  <c r="D32" i="2"/>
  <c r="D33" i="2"/>
  <c r="D34" i="2"/>
  <c r="D47" i="2"/>
  <c r="D48" i="2"/>
  <c r="D49" i="2"/>
  <c r="D5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F3" i="2"/>
  <c r="E3" i="2" s="1"/>
  <c r="F4" i="2"/>
  <c r="E4" i="2" s="1"/>
  <c r="F5" i="2"/>
  <c r="E5" i="2" s="1"/>
  <c r="F6" i="2"/>
  <c r="E6" i="2" s="1"/>
  <c r="F7" i="2"/>
  <c r="D7" i="2" s="1"/>
  <c r="F8" i="2"/>
  <c r="D8" i="2" s="1"/>
  <c r="F9" i="2"/>
  <c r="E9" i="2" s="1"/>
  <c r="F10" i="2"/>
  <c r="E10" i="2" s="1"/>
  <c r="F11" i="2"/>
  <c r="D11" i="2" s="1"/>
  <c r="F12" i="2"/>
  <c r="E12" i="2" s="1"/>
  <c r="F13" i="2"/>
  <c r="E13" i="2" s="1"/>
  <c r="F14" i="2"/>
  <c r="D14" i="2" s="1"/>
  <c r="F15" i="2"/>
  <c r="F16" i="2"/>
  <c r="F17" i="2"/>
  <c r="F18" i="2"/>
  <c r="F19" i="2"/>
  <c r="D19" i="2" s="1"/>
  <c r="F20" i="2"/>
  <c r="E20" i="2" s="1"/>
  <c r="F21" i="2"/>
  <c r="E21" i="2" s="1"/>
  <c r="F22" i="2"/>
  <c r="E22" i="2" s="1"/>
  <c r="F23" i="2"/>
  <c r="D23" i="2" s="1"/>
  <c r="F24" i="2"/>
  <c r="E24" i="2" s="1"/>
  <c r="F25" i="2"/>
  <c r="D25" i="2" s="1"/>
  <c r="F26" i="2"/>
  <c r="D26" i="2" s="1"/>
  <c r="F27" i="2"/>
  <c r="E27" i="2" s="1"/>
  <c r="F28" i="2"/>
  <c r="E28" i="2" s="1"/>
  <c r="F29" i="2"/>
  <c r="E29" i="2" s="1"/>
  <c r="F30" i="2"/>
  <c r="D30" i="2" s="1"/>
  <c r="F31" i="2"/>
  <c r="F32" i="2"/>
  <c r="F33" i="2"/>
  <c r="F34" i="2"/>
  <c r="F35" i="2"/>
  <c r="D35" i="2" s="1"/>
  <c r="F36" i="2"/>
  <c r="E36" i="2" s="1"/>
  <c r="F37" i="2"/>
  <c r="E37" i="2" s="1"/>
  <c r="F38" i="2"/>
  <c r="E38" i="2" s="1"/>
  <c r="F39" i="2"/>
  <c r="D39" i="2" s="1"/>
  <c r="F40" i="2"/>
  <c r="E40" i="2" s="1"/>
  <c r="F41" i="2"/>
  <c r="E41" i="2" s="1"/>
  <c r="F42" i="2"/>
  <c r="E42" i="2" s="1"/>
  <c r="F43" i="2"/>
  <c r="E43" i="2" s="1"/>
  <c r="F44" i="2"/>
  <c r="E44" i="2" s="1"/>
  <c r="F45" i="2"/>
  <c r="D45" i="2" s="1"/>
  <c r="F46" i="2"/>
  <c r="D46" i="2" s="1"/>
  <c r="F47" i="2"/>
  <c r="F48" i="2"/>
  <c r="F49" i="2"/>
  <c r="F50" i="2"/>
  <c r="F51" i="2"/>
  <c r="D51" i="2" s="1"/>
  <c r="F2" i="2"/>
  <c r="D2" i="2" s="1"/>
  <c r="D29" i="2" l="1"/>
  <c r="D13" i="2"/>
  <c r="D28" i="2"/>
  <c r="E46" i="2"/>
  <c r="E30" i="2"/>
  <c r="E14" i="2"/>
  <c r="D44" i="2"/>
  <c r="D27" i="2"/>
  <c r="E45" i="2"/>
  <c r="D9" i="2"/>
  <c r="D24" i="2"/>
  <c r="E26" i="2"/>
  <c r="E25" i="2"/>
  <c r="D6" i="2"/>
  <c r="E8" i="2"/>
  <c r="D37" i="2"/>
  <c r="D21" i="2"/>
  <c r="D5" i="2"/>
  <c r="E39" i="2"/>
  <c r="E23" i="2"/>
  <c r="E7" i="2"/>
  <c r="D12" i="2"/>
  <c r="D43" i="2"/>
  <c r="D42" i="2"/>
  <c r="D10" i="2"/>
  <c r="D41" i="2"/>
  <c r="E11" i="2"/>
  <c r="D40" i="2"/>
  <c r="D38" i="2"/>
  <c r="D22" i="2"/>
  <c r="D36" i="2"/>
  <c r="D20" i="2"/>
  <c r="D4" i="2"/>
  <c r="D3" i="2"/>
</calcChain>
</file>

<file path=xl/sharedStrings.xml><?xml version="1.0" encoding="utf-8"?>
<sst xmlns="http://schemas.openxmlformats.org/spreadsheetml/2006/main" count="177" uniqueCount="114">
  <si>
    <t>Defects</t>
  </si>
  <si>
    <t>Resolution_Time</t>
  </si>
  <si>
    <t>Customer_Satisfaction</t>
  </si>
  <si>
    <t>Shift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</si>
  <si>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</si>
  <si>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</si>
  <si>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</si>
  <si>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</si>
  <si>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</si>
  <si>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</si>
  <si>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</si>
  <si>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</si>
  <si>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</si>
  <si>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</si>
  <si>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</si>
  <si>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</si>
  <si>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</si>
  <si>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</si>
  <si>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Data Analysis Tool Pack-Descriptive Statisitcs</t>
  </si>
  <si>
    <t>Inputs: Production Hours, Experience Years.</t>
  </si>
  <si>
    <t>Output: Units Produced.</t>
  </si>
  <si>
    <t>Use for: Simple regression, multiple regression, correlation.</t>
  </si>
  <si>
    <t>Groups: Morning, Afternoon, Night shifts.</t>
  </si>
  <si>
    <t>Use for: One-way ANOVA to compare mean defect counts.</t>
  </si>
  <si>
    <t>Statistic</t>
  </si>
  <si>
    <t>What It Means</t>
  </si>
  <si>
    <t>When to Use</t>
  </si>
  <si>
    <t>Average value.</t>
  </si>
  <si>
    <t>Compare central tendency across groups, use in regression/ANOVA.</t>
  </si>
  <si>
    <t>Middle value.</t>
  </si>
  <si>
    <t>Use when data are skewed (non-normal).</t>
  </si>
  <si>
    <t>Most frequent value.</t>
  </si>
  <si>
    <t>Good for categorical/discrete data (e.g., most common defect type).</t>
  </si>
  <si>
    <t>Standard Deviation (StDev)</t>
  </si>
  <si>
    <t>Spread of the data.</t>
  </si>
  <si>
    <t>Control charts, Cp/Cpk (process capability).</t>
  </si>
  <si>
    <t>Variance</t>
  </si>
  <si>
    <t>Square of StDev.</t>
  </si>
  <si>
    <t>Used in ANOVA, regression.</t>
  </si>
  <si>
    <t>Symmetry of data distribution.</t>
  </si>
  <si>
    <t>If far from 0 → consider transformations before hypothesis testing.</t>
  </si>
  <si>
    <t>Peak vs flatness.</t>
  </si>
  <si>
    <t>High = outliers; Low = flat distribution.</t>
  </si>
  <si>
    <t>Range/Min/Max</t>
  </si>
  <si>
    <t>Spread.</t>
  </si>
  <si>
    <t>Use to quickly see process variability.</t>
  </si>
  <si>
    <t>Confidence Interval (95%)</t>
  </si>
  <si>
    <t>Range where true mean likely falls.</t>
  </si>
  <si>
    <t>In hypothesis testing → if CIs</t>
  </si>
  <si>
    <t xml:space="preserve"> Interpretation by Metric</t>
  </si>
  <si>
    <t>Avg Resolution Time</t>
  </si>
  <si>
    <t>Avg Defects</t>
  </si>
  <si>
    <t>UCL</t>
  </si>
  <si>
    <t>LCL</t>
  </si>
  <si>
    <t>Resolution Time</t>
  </si>
  <si>
    <t>Customer Satisfaction (CSAT)</t>
  </si>
  <si>
    <t>2 Standard Deviation instead of 3 STD  for Business context for call centers</t>
  </si>
  <si>
    <t xml:space="preserve">LCL </t>
  </si>
  <si>
    <t>Bin</t>
  </si>
  <si>
    <t>More</t>
  </si>
  <si>
    <t>Frequency</t>
  </si>
  <si>
    <t>Correlation</t>
  </si>
  <si>
    <t>Covariance</t>
  </si>
  <si>
    <t>Production Hours</t>
  </si>
  <si>
    <t>Experience Years</t>
  </si>
  <si>
    <t>Units Produced</t>
  </si>
  <si>
    <t>SUMMARY OUTPUT</t>
  </si>
  <si>
    <t>Regression Statistics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</si>
  <si>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</si>
  <si>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</si>
  <si>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</si>
  <si>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</si>
  <si>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</si>
  <si>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</si>
  <si>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</si>
  <si>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</si>
  <si>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</si>
  <si>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</si>
  <si>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</si>
  <si>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</si>
  <si>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</si>
  <si>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</si>
  <si>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</si>
  <si>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</si>
  <si>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</si>
  <si>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</si>
  <si>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</si>
  <si>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</si>
  <si>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</si>
  <si>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</si>
  <si>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Units Produced</t>
  </si>
  <si>
    <t>Residuals</t>
  </si>
  <si>
    <t>PROBABILITY OUTPUT</t>
  </si>
  <si>
    <t>Percentile</t>
  </si>
  <si>
    <t>Multiple R (Other x variables: explains variation)</t>
  </si>
  <si>
    <t>1st Shift Defect_Count</t>
  </si>
  <si>
    <t>2nd Shift Defect_Count</t>
  </si>
  <si>
    <t>3rd Shift Defect_Count</t>
  </si>
  <si>
    <t>What ANOVA Does</t>
  </si>
  <si>
    <t>It’s basically a “multi-group t-test” (but avoids the error inflation of running lots of 2-sample t-tests).</t>
  </si>
  <si>
    <t>👉 ANOVA is the tool when you say:</t>
  </si>
  <si>
    <t>“Are all shifts about the same on average?”</t>
  </si>
  <si>
    <r>
      <t>ANOVA (Analysis of Variance)</t>
    </r>
    <r>
      <rPr>
        <sz val="11"/>
        <color theme="1"/>
        <rFont val="Times New Roman"/>
        <family val="1"/>
      </rPr>
      <t xml:space="preserve"> checks whether </t>
    </r>
    <r>
      <rPr>
        <b/>
        <sz val="11"/>
        <color theme="1"/>
        <rFont val="Times New Roman"/>
        <family val="1"/>
      </rPr>
      <t>three or more group means</t>
    </r>
    <r>
      <rPr>
        <sz val="11"/>
        <color theme="1"/>
        <rFont val="Times New Roman"/>
        <family val="1"/>
      </rPr>
      <t xml:space="preserve"> are statistically different.</t>
    </r>
  </si>
  <si>
    <r>
      <t xml:space="preserve">If </t>
    </r>
    <r>
      <rPr>
        <b/>
        <sz val="11"/>
        <color theme="1"/>
        <rFont val="Times New Roman"/>
        <family val="1"/>
      </rPr>
      <t>p &gt; 0.05</t>
    </r>
    <r>
      <rPr>
        <sz val="11"/>
        <color theme="1"/>
        <rFont val="Times New Roman"/>
        <family val="1"/>
      </rPr>
      <t xml:space="preserve"> → no evidence of a difference.</t>
    </r>
  </si>
  <si>
    <r>
      <t xml:space="preserve">If </t>
    </r>
    <r>
      <rPr>
        <b/>
        <sz val="11"/>
        <color theme="1"/>
        <rFont val="Times New Roman"/>
        <family val="1"/>
      </rPr>
      <t>p ≤ 0.05</t>
    </r>
    <r>
      <rPr>
        <sz val="11"/>
        <color theme="1"/>
        <rFont val="Times New Roman"/>
        <family val="1"/>
      </rPr>
      <t xml:space="preserve"> → at least one shift runs differently (slower/faster, better/worse).</t>
    </r>
  </si>
  <si>
    <r>
      <t xml:space="preserve">Connect to $$ by calculating </t>
    </r>
    <r>
      <rPr>
        <b/>
        <sz val="11"/>
        <color theme="1"/>
        <rFont val="Times New Roman"/>
        <family val="1"/>
      </rPr>
      <t>capital tied up, obsolescence risk, and underutilized labor.</t>
    </r>
  </si>
  <si>
    <t>Anova: Single Factor</t>
  </si>
  <si>
    <t>SUMMARY</t>
  </si>
  <si>
    <t>Groups</t>
  </si>
  <si>
    <t>Average</t>
  </si>
  <si>
    <t>Source of Variation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</si>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</sst>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8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0" fontId="1" fillId="0" borderId="12" xfId="0" applyFont="1" applyBorder="1"/>
    <xf numFmtId="0" fontId="2" fillId="0" borderId="12" xfId="0" applyFont="1" applyBorder="1"/>
    <xf numFmtId="0" fontId="4" fillId="0" borderId="9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4" fillId="0" borderId="14" xfId="0" applyFont="1" applyBorder="1" applyAlignment="1">
      <alignment horizontal="centerContinuous"/>
    </xf>
    <xf numFmtId="0" fontId="1" fillId="0" borderId="5" xfId="0" applyFont="1" applyBorder="1"/>
    <xf numFmtId="0" fontId="1" fillId="0" borderId="8" xfId="0" applyFont="1" applyBorder="1"/>
    <xf numFmtId="0" fontId="5" fillId="0" borderId="0" xfId="0" applyFont="1"/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4" borderId="1" xfId="0" applyFont="1" applyFill="1" applyBorder="1"/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2" fontId="1" fillId="0" borderId="12" xfId="0" applyNumberFormat="1" applyFont="1" applyBorder="1"/>
    <xf numFmtId="0" fontId="7" fillId="0" borderId="1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7" fillId="0" borderId="13" xfId="0" applyFont="1" applyBorder="1" applyAlignment="1">
      <alignment horizontal="centerContinuous"/>
    </xf>
    <xf numFmtId="0" fontId="2" fillId="4" borderId="0" xfId="0" applyFont="1" applyFill="1"/>
    <xf numFmtId="0" fontId="7" fillId="0" borderId="0" xfId="0" applyFont="1" applyAlignment="1">
      <alignment horizontal="left" vertical="center" indent="1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7" xfId="0" applyBorder="1"/>
    <xf numFmtId="0" fontId="8" fillId="0" borderId="1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/>
              <a:t>Call Center Resolution Time (I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Descriptive!$B$1</c:f>
              <c:strCache>
                <c:ptCount val="1"/>
                <c:pt idx="0">
                  <c:v>Resolution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Descriptive!$B$2:$B$51</c:f>
              <c:numCache>
                <c:formatCode>0.00</c:formatCode>
                <c:ptCount val="50"/>
                <c:pt idx="0">
                  <c:v>34.112724560515943</c:v>
                </c:pt>
                <c:pt idx="1">
                  <c:v>23.895781750144891</c:v>
                </c:pt>
                <c:pt idx="2">
                  <c:v>31.04431797502378</c:v>
                </c:pt>
                <c:pt idx="3">
                  <c:v>20.201649380601118</c:v>
                </c:pt>
                <c:pt idx="4">
                  <c:v>23.35906975550785</c:v>
                </c:pt>
                <c:pt idx="5">
                  <c:v>30.984306179345619</c:v>
                </c:pt>
                <c:pt idx="6">
                  <c:v>33.692332899977053</c:v>
                </c:pt>
                <c:pt idx="7">
                  <c:v>30.856841405949851</c:v>
                </c:pt>
                <c:pt idx="8">
                  <c:v>29.4217585880588</c:v>
                </c:pt>
                <c:pt idx="9">
                  <c:v>28.494481522053551</c:v>
                </c:pt>
                <c:pt idx="10">
                  <c:v>22.607390048162859</c:v>
                </c:pt>
                <c:pt idx="11">
                  <c:v>26.400778958026461</c:v>
                </c:pt>
                <c:pt idx="12">
                  <c:v>27.696806145201059</c:v>
                </c:pt>
                <c:pt idx="13">
                  <c:v>35.285611131094583</c:v>
                </c:pt>
                <c:pt idx="14">
                  <c:v>31.718091447842308</c:v>
                </c:pt>
                <c:pt idx="15">
                  <c:v>21.184799223186332</c:v>
                </c:pt>
                <c:pt idx="16">
                  <c:v>31.62041984697397</c:v>
                </c:pt>
                <c:pt idx="17">
                  <c:v>28.074588597918421</c:v>
                </c:pt>
                <c:pt idx="18">
                  <c:v>26.61538999847021</c:v>
                </c:pt>
                <c:pt idx="19">
                  <c:v>33.058381444204343</c:v>
                </c:pt>
                <c:pt idx="20">
                  <c:v>35.154997612479747</c:v>
                </c:pt>
                <c:pt idx="21">
                  <c:v>34.65640059558099</c:v>
                </c:pt>
                <c:pt idx="22">
                  <c:v>25.803912383886811</c:v>
                </c:pt>
                <c:pt idx="23">
                  <c:v>28.453938120743931</c:v>
                </c:pt>
                <c:pt idx="24">
                  <c:v>31.656317157017821</c:v>
                </c:pt>
                <c:pt idx="25">
                  <c:v>34.877725635611803</c:v>
                </c:pt>
                <c:pt idx="26">
                  <c:v>27.604128810773549</c:v>
                </c:pt>
                <c:pt idx="27">
                  <c:v>29.07170511668091</c:v>
                </c:pt>
                <c:pt idx="28">
                  <c:v>24.468325129969859</c:v>
                </c:pt>
                <c:pt idx="29">
                  <c:v>24.01896687959665</c:v>
                </c:pt>
                <c:pt idx="30">
                  <c:v>34.062629111970992</c:v>
                </c:pt>
                <c:pt idx="31">
                  <c:v>36.781200142854118</c:v>
                </c:pt>
                <c:pt idx="32">
                  <c:v>29.63994939209833</c:v>
                </c:pt>
                <c:pt idx="33">
                  <c:v>35.017664489460117</c:v>
                </c:pt>
                <c:pt idx="34">
                  <c:v>31.80818012523817</c:v>
                </c:pt>
                <c:pt idx="35">
                  <c:v>26.77440122697438</c:v>
                </c:pt>
                <c:pt idx="36">
                  <c:v>31.806978027542069</c:v>
                </c:pt>
                <c:pt idx="37">
                  <c:v>37.690182832329853</c:v>
                </c:pt>
                <c:pt idx="38">
                  <c:v>29.82086980445024</c:v>
                </c:pt>
                <c:pt idx="39">
                  <c:v>37.823218279070034</c:v>
                </c:pt>
                <c:pt idx="40">
                  <c:v>16.901274479551279</c:v>
                </c:pt>
                <c:pt idx="41">
                  <c:v>34.10951252187612</c:v>
                </c:pt>
                <c:pt idx="42">
                  <c:v>30.435235341190861</c:v>
                </c:pt>
                <c:pt idx="43">
                  <c:v>28.504963247670659</c:v>
                </c:pt>
                <c:pt idx="44">
                  <c:v>30.458803882677511</c:v>
                </c:pt>
                <c:pt idx="45">
                  <c:v>20.062155426995542</c:v>
                </c:pt>
                <c:pt idx="46">
                  <c:v>28.901640560812439</c:v>
                </c:pt>
                <c:pt idx="47">
                  <c:v>31.78556285755873</c:v>
                </c:pt>
                <c:pt idx="48">
                  <c:v>37.389470223707583</c:v>
                </c:pt>
                <c:pt idx="49">
                  <c:v>27.408648908631761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F-465D-9F8F-213262F85AA7}"/>
            </c:ext>
          </c:extLst>
        </c:ser>
        <c:ser>
          <c:idx val="1"/>
          <c:order val="1"/>
          <c:tx>
            <c:strRef>
              <c:f>Descriptive!$D$1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Descriptive!$D$2:$D$51</c:f>
              <c:numCache>
                <c:formatCode>General</c:formatCode>
                <c:ptCount val="50"/>
                <c:pt idx="0">
                  <c:v>39.751252651636669</c:v>
                </c:pt>
                <c:pt idx="1">
                  <c:v>39.751252651636669</c:v>
                </c:pt>
                <c:pt idx="2">
                  <c:v>39.751252651636669</c:v>
                </c:pt>
                <c:pt idx="3">
                  <c:v>39.751252651636669</c:v>
                </c:pt>
                <c:pt idx="4">
                  <c:v>39.751252651636669</c:v>
                </c:pt>
                <c:pt idx="5">
                  <c:v>39.751252651636669</c:v>
                </c:pt>
                <c:pt idx="6">
                  <c:v>39.751252651636669</c:v>
                </c:pt>
                <c:pt idx="7">
                  <c:v>39.751252651636669</c:v>
                </c:pt>
                <c:pt idx="8">
                  <c:v>39.751252651636669</c:v>
                </c:pt>
                <c:pt idx="9">
                  <c:v>39.751252651636669</c:v>
                </c:pt>
                <c:pt idx="10">
                  <c:v>39.751252651636669</c:v>
                </c:pt>
                <c:pt idx="11">
                  <c:v>39.751252651636669</c:v>
                </c:pt>
                <c:pt idx="12">
                  <c:v>39.751252651636669</c:v>
                </c:pt>
                <c:pt idx="13">
                  <c:v>39.751252651636669</c:v>
                </c:pt>
                <c:pt idx="14">
                  <c:v>39.751252651636669</c:v>
                </c:pt>
                <c:pt idx="15">
                  <c:v>39.751252651636669</c:v>
                </c:pt>
                <c:pt idx="16">
                  <c:v>39.751252651636669</c:v>
                </c:pt>
                <c:pt idx="17">
                  <c:v>39.751252651636669</c:v>
                </c:pt>
                <c:pt idx="18">
                  <c:v>39.751252651636669</c:v>
                </c:pt>
                <c:pt idx="19">
                  <c:v>39.751252651636669</c:v>
                </c:pt>
                <c:pt idx="20">
                  <c:v>39.751252651636669</c:v>
                </c:pt>
                <c:pt idx="21">
                  <c:v>39.751252651636669</c:v>
                </c:pt>
                <c:pt idx="22">
                  <c:v>39.751252651636669</c:v>
                </c:pt>
                <c:pt idx="23">
                  <c:v>39.751252651636669</c:v>
                </c:pt>
                <c:pt idx="24">
                  <c:v>39.751252651636669</c:v>
                </c:pt>
                <c:pt idx="25">
                  <c:v>39.751252651636669</c:v>
                </c:pt>
                <c:pt idx="26">
                  <c:v>39.751252651636669</c:v>
                </c:pt>
                <c:pt idx="27">
                  <c:v>39.751252651636669</c:v>
                </c:pt>
                <c:pt idx="28">
                  <c:v>39.751252651636669</c:v>
                </c:pt>
                <c:pt idx="29">
                  <c:v>39.751252651636669</c:v>
                </c:pt>
                <c:pt idx="30">
                  <c:v>39.751252651636669</c:v>
                </c:pt>
                <c:pt idx="31">
                  <c:v>39.751252651636669</c:v>
                </c:pt>
                <c:pt idx="32">
                  <c:v>39.751252651636669</c:v>
                </c:pt>
                <c:pt idx="33">
                  <c:v>39.751252651636669</c:v>
                </c:pt>
                <c:pt idx="34">
                  <c:v>39.751252651636669</c:v>
                </c:pt>
                <c:pt idx="35">
                  <c:v>39.751252651636669</c:v>
                </c:pt>
                <c:pt idx="36">
                  <c:v>39.751252651636669</c:v>
                </c:pt>
                <c:pt idx="37">
                  <c:v>39.751252651636669</c:v>
                </c:pt>
                <c:pt idx="38">
                  <c:v>39.751252651636669</c:v>
                </c:pt>
                <c:pt idx="39">
                  <c:v>39.751252651636669</c:v>
                </c:pt>
                <c:pt idx="40">
                  <c:v>39.751252651636669</c:v>
                </c:pt>
                <c:pt idx="41">
                  <c:v>39.751252651636669</c:v>
                </c:pt>
                <c:pt idx="42">
                  <c:v>39.751252651636669</c:v>
                </c:pt>
                <c:pt idx="43">
                  <c:v>39.751252651636669</c:v>
                </c:pt>
                <c:pt idx="44">
                  <c:v>39.751252651636669</c:v>
                </c:pt>
                <c:pt idx="45">
                  <c:v>39.751252651636669</c:v>
                </c:pt>
                <c:pt idx="46">
                  <c:v>39.751252651636669</c:v>
                </c:pt>
                <c:pt idx="47">
                  <c:v>39.751252651636669</c:v>
                </c:pt>
                <c:pt idx="48">
                  <c:v>39.751252651636669</c:v>
                </c:pt>
                <c:pt idx="49">
                  <c:v>39.751252651636669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F-465D-9F8F-213262F85AA7}"/>
            </c:ext>
          </c:extLst>
        </c:ser>
        <c:ser>
          <c:idx val="2"/>
          <c:order val="2"/>
          <c:tx>
            <c:strRef>
              <c:f>Descriptive!$E$1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Descriptive!$E$2:$E$51</c:f>
              <c:numCache>
                <c:formatCode>General</c:formatCode>
                <c:ptCount val="50"/>
                <c:pt idx="0">
                  <c:v>20.248747348363331</c:v>
                </c:pt>
                <c:pt idx="1">
                  <c:v>20.248747348363331</c:v>
                </c:pt>
                <c:pt idx="2">
                  <c:v>20.248747348363331</c:v>
                </c:pt>
                <c:pt idx="3">
                  <c:v>20.248747348363331</c:v>
                </c:pt>
                <c:pt idx="4">
                  <c:v>20.248747348363331</c:v>
                </c:pt>
                <c:pt idx="5">
                  <c:v>20.248747348363331</c:v>
                </c:pt>
                <c:pt idx="6">
                  <c:v>20.248747348363331</c:v>
                </c:pt>
                <c:pt idx="7">
                  <c:v>20.248747348363331</c:v>
                </c:pt>
                <c:pt idx="8">
                  <c:v>20.248747348363331</c:v>
                </c:pt>
                <c:pt idx="9">
                  <c:v>20.248747348363331</c:v>
                </c:pt>
                <c:pt idx="10">
                  <c:v>20.248747348363331</c:v>
                </c:pt>
                <c:pt idx="11">
                  <c:v>20.248747348363331</c:v>
                </c:pt>
                <c:pt idx="12">
                  <c:v>20.248747348363331</c:v>
                </c:pt>
                <c:pt idx="13">
                  <c:v>20.248747348363331</c:v>
                </c:pt>
                <c:pt idx="14">
                  <c:v>20.248747348363331</c:v>
                </c:pt>
                <c:pt idx="15">
                  <c:v>20.248747348363331</c:v>
                </c:pt>
                <c:pt idx="16">
                  <c:v>20.248747348363331</c:v>
                </c:pt>
                <c:pt idx="17">
                  <c:v>20.248747348363331</c:v>
                </c:pt>
                <c:pt idx="18">
                  <c:v>20.248747348363331</c:v>
                </c:pt>
                <c:pt idx="19">
                  <c:v>20.248747348363331</c:v>
                </c:pt>
                <c:pt idx="20">
                  <c:v>20.248747348363331</c:v>
                </c:pt>
                <c:pt idx="21">
                  <c:v>20.248747348363331</c:v>
                </c:pt>
                <c:pt idx="22">
                  <c:v>20.248747348363331</c:v>
                </c:pt>
                <c:pt idx="23">
                  <c:v>20.248747348363331</c:v>
                </c:pt>
                <c:pt idx="24">
                  <c:v>20.248747348363331</c:v>
                </c:pt>
                <c:pt idx="25">
                  <c:v>20.248747348363331</c:v>
                </c:pt>
                <c:pt idx="26">
                  <c:v>20.248747348363331</c:v>
                </c:pt>
                <c:pt idx="27">
                  <c:v>20.248747348363331</c:v>
                </c:pt>
                <c:pt idx="28">
                  <c:v>20.248747348363331</c:v>
                </c:pt>
                <c:pt idx="29">
                  <c:v>20.248747348363331</c:v>
                </c:pt>
                <c:pt idx="30">
                  <c:v>20.248747348363331</c:v>
                </c:pt>
                <c:pt idx="31">
                  <c:v>20.248747348363331</c:v>
                </c:pt>
                <c:pt idx="32">
                  <c:v>20.248747348363331</c:v>
                </c:pt>
                <c:pt idx="33">
                  <c:v>20.248747348363331</c:v>
                </c:pt>
                <c:pt idx="34">
                  <c:v>20.248747348363331</c:v>
                </c:pt>
                <c:pt idx="35">
                  <c:v>20.248747348363331</c:v>
                </c:pt>
                <c:pt idx="36">
                  <c:v>20.248747348363331</c:v>
                </c:pt>
                <c:pt idx="37">
                  <c:v>20.248747348363331</c:v>
                </c:pt>
                <c:pt idx="38">
                  <c:v>20.248747348363331</c:v>
                </c:pt>
                <c:pt idx="39">
                  <c:v>20.248747348363331</c:v>
                </c:pt>
                <c:pt idx="40">
                  <c:v>20.248747348363331</c:v>
                </c:pt>
                <c:pt idx="41">
                  <c:v>20.248747348363331</c:v>
                </c:pt>
                <c:pt idx="42">
                  <c:v>20.248747348363331</c:v>
                </c:pt>
                <c:pt idx="43">
                  <c:v>20.248747348363331</c:v>
                </c:pt>
                <c:pt idx="44">
                  <c:v>20.248747348363331</c:v>
                </c:pt>
                <c:pt idx="45">
                  <c:v>20.248747348363331</c:v>
                </c:pt>
                <c:pt idx="46">
                  <c:v>20.248747348363331</c:v>
                </c:pt>
                <c:pt idx="47">
                  <c:v>20.248747348363331</c:v>
                </c:pt>
                <c:pt idx="48">
                  <c:v>20.248747348363331</c:v>
                </c:pt>
                <c:pt idx="49">
                  <c:v>20.248747348363331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F-465D-9F8F-213262F85AA7}"/>
            </c:ext>
          </c:extLst>
        </c:ser>
        <c:ser>
          <c:idx val="3"/>
          <c:order val="3"/>
          <c:tx>
            <c:strRef>
              <c:f>Descriptive!$F$1</c:f>
              <c:strCache>
                <c:ptCount val="1"/>
                <c:pt idx="0">
                  <c:v>Avg Resolution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Descriptive!$F$2:$F$51</c:f>
              <c:numCache>
                <c:formatCode>General</c:formatCode>
                <c:ptCount val="5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F-465D-9F8F-213262F8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91087"/>
        <c:axId val="506790127"/>
      </c:lineChart>
      <c:catAx>
        <c:axId val="5067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506790127"/>
        <c:crosses val="autoZero"/>
        <c:auto val="1"/>
        <c:lblAlgn val="ctr"/>
        <c:lblOffset val="100"/>
        <c:noMultiLvlLbl val="0"/>
      </c:catAx>
      <c:valAx>
        <c:axId val="506790127"/>
        <c:scaling>
          <c:orientation val="minMax"/>
          <c:max val="4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50679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/>
              <a:t>Time Series Run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Descriptive!$C$2:$C$51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3-47B9-90D6-1E87FEE9C51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Descriptive!$C$2:$C$51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3-47B9-90D6-1E87FEE9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396607"/>
        <c:axId val="2118397087"/>
      </c:lineChart>
      <c:catAx>
        <c:axId val="211839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2118397087"/>
        <c:crosses val="autoZero"/>
        <c:auto val="1"/>
        <c:lblAlgn val="ctr"/>
        <c:lblOffset val="100"/>
        <c:noMultiLvlLbl val="0"/>
      </c:catAx>
      <c:valAx>
        <c:axId val="21183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211839660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/>
              <a:t> Count of Defects per Call (C-Chart)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Descriptive!$C$1</c:f>
              <c:strCache>
                <c:ptCount val="1"/>
                <c:pt idx="0">
                  <c:v>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Descriptive!$C$2:$C$51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6-48F8-ADAE-DD0EB8DCC6F1}"/>
            </c:ext>
          </c:extLst>
        </c:ser>
        <c:ser>
          <c:idx val="1"/>
          <c:order val="1"/>
          <c:tx>
            <c:strRef>
              <c:f>Descriptive!$G$1</c:f>
              <c:strCache>
                <c:ptCount val="1"/>
                <c:pt idx="0">
                  <c:v>LCL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Descriptive!$G$2:$G$50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6-48F8-ADAE-DD0EB8DCC6F1}"/>
            </c:ext>
          </c:extLst>
        </c:ser>
        <c:ser>
          <c:idx val="2"/>
          <c:order val="2"/>
          <c:tx>
            <c:strRef>
              <c:f>Descriptive!$H$1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Descriptive!$H$2:$H$50</c:f>
              <c:numCache>
                <c:formatCode>General</c:formatCode>
                <c:ptCount val="4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6-48F8-ADAE-DD0EB8DCC6F1}"/>
            </c:ext>
          </c:extLst>
        </c:ser>
        <c:ser>
          <c:idx val="3"/>
          <c:order val="3"/>
          <c:tx>
            <c:strRef>
              <c:f>Descriptive!$I$1</c:f>
              <c:strCache>
                <c:ptCount val="1"/>
                <c:pt idx="0">
                  <c:v>Avg Defects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Descriptive!$I$2:$I$50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6-48F8-ADAE-DD0EB8DC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06111"/>
        <c:axId val="2119797359"/>
      </c:lineChart>
      <c:catAx>
        <c:axId val="43390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2119797359"/>
        <c:crosses val="autoZero"/>
        <c:auto val="1"/>
        <c:lblAlgn val="ctr"/>
        <c:lblOffset val="100"/>
        <c:noMultiLvlLbl val="0"/>
      </c:catAx>
      <c:valAx>
        <c:axId val="21197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3390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CSAT Score-</a:t>
            </a:r>
            <a:r>
              <a:rPr lang="en-US" baseline="0"/>
              <a:t> Pareto Chart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Descriptive!$Q$25:$Q$32</c:f>
              <c:strCache>
                <c:ptCount val="8"/>
                <c:pt idx="0">
                  <c:v>6.142857143</c:v>
                </c:pt>
                <c:pt idx="1">
                  <c:v>More</c:v>
                </c:pt>
                <c:pt idx="2">
                  <c:v>7.428571429</c:v>
                </c:pt>
                <c:pt idx="3">
                  <c:v>8.714285714</c:v>
                </c:pt>
                <c:pt idx="4">
                  <c:v>2.285714286</c:v>
                </c:pt>
                <c:pt idx="5">
                  <c:v>3.571428571</c:v>
                </c:pt>
                <c:pt idx="6">
                  <c:v>4.857142857</c:v>
                </c:pt>
                <c:pt idx="7">
                  <c:v>1</c:v>
                </c:pt>
              </c:strCache>
            </c:strRef>
          </c:cat>
          <c:val>
            <c:numRef>
              <c:f>Descriptive!$R$25:$R$32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3-43A4-86CE-68CD022D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0640559"/>
        <c:axId val="1440654959"/>
      </c:barChart>
      <c:catAx>
        <c:axId val="1440640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654959"/>
        <c:crosses val="autoZero"/>
        <c:auto val="1"/>
        <c:lblAlgn val="ctr"/>
        <c:lblOffset val="100"/>
        <c:noMultiLvlLbl val="0"/>
      </c:catAx>
      <c:valAx>
        <c:axId val="1440654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6405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Production Hours Line Fit  Plot</a:t>
            </a:r>
          </a:p>
        </c:rich>
      </c:tx>
      <c:layout>
        <c:manualLayout>
          <c:xMode val="edge"/>
          <c:yMode val="edge"/>
          <c:x val="0.15195069883816945"/>
          <c:y val="8.0658441441200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74608676084179"/>
          <c:y val="0.22994876192366023"/>
          <c:w val="0.50176883766217473"/>
          <c:h val="0.54947375561859158"/>
        </c:manualLayout>
      </c:layout>
      <c:scatterChart>
        <c:scatterStyle val="lineMarker"/>
        <c:varyColors val="0"/>
        <c:ser>
          <c:idx val="0"/>
          <c:order val="0"/>
          <c:tx>
            <c:v>Units Produced</c:v>
          </c:tx>
          <c:spPr>
            <a:ln w="38100">
              <a:noFill/>
            </a:ln>
          </c:spPr>
          <c:xVal>
            <c:numRef>
              <c:f>'Linear Regression'!$A$2:$A$101</c:f>
              <c:numCache>
                <c:formatCode>0.00</c:formatCode>
                <c:ptCount val="100"/>
                <c:pt idx="0">
                  <c:v>40.567586726256238</c:v>
                </c:pt>
                <c:pt idx="1">
                  <c:v>43.310653372605231</c:v>
                </c:pt>
                <c:pt idx="2">
                  <c:v>47.930084080726758</c:v>
                </c:pt>
                <c:pt idx="3">
                  <c:v>33.810922505865747</c:v>
                </c:pt>
                <c:pt idx="4">
                  <c:v>50.665166873281343</c:v>
                </c:pt>
                <c:pt idx="5">
                  <c:v>30.239561002387489</c:v>
                </c:pt>
                <c:pt idx="6">
                  <c:v>39.241074524822082</c:v>
                </c:pt>
                <c:pt idx="7">
                  <c:v>42.941586032422883</c:v>
                </c:pt>
                <c:pt idx="8">
                  <c:v>41.404959338675162</c:v>
                </c:pt>
                <c:pt idx="9">
                  <c:v>36.886502400897029</c:v>
                </c:pt>
                <c:pt idx="10">
                  <c:v>38.959388748213627</c:v>
                </c:pt>
                <c:pt idx="11">
                  <c:v>37.53499532670584</c:v>
                </c:pt>
                <c:pt idx="12">
                  <c:v>37.053176215278953</c:v>
                </c:pt>
                <c:pt idx="13">
                  <c:v>44.248010485105127</c:v>
                </c:pt>
                <c:pt idx="14">
                  <c:v>41.785077429825243</c:v>
                </c:pt>
                <c:pt idx="15">
                  <c:v>36.535452023696728</c:v>
                </c:pt>
                <c:pt idx="16">
                  <c:v>44.497999377166252</c:v>
                </c:pt>
                <c:pt idx="17">
                  <c:v>41.536497604383037</c:v>
                </c:pt>
                <c:pt idx="18">
                  <c:v>44.064310594194801</c:v>
                </c:pt>
                <c:pt idx="19">
                  <c:v>43.14814420961806</c:v>
                </c:pt>
                <c:pt idx="20">
                  <c:v>35.855024945389637</c:v>
                </c:pt>
                <c:pt idx="21">
                  <c:v>37.19909479901515</c:v>
                </c:pt>
                <c:pt idx="22">
                  <c:v>43.736468025616311</c:v>
                </c:pt>
                <c:pt idx="23">
                  <c:v>43.051851327167327</c:v>
                </c:pt>
                <c:pt idx="24">
                  <c:v>39.895492030179263</c:v>
                </c:pt>
                <c:pt idx="25">
                  <c:v>40.58663691654391</c:v>
                </c:pt>
                <c:pt idx="26">
                  <c:v>46.388324478942117</c:v>
                </c:pt>
                <c:pt idx="27">
                  <c:v>37.042143055820851</c:v>
                </c:pt>
                <c:pt idx="28">
                  <c:v>42.735486905850188</c:v>
                </c:pt>
                <c:pt idx="29">
                  <c:v>38.989036737830531</c:v>
                </c:pt>
                <c:pt idx="30">
                  <c:v>38.911593983863902</c:v>
                </c:pt>
                <c:pt idx="31">
                  <c:v>45.493884259935953</c:v>
                </c:pt>
                <c:pt idx="32">
                  <c:v>44.127081744940149</c:v>
                </c:pt>
                <c:pt idx="33">
                  <c:v>44.067548180003193</c:v>
                </c:pt>
                <c:pt idx="34">
                  <c:v>46.527394035771643</c:v>
                </c:pt>
                <c:pt idx="35">
                  <c:v>40.105019208163803</c:v>
                </c:pt>
                <c:pt idx="36">
                  <c:v>43.409764856474823</c:v>
                </c:pt>
                <c:pt idx="37">
                  <c:v>38.448666217032716</c:v>
                </c:pt>
                <c:pt idx="38">
                  <c:v>41.620831762442208</c:v>
                </c:pt>
                <c:pt idx="39">
                  <c:v>39.349284728161578</c:v>
                </c:pt>
                <c:pt idx="40">
                  <c:v>40.484979824963588</c:v>
                </c:pt>
                <c:pt idx="41">
                  <c:v>42.975785127184572</c:v>
                </c:pt>
                <c:pt idx="42">
                  <c:v>35.908896583832643</c:v>
                </c:pt>
                <c:pt idx="43">
                  <c:v>50.461936378427303</c:v>
                </c:pt>
                <c:pt idx="44">
                  <c:v>34.969913092501493</c:v>
                </c:pt>
                <c:pt idx="45">
                  <c:v>33.929056936061343</c:v>
                </c:pt>
                <c:pt idx="46">
                  <c:v>45.790554367500341</c:v>
                </c:pt>
                <c:pt idx="47">
                  <c:v>43.958313469814676</c:v>
                </c:pt>
                <c:pt idx="48">
                  <c:v>43.120599085260778</c:v>
                </c:pt>
                <c:pt idx="49">
                  <c:v>43.141727546321398</c:v>
                </c:pt>
                <c:pt idx="50">
                  <c:v>39.938766135765427</c:v>
                </c:pt>
                <c:pt idx="51">
                  <c:v>35.513728142570841</c:v>
                </c:pt>
                <c:pt idx="52">
                  <c:v>40.379022790968627</c:v>
                </c:pt>
                <c:pt idx="53">
                  <c:v>36.614191442439441</c:v>
                </c:pt>
                <c:pt idx="54">
                  <c:v>44.875598667088752</c:v>
                </c:pt>
                <c:pt idx="55">
                  <c:v>39.264713092489309</c:v>
                </c:pt>
                <c:pt idx="56">
                  <c:v>35.872514016037442</c:v>
                </c:pt>
                <c:pt idx="57">
                  <c:v>38.393070791735028</c:v>
                </c:pt>
                <c:pt idx="58">
                  <c:v>42.064657271378117</c:v>
                </c:pt>
                <c:pt idx="59">
                  <c:v>37.181377235980129</c:v>
                </c:pt>
                <c:pt idx="60">
                  <c:v>35.888898022167837</c:v>
                </c:pt>
                <c:pt idx="61">
                  <c:v>41.218436057459563</c:v>
                </c:pt>
                <c:pt idx="62">
                  <c:v>41.22483285554361</c:v>
                </c:pt>
                <c:pt idx="63">
                  <c:v>37.46528412314435</c:v>
                </c:pt>
                <c:pt idx="64">
                  <c:v>37.644808471908377</c:v>
                </c:pt>
                <c:pt idx="65">
                  <c:v>41.160249686788177</c:v>
                </c:pt>
                <c:pt idx="66">
                  <c:v>32.759578292513382</c:v>
                </c:pt>
                <c:pt idx="67">
                  <c:v>32.962681128117232</c:v>
                </c:pt>
                <c:pt idx="68">
                  <c:v>36.40777889373782</c:v>
                </c:pt>
                <c:pt idx="69">
                  <c:v>38.932764241440758</c:v>
                </c:pt>
                <c:pt idx="70">
                  <c:v>41.554537827990018</c:v>
                </c:pt>
                <c:pt idx="71">
                  <c:v>47.376781084747762</c:v>
                </c:pt>
                <c:pt idx="72">
                  <c:v>44.288298116010097</c:v>
                </c:pt>
                <c:pt idx="73">
                  <c:v>39.200307350182868</c:v>
                </c:pt>
                <c:pt idx="74">
                  <c:v>39.904918960486548</c:v>
                </c:pt>
                <c:pt idx="75">
                  <c:v>34.987353176810963</c:v>
                </c:pt>
                <c:pt idx="76">
                  <c:v>39.90743432003805</c:v>
                </c:pt>
                <c:pt idx="77">
                  <c:v>38.556706805399308</c:v>
                </c:pt>
                <c:pt idx="78">
                  <c:v>41.613592801690437</c:v>
                </c:pt>
                <c:pt idx="79">
                  <c:v>35.863845282238387</c:v>
                </c:pt>
                <c:pt idx="80">
                  <c:v>42.596732571205862</c:v>
                </c:pt>
                <c:pt idx="81">
                  <c:v>47.663694565012889</c:v>
                </c:pt>
                <c:pt idx="82">
                  <c:v>39.45619925771571</c:v>
                </c:pt>
                <c:pt idx="83">
                  <c:v>42.00855861049471</c:v>
                </c:pt>
                <c:pt idx="84">
                  <c:v>43.45071995855556</c:v>
                </c:pt>
                <c:pt idx="85">
                  <c:v>37.993897640570822</c:v>
                </c:pt>
                <c:pt idx="86">
                  <c:v>41.120462409052081</c:v>
                </c:pt>
                <c:pt idx="87">
                  <c:v>40.062962003908972</c:v>
                </c:pt>
                <c:pt idx="88">
                  <c:v>40.488380492744163</c:v>
                </c:pt>
                <c:pt idx="89">
                  <c:v>36.134951080722672</c:v>
                </c:pt>
                <c:pt idx="90">
                  <c:v>40.122550871294713</c:v>
                </c:pt>
                <c:pt idx="91">
                  <c:v>42.489991456227251</c:v>
                </c:pt>
                <c:pt idx="92">
                  <c:v>47.255718038975211</c:v>
                </c:pt>
                <c:pt idx="93">
                  <c:v>44.796354130426032</c:v>
                </c:pt>
                <c:pt idx="94">
                  <c:v>50.765912287557782</c:v>
                </c:pt>
                <c:pt idx="95">
                  <c:v>36.163262185559752</c:v>
                </c:pt>
                <c:pt idx="96">
                  <c:v>44.361603183603393</c:v>
                </c:pt>
                <c:pt idx="97">
                  <c:v>40.91671002869176</c:v>
                </c:pt>
                <c:pt idx="98">
                  <c:v>50.94901466608836</c:v>
                </c:pt>
                <c:pt idx="99">
                  <c:v>35.958508573224243</c:v>
                </c:pt>
              </c:numCache>
            </c:numRef>
          </c:xVal>
          <c:yVal>
            <c:numRef>
              <c:f>'Linear Regression'!$C$2:$C$101</c:f>
              <c:numCache>
                <c:formatCode>0.00</c:formatCode>
                <c:ptCount val="100"/>
                <c:pt idx="0">
                  <c:v>109.74254412815171</c:v>
                </c:pt>
                <c:pt idx="1">
                  <c:v>104.4823627924445</c:v>
                </c:pt>
                <c:pt idx="2">
                  <c:v>104.6285594567359</c:v>
                </c:pt>
                <c:pt idx="3">
                  <c:v>85.680997084157354</c:v>
                </c:pt>
                <c:pt idx="4">
                  <c:v>120.0862144264791</c:v>
                </c:pt>
                <c:pt idx="5">
                  <c:v>73.763228207543733</c:v>
                </c:pt>
                <c:pt idx="6">
                  <c:v>95.333090165776909</c:v>
                </c:pt>
                <c:pt idx="7">
                  <c:v>83.257915325728277</c:v>
                </c:pt>
                <c:pt idx="8">
                  <c:v>109.22967070248031</c:v>
                </c:pt>
                <c:pt idx="9">
                  <c:v>89.75445680197646</c:v>
                </c:pt>
                <c:pt idx="10">
                  <c:v>97.036705153611621</c:v>
                </c:pt>
                <c:pt idx="11">
                  <c:v>81.94043517222515</c:v>
                </c:pt>
                <c:pt idx="12">
                  <c:v>91.708609540265087</c:v>
                </c:pt>
                <c:pt idx="13">
                  <c:v>88.374738404115263</c:v>
                </c:pt>
                <c:pt idx="14">
                  <c:v>111.54130707862871</c:v>
                </c:pt>
                <c:pt idx="15">
                  <c:v>76.717716628320929</c:v>
                </c:pt>
                <c:pt idx="16">
                  <c:v>102.6737942164096</c:v>
                </c:pt>
                <c:pt idx="17">
                  <c:v>98.223639024556036</c:v>
                </c:pt>
                <c:pt idx="18">
                  <c:v>101.471973323553</c:v>
                </c:pt>
                <c:pt idx="19">
                  <c:v>97.337357016141468</c:v>
                </c:pt>
                <c:pt idx="20">
                  <c:v>90.677675034121791</c:v>
                </c:pt>
                <c:pt idx="21">
                  <c:v>90.851317528106406</c:v>
                </c:pt>
                <c:pt idx="22">
                  <c:v>100.1143379697259</c:v>
                </c:pt>
                <c:pt idx="23">
                  <c:v>106.3360635640513</c:v>
                </c:pt>
                <c:pt idx="24">
                  <c:v>120.6202487040879</c:v>
                </c:pt>
                <c:pt idx="25">
                  <c:v>107.9896417781673</c:v>
                </c:pt>
                <c:pt idx="26">
                  <c:v>118.6369885150051</c:v>
                </c:pt>
                <c:pt idx="27">
                  <c:v>74.212885137407852</c:v>
                </c:pt>
                <c:pt idx="28">
                  <c:v>87.724360528138931</c:v>
                </c:pt>
                <c:pt idx="29">
                  <c:v>72.791303622475255</c:v>
                </c:pt>
                <c:pt idx="30">
                  <c:v>86.570806132192217</c:v>
                </c:pt>
                <c:pt idx="31">
                  <c:v>115.2516710848322</c:v>
                </c:pt>
                <c:pt idx="32">
                  <c:v>125.8966931598293</c:v>
                </c:pt>
                <c:pt idx="33">
                  <c:v>89.162879651471144</c:v>
                </c:pt>
                <c:pt idx="34">
                  <c:v>83.794258029562258</c:v>
                </c:pt>
                <c:pt idx="35">
                  <c:v>86.62669108758142</c:v>
                </c:pt>
                <c:pt idx="36">
                  <c:v>115.6008139705603</c:v>
                </c:pt>
                <c:pt idx="37">
                  <c:v>86.253687032569985</c:v>
                </c:pt>
                <c:pt idx="38">
                  <c:v>94.238575750736487</c:v>
                </c:pt>
                <c:pt idx="39">
                  <c:v>94.388624569913489</c:v>
                </c:pt>
                <c:pt idx="40">
                  <c:v>109.65723457140049</c:v>
                </c:pt>
                <c:pt idx="41">
                  <c:v>96.148136713791985</c:v>
                </c:pt>
                <c:pt idx="42">
                  <c:v>92.625087549117495</c:v>
                </c:pt>
                <c:pt idx="43">
                  <c:v>118.4486706402905</c:v>
                </c:pt>
                <c:pt idx="44">
                  <c:v>88.94201588907336</c:v>
                </c:pt>
                <c:pt idx="45">
                  <c:v>78.01299493398966</c:v>
                </c:pt>
                <c:pt idx="46">
                  <c:v>105.2993786476646</c:v>
                </c:pt>
                <c:pt idx="47">
                  <c:v>109.4272775063324</c:v>
                </c:pt>
                <c:pt idx="48">
                  <c:v>95.543513832270662</c:v>
                </c:pt>
                <c:pt idx="49">
                  <c:v>84.692539208766235</c:v>
                </c:pt>
                <c:pt idx="50">
                  <c:v>97.814192507625506</c:v>
                </c:pt>
                <c:pt idx="51">
                  <c:v>81.139758050586352</c:v>
                </c:pt>
                <c:pt idx="52">
                  <c:v>92.357260273294557</c:v>
                </c:pt>
                <c:pt idx="53">
                  <c:v>63.318022175897731</c:v>
                </c:pt>
                <c:pt idx="54">
                  <c:v>89.146138190350797</c:v>
                </c:pt>
                <c:pt idx="55">
                  <c:v>107.5963208149894</c:v>
                </c:pt>
                <c:pt idx="56">
                  <c:v>71.247190422506364</c:v>
                </c:pt>
                <c:pt idx="57">
                  <c:v>64.679146371968287</c:v>
                </c:pt>
                <c:pt idx="58">
                  <c:v>109.5603027238335</c:v>
                </c:pt>
                <c:pt idx="59">
                  <c:v>64.286183790122692</c:v>
                </c:pt>
                <c:pt idx="60">
                  <c:v>100.51104556544</c:v>
                </c:pt>
                <c:pt idx="61">
                  <c:v>100.1967048260333</c:v>
                </c:pt>
                <c:pt idx="62">
                  <c:v>92.465271392347205</c:v>
                </c:pt>
                <c:pt idx="63">
                  <c:v>115.40005835016051</c:v>
                </c:pt>
                <c:pt idx="64">
                  <c:v>111.083956222105</c:v>
                </c:pt>
                <c:pt idx="65">
                  <c:v>108.1818634358452</c:v>
                </c:pt>
                <c:pt idx="66">
                  <c:v>68.288394196223237</c:v>
                </c:pt>
                <c:pt idx="67">
                  <c:v>72.566707281161982</c:v>
                </c:pt>
                <c:pt idx="68">
                  <c:v>84.075530528415939</c:v>
                </c:pt>
                <c:pt idx="69">
                  <c:v>92.263002861858666</c:v>
                </c:pt>
                <c:pt idx="70">
                  <c:v>85.996801222183663</c:v>
                </c:pt>
                <c:pt idx="71">
                  <c:v>96.373621812361634</c:v>
                </c:pt>
                <c:pt idx="72">
                  <c:v>108.5423778216682</c:v>
                </c:pt>
                <c:pt idx="73">
                  <c:v>103.4581008180254</c:v>
                </c:pt>
                <c:pt idx="74">
                  <c:v>80.747448331414446</c:v>
                </c:pt>
                <c:pt idx="75">
                  <c:v>68.195202175516329</c:v>
                </c:pt>
                <c:pt idx="76">
                  <c:v>102.7897106848592</c:v>
                </c:pt>
                <c:pt idx="77">
                  <c:v>93.565454213653197</c:v>
                </c:pt>
                <c:pt idx="78">
                  <c:v>107.1788311697705</c:v>
                </c:pt>
                <c:pt idx="79">
                  <c:v>79.982614099165048</c:v>
                </c:pt>
                <c:pt idx="80">
                  <c:v>111.8568664476019</c:v>
                </c:pt>
                <c:pt idx="81">
                  <c:v>121.64557089107841</c:v>
                </c:pt>
                <c:pt idx="82">
                  <c:v>67.450782928819507</c:v>
                </c:pt>
                <c:pt idx="83">
                  <c:v>128.18411668700529</c:v>
                </c:pt>
                <c:pt idx="84">
                  <c:v>88.593516037884953</c:v>
                </c:pt>
                <c:pt idx="85">
                  <c:v>86.933461302566485</c:v>
                </c:pt>
                <c:pt idx="86">
                  <c:v>94.646744887595673</c:v>
                </c:pt>
                <c:pt idx="87">
                  <c:v>80.978082727914966</c:v>
                </c:pt>
                <c:pt idx="88">
                  <c:v>105.44656429996429</c:v>
                </c:pt>
                <c:pt idx="89">
                  <c:v>86.929454854989658</c:v>
                </c:pt>
                <c:pt idx="90">
                  <c:v>105.11037537351611</c:v>
                </c:pt>
                <c:pt idx="91">
                  <c:v>104.3650625363389</c:v>
                </c:pt>
                <c:pt idx="92">
                  <c:v>105.15395806404069</c:v>
                </c:pt>
                <c:pt idx="93">
                  <c:v>113.7006899089491</c:v>
                </c:pt>
                <c:pt idx="94">
                  <c:v>131.351123678948</c:v>
                </c:pt>
                <c:pt idx="95">
                  <c:v>64.47780298144211</c:v>
                </c:pt>
                <c:pt idx="96">
                  <c:v>84.243506468941888</c:v>
                </c:pt>
                <c:pt idx="97">
                  <c:v>75.445416909290373</c:v>
                </c:pt>
                <c:pt idx="98">
                  <c:v>133.86811090060621</c:v>
                </c:pt>
                <c:pt idx="99">
                  <c:v>115.7569384232978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0-4E3D-B246-98F1FE3591A6}"/>
            </c:ext>
          </c:extLst>
        </c:ser>
        <c:ser>
          <c:idx val="1"/>
          <c:order val="1"/>
          <c:tx>
            <c:v>Predicted Units Produced</c:v>
          </c:tx>
          <c:spPr>
            <a:ln w="38100">
              <a:noFill/>
            </a:ln>
          </c:spPr>
          <c:xVal>
            <c:numRef>
              <c:f>'Linear Regression'!$A$2:$A$101</c:f>
              <c:numCache>
                <c:formatCode>0.00</c:formatCode>
                <c:ptCount val="100"/>
                <c:pt idx="0">
                  <c:v>40.567586726256238</c:v>
                </c:pt>
                <c:pt idx="1">
                  <c:v>43.310653372605231</c:v>
                </c:pt>
                <c:pt idx="2">
                  <c:v>47.930084080726758</c:v>
                </c:pt>
                <c:pt idx="3">
                  <c:v>33.810922505865747</c:v>
                </c:pt>
                <c:pt idx="4">
                  <c:v>50.665166873281343</c:v>
                </c:pt>
                <c:pt idx="5">
                  <c:v>30.239561002387489</c:v>
                </c:pt>
                <c:pt idx="6">
                  <c:v>39.241074524822082</c:v>
                </c:pt>
                <c:pt idx="7">
                  <c:v>42.941586032422883</c:v>
                </c:pt>
                <c:pt idx="8">
                  <c:v>41.404959338675162</c:v>
                </c:pt>
                <c:pt idx="9">
                  <c:v>36.886502400897029</c:v>
                </c:pt>
                <c:pt idx="10">
                  <c:v>38.959388748213627</c:v>
                </c:pt>
                <c:pt idx="11">
                  <c:v>37.53499532670584</c:v>
                </c:pt>
                <c:pt idx="12">
                  <c:v>37.053176215278953</c:v>
                </c:pt>
                <c:pt idx="13">
                  <c:v>44.248010485105127</c:v>
                </c:pt>
                <c:pt idx="14">
                  <c:v>41.785077429825243</c:v>
                </c:pt>
                <c:pt idx="15">
                  <c:v>36.535452023696728</c:v>
                </c:pt>
                <c:pt idx="16">
                  <c:v>44.497999377166252</c:v>
                </c:pt>
                <c:pt idx="17">
                  <c:v>41.536497604383037</c:v>
                </c:pt>
                <c:pt idx="18">
                  <c:v>44.064310594194801</c:v>
                </c:pt>
                <c:pt idx="19">
                  <c:v>43.14814420961806</c:v>
                </c:pt>
                <c:pt idx="20">
                  <c:v>35.855024945389637</c:v>
                </c:pt>
                <c:pt idx="21">
                  <c:v>37.19909479901515</c:v>
                </c:pt>
                <c:pt idx="22">
                  <c:v>43.736468025616311</c:v>
                </c:pt>
                <c:pt idx="23">
                  <c:v>43.051851327167327</c:v>
                </c:pt>
                <c:pt idx="24">
                  <c:v>39.895492030179263</c:v>
                </c:pt>
                <c:pt idx="25">
                  <c:v>40.58663691654391</c:v>
                </c:pt>
                <c:pt idx="26">
                  <c:v>46.388324478942117</c:v>
                </c:pt>
                <c:pt idx="27">
                  <c:v>37.042143055820851</c:v>
                </c:pt>
                <c:pt idx="28">
                  <c:v>42.735486905850188</c:v>
                </c:pt>
                <c:pt idx="29">
                  <c:v>38.989036737830531</c:v>
                </c:pt>
                <c:pt idx="30">
                  <c:v>38.911593983863902</c:v>
                </c:pt>
                <c:pt idx="31">
                  <c:v>45.493884259935953</c:v>
                </c:pt>
                <c:pt idx="32">
                  <c:v>44.127081744940149</c:v>
                </c:pt>
                <c:pt idx="33">
                  <c:v>44.067548180003193</c:v>
                </c:pt>
                <c:pt idx="34">
                  <c:v>46.527394035771643</c:v>
                </c:pt>
                <c:pt idx="35">
                  <c:v>40.105019208163803</c:v>
                </c:pt>
                <c:pt idx="36">
                  <c:v>43.409764856474823</c:v>
                </c:pt>
                <c:pt idx="37">
                  <c:v>38.448666217032716</c:v>
                </c:pt>
                <c:pt idx="38">
                  <c:v>41.620831762442208</c:v>
                </c:pt>
                <c:pt idx="39">
                  <c:v>39.349284728161578</c:v>
                </c:pt>
                <c:pt idx="40">
                  <c:v>40.484979824963588</c:v>
                </c:pt>
                <c:pt idx="41">
                  <c:v>42.975785127184572</c:v>
                </c:pt>
                <c:pt idx="42">
                  <c:v>35.908896583832643</c:v>
                </c:pt>
                <c:pt idx="43">
                  <c:v>50.461936378427303</c:v>
                </c:pt>
                <c:pt idx="44">
                  <c:v>34.969913092501493</c:v>
                </c:pt>
                <c:pt idx="45">
                  <c:v>33.929056936061343</c:v>
                </c:pt>
                <c:pt idx="46">
                  <c:v>45.790554367500341</c:v>
                </c:pt>
                <c:pt idx="47">
                  <c:v>43.958313469814676</c:v>
                </c:pt>
                <c:pt idx="48">
                  <c:v>43.120599085260778</c:v>
                </c:pt>
                <c:pt idx="49">
                  <c:v>43.141727546321398</c:v>
                </c:pt>
                <c:pt idx="50">
                  <c:v>39.938766135765427</c:v>
                </c:pt>
                <c:pt idx="51">
                  <c:v>35.513728142570841</c:v>
                </c:pt>
                <c:pt idx="52">
                  <c:v>40.379022790968627</c:v>
                </c:pt>
                <c:pt idx="53">
                  <c:v>36.614191442439441</c:v>
                </c:pt>
                <c:pt idx="54">
                  <c:v>44.875598667088752</c:v>
                </c:pt>
                <c:pt idx="55">
                  <c:v>39.264713092489309</c:v>
                </c:pt>
                <c:pt idx="56">
                  <c:v>35.872514016037442</c:v>
                </c:pt>
                <c:pt idx="57">
                  <c:v>38.393070791735028</c:v>
                </c:pt>
                <c:pt idx="58">
                  <c:v>42.064657271378117</c:v>
                </c:pt>
                <c:pt idx="59">
                  <c:v>37.181377235980129</c:v>
                </c:pt>
                <c:pt idx="60">
                  <c:v>35.888898022167837</c:v>
                </c:pt>
                <c:pt idx="61">
                  <c:v>41.218436057459563</c:v>
                </c:pt>
                <c:pt idx="62">
                  <c:v>41.22483285554361</c:v>
                </c:pt>
                <c:pt idx="63">
                  <c:v>37.46528412314435</c:v>
                </c:pt>
                <c:pt idx="64">
                  <c:v>37.644808471908377</c:v>
                </c:pt>
                <c:pt idx="65">
                  <c:v>41.160249686788177</c:v>
                </c:pt>
                <c:pt idx="66">
                  <c:v>32.759578292513382</c:v>
                </c:pt>
                <c:pt idx="67">
                  <c:v>32.962681128117232</c:v>
                </c:pt>
                <c:pt idx="68">
                  <c:v>36.40777889373782</c:v>
                </c:pt>
                <c:pt idx="69">
                  <c:v>38.932764241440758</c:v>
                </c:pt>
                <c:pt idx="70">
                  <c:v>41.554537827990018</c:v>
                </c:pt>
                <c:pt idx="71">
                  <c:v>47.376781084747762</c:v>
                </c:pt>
                <c:pt idx="72">
                  <c:v>44.288298116010097</c:v>
                </c:pt>
                <c:pt idx="73">
                  <c:v>39.200307350182868</c:v>
                </c:pt>
                <c:pt idx="74">
                  <c:v>39.904918960486548</c:v>
                </c:pt>
                <c:pt idx="75">
                  <c:v>34.987353176810963</c:v>
                </c:pt>
                <c:pt idx="76">
                  <c:v>39.90743432003805</c:v>
                </c:pt>
                <c:pt idx="77">
                  <c:v>38.556706805399308</c:v>
                </c:pt>
                <c:pt idx="78">
                  <c:v>41.613592801690437</c:v>
                </c:pt>
                <c:pt idx="79">
                  <c:v>35.863845282238387</c:v>
                </c:pt>
                <c:pt idx="80">
                  <c:v>42.596732571205862</c:v>
                </c:pt>
                <c:pt idx="81">
                  <c:v>47.663694565012889</c:v>
                </c:pt>
                <c:pt idx="82">
                  <c:v>39.45619925771571</c:v>
                </c:pt>
                <c:pt idx="83">
                  <c:v>42.00855861049471</c:v>
                </c:pt>
                <c:pt idx="84">
                  <c:v>43.45071995855556</c:v>
                </c:pt>
                <c:pt idx="85">
                  <c:v>37.993897640570822</c:v>
                </c:pt>
                <c:pt idx="86">
                  <c:v>41.120462409052081</c:v>
                </c:pt>
                <c:pt idx="87">
                  <c:v>40.062962003908972</c:v>
                </c:pt>
                <c:pt idx="88">
                  <c:v>40.488380492744163</c:v>
                </c:pt>
                <c:pt idx="89">
                  <c:v>36.134951080722672</c:v>
                </c:pt>
                <c:pt idx="90">
                  <c:v>40.122550871294713</c:v>
                </c:pt>
                <c:pt idx="91">
                  <c:v>42.489991456227251</c:v>
                </c:pt>
                <c:pt idx="92">
                  <c:v>47.255718038975211</c:v>
                </c:pt>
                <c:pt idx="93">
                  <c:v>44.796354130426032</c:v>
                </c:pt>
                <c:pt idx="94">
                  <c:v>50.765912287557782</c:v>
                </c:pt>
                <c:pt idx="95">
                  <c:v>36.163262185559752</c:v>
                </c:pt>
                <c:pt idx="96">
                  <c:v>44.361603183603393</c:v>
                </c:pt>
                <c:pt idx="97">
                  <c:v>40.91671002869176</c:v>
                </c:pt>
                <c:pt idx="98">
                  <c:v>50.94901466608836</c:v>
                </c:pt>
                <c:pt idx="99">
                  <c:v>35.958508573224243</c:v>
                </c:pt>
              </c:numCache>
            </c:numRef>
          </c:xVal>
          <c:yVal>
            <c:numRef>
              <c:f>'Linear Regression'!$H$30:$H$129</c:f>
              <c:numCache>
                <c:formatCode>General</c:formatCode>
                <c:ptCount val="100"/>
                <c:pt idx="0">
                  <c:v>95.313402470419021</c:v>
                </c:pt>
                <c:pt idx="1">
                  <c:v>101.8526378925923</c:v>
                </c:pt>
                <c:pt idx="2">
                  <c:v>112.86496417238915</c:v>
                </c:pt>
                <c:pt idx="3">
                  <c:v>79.206094955847277</c:v>
                </c:pt>
                <c:pt idx="4">
                  <c:v>119.38516677244439</c:v>
                </c:pt>
                <c:pt idx="5">
                  <c:v>70.692275694468776</c:v>
                </c:pt>
                <c:pt idx="6">
                  <c:v>92.151111248983028</c:v>
                </c:pt>
                <c:pt idx="7">
                  <c:v>100.97281303405306</c:v>
                </c:pt>
                <c:pt idx="8">
                  <c:v>97.309626899007313</c:v>
                </c:pt>
                <c:pt idx="9">
                  <c:v>86.538013420198624</c:v>
                </c:pt>
                <c:pt idx="10">
                  <c:v>91.479596537238024</c:v>
                </c:pt>
                <c:pt idx="11">
                  <c:v>88.083964889194846</c:v>
                </c:pt>
                <c:pt idx="12">
                  <c:v>86.93534948653361</c:v>
                </c:pt>
                <c:pt idx="13">
                  <c:v>104.08721678678134</c:v>
                </c:pt>
                <c:pt idx="14">
                  <c:v>98.215795799265678</c:v>
                </c:pt>
                <c:pt idx="15">
                  <c:v>85.701139454846412</c:v>
                </c:pt>
                <c:pt idx="16">
                  <c:v>104.6831688466016</c:v>
                </c:pt>
                <c:pt idx="17">
                  <c:v>97.623202833311723</c:v>
                </c:pt>
                <c:pt idx="18">
                  <c:v>103.6492920155079</c:v>
                </c:pt>
                <c:pt idx="19">
                  <c:v>101.46522999769194</c:v>
                </c:pt>
                <c:pt idx="20">
                  <c:v>84.079059707497279</c:v>
                </c:pt>
                <c:pt idx="21">
                  <c:v>87.283206864622159</c:v>
                </c:pt>
                <c:pt idx="22">
                  <c:v>102.86774347376971</c:v>
                </c:pt>
                <c:pt idx="23">
                  <c:v>101.23567603163606</c:v>
                </c:pt>
                <c:pt idx="24">
                  <c:v>93.711186407061234</c:v>
                </c:pt>
                <c:pt idx="25">
                  <c:v>95.358816488811215</c:v>
                </c:pt>
                <c:pt idx="26">
                  <c:v>109.18954162518824</c:v>
                </c:pt>
                <c:pt idx="27">
                  <c:v>86.909047381463381</c:v>
                </c:pt>
                <c:pt idx="28">
                  <c:v>100.48149040769363</c:v>
                </c:pt>
                <c:pt idx="29">
                  <c:v>91.550274799524189</c:v>
                </c:pt>
                <c:pt idx="30">
                  <c:v>91.365657921693952</c:v>
                </c:pt>
                <c:pt idx="31">
                  <c:v>107.05727292113525</c:v>
                </c:pt>
                <c:pt idx="32">
                  <c:v>103.79893305065769</c:v>
                </c:pt>
                <c:pt idx="33">
                  <c:v>103.65701014216324</c:v>
                </c:pt>
                <c:pt idx="34">
                  <c:v>109.52107151104646</c:v>
                </c:pt>
                <c:pt idx="35">
                  <c:v>94.210681213725223</c:v>
                </c:pt>
                <c:pt idx="36">
                  <c:v>102.08891116248415</c:v>
                </c:pt>
                <c:pt idx="37">
                  <c:v>90.262077862930425</c:v>
                </c:pt>
                <c:pt idx="38">
                  <c:v>97.824248226945784</c:v>
                </c:pt>
                <c:pt idx="39">
                  <c:v>92.409075085064103</c:v>
                </c:pt>
                <c:pt idx="40">
                  <c:v>95.11647470864996</c:v>
                </c:pt>
                <c:pt idx="41">
                  <c:v>101.05434074034105</c:v>
                </c:pt>
                <c:pt idx="42">
                  <c:v>84.207485069245564</c:v>
                </c:pt>
                <c:pt idx="43">
                  <c:v>118.9006827178611</c:v>
                </c:pt>
                <c:pt idx="44">
                  <c:v>81.969029027529913</c:v>
                </c:pt>
                <c:pt idx="45">
                  <c:v>79.487717296865313</c:v>
                </c:pt>
                <c:pt idx="46">
                  <c:v>107.76450899163581</c:v>
                </c:pt>
                <c:pt idx="47">
                  <c:v>103.39660396969698</c:v>
                </c:pt>
                <c:pt idx="48">
                  <c:v>101.39956478567639</c:v>
                </c:pt>
                <c:pt idx="49">
                  <c:v>101.44993322319412</c:v>
                </c:pt>
                <c:pt idx="50">
                  <c:v>93.814348160162837</c:v>
                </c:pt>
                <c:pt idx="51">
                  <c:v>83.265437426231273</c:v>
                </c:pt>
                <c:pt idx="52">
                  <c:v>94.863882234875959</c:v>
                </c:pt>
                <c:pt idx="53">
                  <c:v>85.888847470198129</c:v>
                </c:pt>
                <c:pt idx="54">
                  <c:v>105.58333314094538</c:v>
                </c:pt>
                <c:pt idx="55">
                  <c:v>92.207463565185307</c:v>
                </c:pt>
                <c:pt idx="56">
                  <c:v>84.120752150673326</c:v>
                </c:pt>
                <c:pt idx="57">
                  <c:v>90.129543141289119</c:v>
                </c:pt>
                <c:pt idx="58">
                  <c:v>98.882290142610032</c:v>
                </c:pt>
                <c:pt idx="59">
                  <c:v>87.240969715208593</c:v>
                </c:pt>
                <c:pt idx="60">
                  <c:v>84.15981021489776</c:v>
                </c:pt>
                <c:pt idx="61">
                  <c:v>96.864971407603747</c:v>
                </c:pt>
                <c:pt idx="62">
                  <c:v>96.880220825139901</c:v>
                </c:pt>
                <c:pt idx="63">
                  <c:v>87.917779363860134</c:v>
                </c:pt>
                <c:pt idx="64">
                  <c:v>88.345750001082109</c:v>
                </c:pt>
                <c:pt idx="65">
                  <c:v>96.726260094596284</c:v>
                </c:pt>
                <c:pt idx="66">
                  <c:v>76.699780597790664</c:v>
                </c:pt>
                <c:pt idx="67">
                  <c:v>77.183960323679671</c:v>
                </c:pt>
                <c:pt idx="68">
                  <c:v>85.396777672387259</c:v>
                </c:pt>
                <c:pt idx="69">
                  <c:v>91.416125998518609</c:v>
                </c:pt>
                <c:pt idx="70">
                  <c:v>97.666209177831902</c:v>
                </c:pt>
                <c:pt idx="71">
                  <c:v>111.54593732507713</c:v>
                </c:pt>
                <c:pt idx="72">
                  <c:v>104.18325904059965</c:v>
                </c:pt>
                <c:pt idx="73">
                  <c:v>92.05392580406594</c:v>
                </c:pt>
                <c:pt idx="74">
                  <c:v>93.733659399713389</c:v>
                </c:pt>
                <c:pt idx="75">
                  <c:v>82.010604691480324</c:v>
                </c:pt>
                <c:pt idx="76">
                  <c:v>93.73965580096764</c:v>
                </c:pt>
                <c:pt idx="77">
                  <c:v>90.519637351475708</c:v>
                </c:pt>
                <c:pt idx="78">
                  <c:v>97.806991165900371</c:v>
                </c:pt>
                <c:pt idx="79">
                  <c:v>84.100086633413795</c:v>
                </c:pt>
                <c:pt idx="80">
                  <c:v>100.1507119844665</c:v>
                </c:pt>
                <c:pt idx="81">
                  <c:v>112.22991443359761</c:v>
                </c:pt>
                <c:pt idx="82">
                  <c:v>92.663950146060486</c:v>
                </c:pt>
                <c:pt idx="83">
                  <c:v>98.748555750529718</c:v>
                </c:pt>
                <c:pt idx="84">
                  <c:v>102.1865446102903</c:v>
                </c:pt>
                <c:pt idx="85">
                  <c:v>89.177948613628701</c:v>
                </c:pt>
                <c:pt idx="86">
                  <c:v>96.631410639782629</c:v>
                </c:pt>
                <c:pt idx="87">
                  <c:v>94.110420448939635</c:v>
                </c:pt>
                <c:pt idx="88">
                  <c:v>95.124581608728164</c:v>
                </c:pt>
                <c:pt idx="89">
                  <c:v>84.746379585487944</c:v>
                </c:pt>
                <c:pt idx="90">
                  <c:v>94.252475193724877</c:v>
                </c:pt>
                <c:pt idx="91">
                  <c:v>99.896250328932382</c:v>
                </c:pt>
                <c:pt idx="92">
                  <c:v>111.25733341591373</c:v>
                </c:pt>
                <c:pt idx="93">
                  <c:v>105.39442096783129</c:v>
                </c:pt>
                <c:pt idx="94">
                  <c:v>119.62533519217087</c:v>
                </c:pt>
                <c:pt idx="95">
                  <c:v>84.813870829216157</c:v>
                </c:pt>
                <c:pt idx="96">
                  <c:v>104.35801202929167</c:v>
                </c:pt>
                <c:pt idx="97">
                  <c:v>96.145682454950617</c:v>
                </c:pt>
                <c:pt idx="98">
                  <c:v>120.06183554522097</c:v>
                </c:pt>
                <c:pt idx="99">
                  <c:v>84.325755793300274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0-4E3D-B246-98F1FE35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89519"/>
        <c:axId val="1440700079"/>
      </c:scatterChart>
      <c:valAx>
        <c:axId val="144068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Production Hours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0700079"/>
        <c:crosses val="autoZero"/>
        <c:crossBetween val="midCat"/>
      </c:valAx>
      <c:valAx>
        <c:axId val="144070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Produced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06895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21974614651632865"/>
          <c:y val="4.179102513055581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'Linear Regression'!$K$30:$K$129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'Linear Regression'!$L$30:$L$129</c:f>
              <c:numCache>
                <c:formatCode>General</c:formatCode>
                <c:ptCount val="100"/>
                <c:pt idx="0">
                  <c:v>63.318022175897731</c:v>
                </c:pt>
                <c:pt idx="1">
                  <c:v>64.286183790122692</c:v>
                </c:pt>
                <c:pt idx="2">
                  <c:v>64.47780298144211</c:v>
                </c:pt>
                <c:pt idx="3">
                  <c:v>64.679146371968287</c:v>
                </c:pt>
                <c:pt idx="4">
                  <c:v>67.450782928819507</c:v>
                </c:pt>
                <c:pt idx="5">
                  <c:v>68.195202175516329</c:v>
                </c:pt>
                <c:pt idx="6">
                  <c:v>68.288394196223237</c:v>
                </c:pt>
                <c:pt idx="7">
                  <c:v>71.247190422506364</c:v>
                </c:pt>
                <c:pt idx="8">
                  <c:v>72.566707281161982</c:v>
                </c:pt>
                <c:pt idx="9">
                  <c:v>72.791303622475255</c:v>
                </c:pt>
                <c:pt idx="10">
                  <c:v>73.763228207543733</c:v>
                </c:pt>
                <c:pt idx="11">
                  <c:v>74.212885137407852</c:v>
                </c:pt>
                <c:pt idx="12">
                  <c:v>75.445416909290373</c:v>
                </c:pt>
                <c:pt idx="13">
                  <c:v>76.717716628320929</c:v>
                </c:pt>
                <c:pt idx="14">
                  <c:v>78.01299493398966</c:v>
                </c:pt>
                <c:pt idx="15">
                  <c:v>79.982614099165048</c:v>
                </c:pt>
                <c:pt idx="16">
                  <c:v>80.747448331414446</c:v>
                </c:pt>
                <c:pt idx="17">
                  <c:v>80.978082727914966</c:v>
                </c:pt>
                <c:pt idx="18">
                  <c:v>81.139758050586352</c:v>
                </c:pt>
                <c:pt idx="19">
                  <c:v>81.94043517222515</c:v>
                </c:pt>
                <c:pt idx="20">
                  <c:v>83.257915325728277</c:v>
                </c:pt>
                <c:pt idx="21">
                  <c:v>83.794258029562258</c:v>
                </c:pt>
                <c:pt idx="22">
                  <c:v>84.075530528415939</c:v>
                </c:pt>
                <c:pt idx="23">
                  <c:v>84.243506468941888</c:v>
                </c:pt>
                <c:pt idx="24">
                  <c:v>84.692539208766235</c:v>
                </c:pt>
                <c:pt idx="25">
                  <c:v>85.680997084157354</c:v>
                </c:pt>
                <c:pt idx="26">
                  <c:v>85.996801222183663</c:v>
                </c:pt>
                <c:pt idx="27">
                  <c:v>86.253687032569985</c:v>
                </c:pt>
                <c:pt idx="28">
                  <c:v>86.570806132192217</c:v>
                </c:pt>
                <c:pt idx="29">
                  <c:v>86.62669108758142</c:v>
                </c:pt>
                <c:pt idx="30">
                  <c:v>86.929454854989658</c:v>
                </c:pt>
                <c:pt idx="31">
                  <c:v>86.933461302566485</c:v>
                </c:pt>
                <c:pt idx="32">
                  <c:v>87.724360528138931</c:v>
                </c:pt>
                <c:pt idx="33">
                  <c:v>88.374738404115263</c:v>
                </c:pt>
                <c:pt idx="34">
                  <c:v>88.593516037884953</c:v>
                </c:pt>
                <c:pt idx="35">
                  <c:v>88.94201588907336</c:v>
                </c:pt>
                <c:pt idx="36">
                  <c:v>89.146138190350797</c:v>
                </c:pt>
                <c:pt idx="37">
                  <c:v>89.162879651471144</c:v>
                </c:pt>
                <c:pt idx="38">
                  <c:v>89.75445680197646</c:v>
                </c:pt>
                <c:pt idx="39">
                  <c:v>90.677675034121791</c:v>
                </c:pt>
                <c:pt idx="40">
                  <c:v>90.851317528106406</c:v>
                </c:pt>
                <c:pt idx="41">
                  <c:v>91.708609540265087</c:v>
                </c:pt>
                <c:pt idx="42">
                  <c:v>92.263002861858666</c:v>
                </c:pt>
                <c:pt idx="43">
                  <c:v>92.357260273294557</c:v>
                </c:pt>
                <c:pt idx="44">
                  <c:v>92.465271392347205</c:v>
                </c:pt>
                <c:pt idx="45">
                  <c:v>92.625087549117495</c:v>
                </c:pt>
                <c:pt idx="46">
                  <c:v>93.565454213653197</c:v>
                </c:pt>
                <c:pt idx="47">
                  <c:v>94.238575750736487</c:v>
                </c:pt>
                <c:pt idx="48">
                  <c:v>94.388624569913489</c:v>
                </c:pt>
                <c:pt idx="49">
                  <c:v>94.646744887595673</c:v>
                </c:pt>
                <c:pt idx="50">
                  <c:v>95.333090165776909</c:v>
                </c:pt>
                <c:pt idx="51">
                  <c:v>95.543513832270662</c:v>
                </c:pt>
                <c:pt idx="52">
                  <c:v>96.148136713791985</c:v>
                </c:pt>
                <c:pt idx="53">
                  <c:v>96.373621812361634</c:v>
                </c:pt>
                <c:pt idx="54">
                  <c:v>97.036705153611621</c:v>
                </c:pt>
                <c:pt idx="55">
                  <c:v>97.337357016141468</c:v>
                </c:pt>
                <c:pt idx="56">
                  <c:v>97.814192507625506</c:v>
                </c:pt>
                <c:pt idx="57">
                  <c:v>98.223639024556036</c:v>
                </c:pt>
                <c:pt idx="58">
                  <c:v>100.1143379697259</c:v>
                </c:pt>
                <c:pt idx="59">
                  <c:v>100.1967048260333</c:v>
                </c:pt>
                <c:pt idx="60">
                  <c:v>100.51104556544</c:v>
                </c:pt>
                <c:pt idx="61">
                  <c:v>101.471973323553</c:v>
                </c:pt>
                <c:pt idx="62">
                  <c:v>102.6737942164096</c:v>
                </c:pt>
                <c:pt idx="63">
                  <c:v>102.7897106848592</c:v>
                </c:pt>
                <c:pt idx="64">
                  <c:v>103.4581008180254</c:v>
                </c:pt>
                <c:pt idx="65">
                  <c:v>104.3650625363389</c:v>
                </c:pt>
                <c:pt idx="66">
                  <c:v>104.4823627924445</c:v>
                </c:pt>
                <c:pt idx="67">
                  <c:v>104.6285594567359</c:v>
                </c:pt>
                <c:pt idx="68">
                  <c:v>105.11037537351611</c:v>
                </c:pt>
                <c:pt idx="69">
                  <c:v>105.15395806404069</c:v>
                </c:pt>
                <c:pt idx="70">
                  <c:v>105.2993786476646</c:v>
                </c:pt>
                <c:pt idx="71">
                  <c:v>105.44656429996429</c:v>
                </c:pt>
                <c:pt idx="72">
                  <c:v>106.3360635640513</c:v>
                </c:pt>
                <c:pt idx="73">
                  <c:v>107.1788311697705</c:v>
                </c:pt>
                <c:pt idx="74">
                  <c:v>107.5963208149894</c:v>
                </c:pt>
                <c:pt idx="75">
                  <c:v>107.9896417781673</c:v>
                </c:pt>
                <c:pt idx="76">
                  <c:v>108.1818634358452</c:v>
                </c:pt>
                <c:pt idx="77">
                  <c:v>108.5423778216682</c:v>
                </c:pt>
                <c:pt idx="78">
                  <c:v>109.22967070248031</c:v>
                </c:pt>
                <c:pt idx="79">
                  <c:v>109.4272775063324</c:v>
                </c:pt>
                <c:pt idx="80">
                  <c:v>109.5603027238335</c:v>
                </c:pt>
                <c:pt idx="81">
                  <c:v>109.65723457140049</c:v>
                </c:pt>
                <c:pt idx="82">
                  <c:v>109.74254412815171</c:v>
                </c:pt>
                <c:pt idx="83">
                  <c:v>111.083956222105</c:v>
                </c:pt>
                <c:pt idx="84">
                  <c:v>111.54130707862871</c:v>
                </c:pt>
                <c:pt idx="85">
                  <c:v>111.8568664476019</c:v>
                </c:pt>
                <c:pt idx="86">
                  <c:v>113.7006899089491</c:v>
                </c:pt>
                <c:pt idx="87">
                  <c:v>115.2516710848322</c:v>
                </c:pt>
                <c:pt idx="88">
                  <c:v>115.40005835016051</c:v>
                </c:pt>
                <c:pt idx="89">
                  <c:v>115.6008139705603</c:v>
                </c:pt>
                <c:pt idx="90">
                  <c:v>115.7569384232978</c:v>
                </c:pt>
                <c:pt idx="91">
                  <c:v>118.4486706402905</c:v>
                </c:pt>
                <c:pt idx="92">
                  <c:v>118.6369885150051</c:v>
                </c:pt>
                <c:pt idx="93">
                  <c:v>120.0862144264791</c:v>
                </c:pt>
                <c:pt idx="94">
                  <c:v>120.6202487040879</c:v>
                </c:pt>
                <c:pt idx="95">
                  <c:v>121.64557089107841</c:v>
                </c:pt>
                <c:pt idx="96">
                  <c:v>125.8966931598293</c:v>
                </c:pt>
                <c:pt idx="97">
                  <c:v>128.18411668700529</c:v>
                </c:pt>
                <c:pt idx="98">
                  <c:v>131.351123678948</c:v>
                </c:pt>
                <c:pt idx="99">
                  <c:v>133.86811090060621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F-473D-A838-7A72B6A5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94319"/>
        <c:axId val="1440695759"/>
      </c:scatterChart>
      <c:valAx>
        <c:axId val="144069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695759"/>
        <c:crosses val="autoZero"/>
        <c:crossBetween val="midCat"/>
      </c:valAx>
      <c:valAx>
        <c:axId val="1440695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Produced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69431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293914</xdr:colOff>
      <xdr:row>36</xdr:row>
      <xdr:rowOff>108855</xdr:rowOff>
    </xdr:from>
    <xdr:to>
      <xdr:col>12</xdr:col>
      <xdr:colOff>3056390</xdr:colOff>
      <xdr:row>58</xdr:row>
      <xdr:rowOff>139529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96C34-75B1-881B-7BBD-6845FE7A1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3725833</xdr:colOff>
      <xdr:row>50</xdr:row>
      <xdr:rowOff>159566</xdr:rowOff>
    </xdr:from>
    <xdr:to>
      <xdr:col>16</xdr:col>
      <xdr:colOff>1044231</xdr:colOff>
      <xdr:row>74</xdr:row>
      <xdr:rowOff>165940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51E3A-6582-B2C7-B2C8-C862DDE23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451625</xdr:colOff>
      <xdr:row>61</xdr:row>
      <xdr:rowOff>40891</xdr:rowOff>
    </xdr:from>
    <xdr:to>
      <xdr:col>12</xdr:col>
      <xdr:colOff>2909938</xdr:colOff>
      <xdr:row>82</xdr:row>
      <xdr:rowOff>37170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AE49D2-FB23-D6A2-AC8C-0206DA395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707572</xdr:colOff>
      <xdr:row>18</xdr:row>
      <xdr:rowOff>141513</xdr:rowOff>
    </xdr:from>
    <xdr:to>
      <xdr:col>20</xdr:col>
      <xdr:colOff>174172</xdr:colOff>
      <xdr:row>36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F7CB1C-683C-9E08-B3E3-CFBACF522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904875</xdr:colOff>
      <xdr:row>1</xdr:row>
      <xdr:rowOff>85724</xdr:rowOff>
    </xdr:from>
    <xdr:to>
      <xdr:col>22</xdr:col>
      <xdr:colOff>304800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62BA7-6268-9F57-D0BB-5C9EF1D9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312963</xdr:colOff>
      <xdr:row>24</xdr:row>
      <xdr:rowOff>81641</xdr:rowOff>
    </xdr:from>
    <xdr:to>
      <xdr:col>22</xdr:col>
      <xdr:colOff>258535</xdr:colOff>
      <xdr:row>38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233E1-154F-B035-BF68-53DF36F0C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4274-FA26-48AC-BF66-91F86CCAFEAF}">
  <dimension ref="A1:R96"/>
  <sheetViews>
    <sheetView tabSelected="1" topLeftCell="A33" zoomScale="59" zoomScaleNormal="70" workbookViewId="0">
      <selection activeCell="B7" sqref="B7"/>
    </sheetView>
  </sheetViews>
  <sheetFormatPr defaultRowHeight="13.8" x14ac:dyDescent="0.25"/>
  <cols>
    <col min="1" max="1" width="27.6640625" style="1" bestFit="1" customWidth="1"/>
    <col min="2" max="2" width="16.88671875" style="1" bestFit="1" customWidth="1"/>
    <col min="3" max="3" width="7.88671875" style="1" bestFit="1" customWidth="1"/>
    <col min="4" max="5" width="7.88671875" style="1" customWidth="1"/>
    <col min="6" max="6" width="19.44140625" style="1" bestFit="1" customWidth="1"/>
    <col min="7" max="7" width="5.6640625" style="1" bestFit="1" customWidth="1"/>
    <col min="8" max="8" width="5.21875" style="1" bestFit="1" customWidth="1"/>
    <col min="9" max="9" width="11.21875" style="1" bestFit="1" customWidth="1"/>
    <col min="10" max="10" width="8.88671875" style="1"/>
    <col min="11" max="11" width="35.109375" style="1" bestFit="1" customWidth="1"/>
    <col min="12" max="12" width="28.77734375" style="1" bestFit="1" customWidth="1"/>
    <col min="13" max="13" width="56.44140625" style="1" bestFit="1" customWidth="1"/>
    <col min="14" max="14" width="21.88671875" style="1" bestFit="1" customWidth="1"/>
    <col min="15" max="15" width="30" style="1" bestFit="1" customWidth="1"/>
    <col min="16" max="16" width="32.21875" style="1" bestFit="1" customWidth="1"/>
    <col min="17" max="17" width="21.88671875" style="1" bestFit="1" customWidth="1"/>
    <col min="18" max="18" width="12.6640625" style="1" bestFit="1" customWidth="1"/>
    <col min="19" max="16384" width="8.88671875" style="1"/>
  </cols>
  <sheetData>
    <row r="1" spans="1:18" ht="14.4" thickBot="1" x14ac:dyDescent="0.3">
      <c r="A1" s="3" t="s">
        <v>55</v>
      </c>
      <c r="B1" s="5" t="s">
        <v>54</v>
      </c>
      <c r="C1" s="4" t="s">
        <v>0</v>
      </c>
      <c r="D1" s="4" t="s">
        <v>52</v>
      </c>
      <c r="E1" s="5" t="s">
        <v>53</v>
      </c>
      <c r="F1" s="34" t="s">
        <v>50</v>
      </c>
      <c r="G1" s="34" t="s">
        <v>57</v>
      </c>
      <c r="H1" s="34" t="s">
        <v>52</v>
      </c>
      <c r="I1" s="34" t="s">
        <v>51</v>
      </c>
      <c r="K1" s="51" t="s">
        <v>18</v>
      </c>
      <c r="L1" s="52"/>
      <c r="M1" s="52"/>
      <c r="N1" s="52"/>
      <c r="O1" s="52"/>
      <c r="P1" s="52"/>
      <c r="Q1" s="52"/>
      <c r="R1" s="53"/>
    </row>
    <row r="2" spans="1:18" ht="14.4" x14ac:dyDescent="0.3">
      <c r="A2" s="6">
        <v>7</v>
      </c>
      <c r="B2" s="37">
        <v>34.112724560515943</v>
      </c>
      <c r="C2" s="1">
        <v>1</v>
      </c>
      <c r="D2" s="13">
        <f>F2+(2*$L$8)</f>
        <v>39.751252651636669</v>
      </c>
      <c r="E2" s="9">
        <f>F2-(2*$L$8)</f>
        <v>20.248747348363331</v>
      </c>
      <c r="F2" s="35">
        <f>ROUNDUP(AVERAGE($B$2:$B$51),0)</f>
        <v>30</v>
      </c>
      <c r="G2" s="35">
        <v>0</v>
      </c>
      <c r="H2" s="35">
        <v>5</v>
      </c>
      <c r="I2" s="35">
        <f>ROUNDUP(AVERAGE($C$2:$C$51),0)</f>
        <v>2</v>
      </c>
      <c r="K2" s="15" t="s">
        <v>1</v>
      </c>
      <c r="L2" s="16"/>
      <c r="M2" s="14"/>
      <c r="N2" s="16" t="s">
        <v>2</v>
      </c>
      <c r="O2" s="16"/>
      <c r="P2" s="14"/>
      <c r="Q2" s="16" t="s">
        <v>0</v>
      </c>
      <c r="R2" s="17"/>
    </row>
    <row r="3" spans="1:18" x14ac:dyDescent="0.25">
      <c r="A3" s="6">
        <v>4</v>
      </c>
      <c r="B3" s="11">
        <v>23.895781750144891</v>
      </c>
      <c r="C3" s="1">
        <v>1</v>
      </c>
      <c r="D3" s="9">
        <f t="shared" ref="D3:D51" si="0">F3+(2*$L$8)</f>
        <v>39.751252651636669</v>
      </c>
      <c r="E3" s="9">
        <f t="shared" ref="E3:E51" si="1">F3-(2*$L$8)</f>
        <v>20.248747348363331</v>
      </c>
      <c r="F3" s="35">
        <f t="shared" ref="F3:F51" si="2">ROUNDUP(AVERAGE($B$2:$B$51),0)</f>
        <v>30</v>
      </c>
      <c r="G3" s="35">
        <v>0</v>
      </c>
      <c r="H3" s="35">
        <v>5</v>
      </c>
      <c r="I3" s="35">
        <f t="shared" ref="I3:I51" si="3">ROUNDUP(AVERAGE($C$2:$C$51),0)</f>
        <v>2</v>
      </c>
      <c r="K3" s="6"/>
      <c r="M3" s="9"/>
      <c r="P3" s="9"/>
      <c r="R3" s="18"/>
    </row>
    <row r="4" spans="1:18" x14ac:dyDescent="0.25">
      <c r="A4" s="6">
        <v>8</v>
      </c>
      <c r="B4" s="11">
        <v>31.04431797502378</v>
      </c>
      <c r="C4" s="1">
        <v>5</v>
      </c>
      <c r="D4" s="9">
        <f t="shared" si="0"/>
        <v>39.751252651636669</v>
      </c>
      <c r="E4" s="9">
        <f t="shared" si="1"/>
        <v>20.248747348363331</v>
      </c>
      <c r="F4" s="35">
        <f t="shared" si="2"/>
        <v>30</v>
      </c>
      <c r="G4" s="35">
        <v>0</v>
      </c>
      <c r="H4" s="35">
        <v>5</v>
      </c>
      <c r="I4" s="35">
        <f t="shared" si="3"/>
        <v>2</v>
      </c>
      <c r="K4" s="6" t="s">
        <v>4</v>
      </c>
      <c r="L4" s="1">
        <v>29.665489583665234</v>
      </c>
      <c r="M4" s="9"/>
      <c r="N4" s="1" t="s">
        <v>4</v>
      </c>
      <c r="O4" s="1">
        <v>5.84</v>
      </c>
      <c r="P4" s="9"/>
      <c r="Q4" s="1" t="s">
        <v>4</v>
      </c>
      <c r="R4" s="18">
        <v>1.96</v>
      </c>
    </row>
    <row r="5" spans="1:18" x14ac:dyDescent="0.25">
      <c r="A5" s="6">
        <v>5</v>
      </c>
      <c r="B5" s="11">
        <v>20.201649380601118</v>
      </c>
      <c r="C5" s="1">
        <v>4</v>
      </c>
      <c r="D5" s="9">
        <f t="shared" si="0"/>
        <v>39.751252651636669</v>
      </c>
      <c r="E5" s="9">
        <f t="shared" si="1"/>
        <v>20.248747348363331</v>
      </c>
      <c r="F5" s="35">
        <f t="shared" si="2"/>
        <v>30</v>
      </c>
      <c r="G5" s="35">
        <v>0</v>
      </c>
      <c r="H5" s="35">
        <v>5</v>
      </c>
      <c r="I5" s="35">
        <f t="shared" si="3"/>
        <v>2</v>
      </c>
      <c r="K5" s="6" t="s">
        <v>5</v>
      </c>
      <c r="L5" s="1">
        <v>0.68951768750355902</v>
      </c>
      <c r="M5" s="9"/>
      <c r="N5" s="1" t="s">
        <v>5</v>
      </c>
      <c r="O5" s="1">
        <v>0.38157568056677826</v>
      </c>
      <c r="P5" s="9"/>
      <c r="Q5" s="1" t="s">
        <v>5</v>
      </c>
      <c r="R5" s="18">
        <v>0.20396078054371136</v>
      </c>
    </row>
    <row r="6" spans="1:18" x14ac:dyDescent="0.25">
      <c r="A6" s="6">
        <v>7</v>
      </c>
      <c r="B6" s="11">
        <v>23.35906975550785</v>
      </c>
      <c r="C6" s="1">
        <v>0</v>
      </c>
      <c r="D6" s="9">
        <f t="shared" si="0"/>
        <v>39.751252651636669</v>
      </c>
      <c r="E6" s="9">
        <f t="shared" si="1"/>
        <v>20.248747348363331</v>
      </c>
      <c r="F6" s="35">
        <f t="shared" si="2"/>
        <v>30</v>
      </c>
      <c r="G6" s="35">
        <v>0</v>
      </c>
      <c r="H6" s="35">
        <v>5</v>
      </c>
      <c r="I6" s="35">
        <f t="shared" si="3"/>
        <v>2</v>
      </c>
      <c r="K6" s="6" t="s">
        <v>6</v>
      </c>
      <c r="L6" s="1">
        <v>30.12805257282055</v>
      </c>
      <c r="M6" s="9"/>
      <c r="N6" s="1" t="s">
        <v>6</v>
      </c>
      <c r="O6" s="1">
        <v>6</v>
      </c>
      <c r="P6" s="9"/>
      <c r="Q6" s="1" t="s">
        <v>6</v>
      </c>
      <c r="R6" s="18">
        <v>2</v>
      </c>
    </row>
    <row r="7" spans="1:18" x14ac:dyDescent="0.25">
      <c r="A7" s="6">
        <v>10</v>
      </c>
      <c r="B7" s="11">
        <v>30.984306179345619</v>
      </c>
      <c r="C7" s="1">
        <v>1</v>
      </c>
      <c r="D7" s="9">
        <f t="shared" si="0"/>
        <v>39.751252651636669</v>
      </c>
      <c r="E7" s="9">
        <f t="shared" si="1"/>
        <v>20.248747348363331</v>
      </c>
      <c r="F7" s="35">
        <f t="shared" si="2"/>
        <v>30</v>
      </c>
      <c r="G7" s="35">
        <v>0</v>
      </c>
      <c r="H7" s="35">
        <v>5</v>
      </c>
      <c r="I7" s="35">
        <f t="shared" si="3"/>
        <v>2</v>
      </c>
      <c r="K7" s="6" t="s">
        <v>7</v>
      </c>
      <c r="L7" s="1" t="e">
        <v>#N/A</v>
      </c>
      <c r="M7" s="9"/>
      <c r="N7" s="1" t="s">
        <v>7</v>
      </c>
      <c r="O7" s="1">
        <v>7</v>
      </c>
      <c r="P7" s="9"/>
      <c r="Q7" s="1" t="s">
        <v>7</v>
      </c>
      <c r="R7" s="18">
        <v>2</v>
      </c>
    </row>
    <row r="8" spans="1:18" x14ac:dyDescent="0.25">
      <c r="A8" s="6">
        <v>3</v>
      </c>
      <c r="B8" s="11">
        <v>33.692332899977053</v>
      </c>
      <c r="C8" s="1">
        <v>2</v>
      </c>
      <c r="D8" s="9">
        <f t="shared" si="0"/>
        <v>39.751252651636669</v>
      </c>
      <c r="E8" s="9">
        <f t="shared" si="1"/>
        <v>20.248747348363331</v>
      </c>
      <c r="F8" s="35">
        <f t="shared" si="2"/>
        <v>30</v>
      </c>
      <c r="G8" s="35">
        <v>0</v>
      </c>
      <c r="H8" s="35">
        <v>5</v>
      </c>
      <c r="I8" s="35">
        <f t="shared" si="3"/>
        <v>2</v>
      </c>
      <c r="K8" s="6" t="s">
        <v>8</v>
      </c>
      <c r="L8" s="1">
        <v>4.8756263258183337</v>
      </c>
      <c r="M8" s="9"/>
      <c r="N8" s="1" t="s">
        <v>8</v>
      </c>
      <c r="O8" s="1">
        <v>2.6981475126464085</v>
      </c>
      <c r="P8" s="9"/>
      <c r="Q8" s="1" t="s">
        <v>8</v>
      </c>
      <c r="R8" s="18">
        <v>1.4422205101855956</v>
      </c>
    </row>
    <row r="9" spans="1:18" x14ac:dyDescent="0.25">
      <c r="A9" s="6">
        <v>7</v>
      </c>
      <c r="B9" s="11">
        <v>30.856841405949851</v>
      </c>
      <c r="C9" s="1">
        <v>2</v>
      </c>
      <c r="D9" s="9">
        <f t="shared" si="0"/>
        <v>39.751252651636669</v>
      </c>
      <c r="E9" s="9">
        <f t="shared" si="1"/>
        <v>20.248747348363331</v>
      </c>
      <c r="F9" s="35">
        <f t="shared" si="2"/>
        <v>30</v>
      </c>
      <c r="G9" s="35">
        <v>0</v>
      </c>
      <c r="H9" s="35">
        <v>5</v>
      </c>
      <c r="I9" s="35">
        <f t="shared" si="3"/>
        <v>2</v>
      </c>
      <c r="K9" s="6" t="s">
        <v>9</v>
      </c>
      <c r="L9" s="1">
        <v>23.771732069012781</v>
      </c>
      <c r="M9" s="9"/>
      <c r="N9" s="1" t="s">
        <v>9</v>
      </c>
      <c r="O9" s="1">
        <v>7.28</v>
      </c>
      <c r="P9" s="9"/>
      <c r="Q9" s="1" t="s">
        <v>9</v>
      </c>
      <c r="R9" s="18">
        <v>2.0799999999999996</v>
      </c>
    </row>
    <row r="10" spans="1:18" x14ac:dyDescent="0.25">
      <c r="A10" s="6">
        <v>8</v>
      </c>
      <c r="B10" s="11">
        <v>29.4217585880588</v>
      </c>
      <c r="C10" s="1">
        <v>0</v>
      </c>
      <c r="D10" s="9">
        <f t="shared" si="0"/>
        <v>39.751252651636669</v>
      </c>
      <c r="E10" s="9">
        <f t="shared" si="1"/>
        <v>20.248747348363331</v>
      </c>
      <c r="F10" s="35">
        <f t="shared" si="2"/>
        <v>30</v>
      </c>
      <c r="G10" s="35">
        <v>0</v>
      </c>
      <c r="H10" s="35">
        <v>5</v>
      </c>
      <c r="I10" s="35">
        <f t="shared" si="3"/>
        <v>2</v>
      </c>
      <c r="K10" s="6" t="s">
        <v>10</v>
      </c>
      <c r="L10" s="1">
        <v>-8.3077754506715173E-2</v>
      </c>
      <c r="M10" s="9"/>
      <c r="N10" s="1" t="s">
        <v>10</v>
      </c>
      <c r="O10" s="1">
        <v>-1.1427707164693803</v>
      </c>
      <c r="P10" s="9"/>
      <c r="Q10" s="1" t="s">
        <v>10</v>
      </c>
      <c r="R10" s="18">
        <v>-0.27043570323761124</v>
      </c>
    </row>
    <row r="11" spans="1:18" x14ac:dyDescent="0.25">
      <c r="A11" s="6">
        <v>5</v>
      </c>
      <c r="B11" s="11">
        <v>28.494481522053551</v>
      </c>
      <c r="C11" s="1">
        <v>2</v>
      </c>
      <c r="D11" s="9">
        <f t="shared" si="0"/>
        <v>39.751252651636669</v>
      </c>
      <c r="E11" s="9">
        <f t="shared" si="1"/>
        <v>20.248747348363331</v>
      </c>
      <c r="F11" s="35">
        <f t="shared" si="2"/>
        <v>30</v>
      </c>
      <c r="G11" s="35">
        <v>0</v>
      </c>
      <c r="H11" s="35">
        <v>5</v>
      </c>
      <c r="I11" s="35">
        <f t="shared" si="3"/>
        <v>2</v>
      </c>
      <c r="K11" s="6" t="s">
        <v>11</v>
      </c>
      <c r="L11" s="1">
        <v>-0.48631518535132578</v>
      </c>
      <c r="M11" s="9"/>
      <c r="N11" s="1" t="s">
        <v>11</v>
      </c>
      <c r="O11" s="1">
        <v>-7.6375360601812894E-2</v>
      </c>
      <c r="P11" s="9"/>
      <c r="Q11" s="1" t="s">
        <v>11</v>
      </c>
      <c r="R11" s="18">
        <v>0.66779546778684862</v>
      </c>
    </row>
    <row r="12" spans="1:18" x14ac:dyDescent="0.25">
      <c r="A12" s="6">
        <v>4</v>
      </c>
      <c r="B12" s="11">
        <v>22.607390048162859</v>
      </c>
      <c r="C12" s="1">
        <v>2</v>
      </c>
      <c r="D12" s="9">
        <f t="shared" si="0"/>
        <v>39.751252651636669</v>
      </c>
      <c r="E12" s="9">
        <f t="shared" si="1"/>
        <v>20.248747348363331</v>
      </c>
      <c r="F12" s="35">
        <f t="shared" si="2"/>
        <v>30</v>
      </c>
      <c r="G12" s="35">
        <v>0</v>
      </c>
      <c r="H12" s="35">
        <v>5</v>
      </c>
      <c r="I12" s="35">
        <f t="shared" si="3"/>
        <v>2</v>
      </c>
      <c r="K12" s="6" t="s">
        <v>12</v>
      </c>
      <c r="L12" s="1">
        <v>20.921943799518754</v>
      </c>
      <c r="M12" s="9"/>
      <c r="N12" s="1" t="s">
        <v>12</v>
      </c>
      <c r="O12" s="1">
        <v>9</v>
      </c>
      <c r="P12" s="9"/>
      <c r="Q12" s="1" t="s">
        <v>12</v>
      </c>
      <c r="R12" s="18">
        <v>5</v>
      </c>
    </row>
    <row r="13" spans="1:18" x14ac:dyDescent="0.25">
      <c r="A13" s="6">
        <v>8</v>
      </c>
      <c r="B13" s="11">
        <v>26.400778958026461</v>
      </c>
      <c r="C13" s="1">
        <v>3</v>
      </c>
      <c r="D13" s="9">
        <f t="shared" si="0"/>
        <v>39.751252651636669</v>
      </c>
      <c r="E13" s="9">
        <f t="shared" si="1"/>
        <v>20.248747348363331</v>
      </c>
      <c r="F13" s="35">
        <f t="shared" si="2"/>
        <v>30</v>
      </c>
      <c r="G13" s="35">
        <v>0</v>
      </c>
      <c r="H13" s="35">
        <v>5</v>
      </c>
      <c r="I13" s="35">
        <f t="shared" si="3"/>
        <v>2</v>
      </c>
      <c r="K13" s="6" t="s">
        <v>13</v>
      </c>
      <c r="L13" s="1">
        <v>16.901274479551279</v>
      </c>
      <c r="M13" s="9"/>
      <c r="N13" s="1" t="s">
        <v>13</v>
      </c>
      <c r="O13" s="1">
        <v>1</v>
      </c>
      <c r="P13" s="9"/>
      <c r="Q13" s="1" t="s">
        <v>13</v>
      </c>
      <c r="R13" s="18">
        <v>0</v>
      </c>
    </row>
    <row r="14" spans="1:18" x14ac:dyDescent="0.25">
      <c r="A14" s="6">
        <v>8</v>
      </c>
      <c r="B14" s="11">
        <v>27.696806145201059</v>
      </c>
      <c r="C14" s="1">
        <v>1</v>
      </c>
      <c r="D14" s="9">
        <f t="shared" si="0"/>
        <v>39.751252651636669</v>
      </c>
      <c r="E14" s="9">
        <f t="shared" si="1"/>
        <v>20.248747348363331</v>
      </c>
      <c r="F14" s="35">
        <f t="shared" si="2"/>
        <v>30</v>
      </c>
      <c r="G14" s="35">
        <v>0</v>
      </c>
      <c r="H14" s="35">
        <v>5</v>
      </c>
      <c r="I14" s="35">
        <f t="shared" si="3"/>
        <v>2</v>
      </c>
      <c r="K14" s="6" t="s">
        <v>14</v>
      </c>
      <c r="L14" s="1">
        <v>37.823218279070034</v>
      </c>
      <c r="M14" s="9"/>
      <c r="N14" s="1" t="s">
        <v>14</v>
      </c>
      <c r="O14" s="1">
        <v>10</v>
      </c>
      <c r="P14" s="9"/>
      <c r="Q14" s="1" t="s">
        <v>14</v>
      </c>
      <c r="R14" s="18">
        <v>5</v>
      </c>
    </row>
    <row r="15" spans="1:18" x14ac:dyDescent="0.25">
      <c r="A15" s="6">
        <v>3</v>
      </c>
      <c r="B15" s="11">
        <v>35.285611131094583</v>
      </c>
      <c r="C15" s="1">
        <v>0</v>
      </c>
      <c r="D15" s="9">
        <f t="shared" si="0"/>
        <v>39.751252651636669</v>
      </c>
      <c r="E15" s="9">
        <f t="shared" si="1"/>
        <v>20.248747348363331</v>
      </c>
      <c r="F15" s="35">
        <f t="shared" si="2"/>
        <v>30</v>
      </c>
      <c r="G15" s="35">
        <v>0</v>
      </c>
      <c r="H15" s="35">
        <v>5</v>
      </c>
      <c r="I15" s="35">
        <f t="shared" si="3"/>
        <v>2</v>
      </c>
      <c r="K15" s="6" t="s">
        <v>15</v>
      </c>
      <c r="L15" s="1">
        <v>1483.2744791832617</v>
      </c>
      <c r="M15" s="9"/>
      <c r="N15" s="1" t="s">
        <v>15</v>
      </c>
      <c r="O15" s="1">
        <v>292</v>
      </c>
      <c r="P15" s="9"/>
      <c r="Q15" s="1" t="s">
        <v>15</v>
      </c>
      <c r="R15" s="18">
        <v>98</v>
      </c>
    </row>
    <row r="16" spans="1:18" x14ac:dyDescent="0.25">
      <c r="A16" s="6">
        <v>6</v>
      </c>
      <c r="B16" s="11">
        <v>31.718091447842308</v>
      </c>
      <c r="C16" s="1">
        <v>2</v>
      </c>
      <c r="D16" s="9">
        <f t="shared" si="0"/>
        <v>39.751252651636669</v>
      </c>
      <c r="E16" s="9">
        <f t="shared" si="1"/>
        <v>20.248747348363331</v>
      </c>
      <c r="F16" s="35">
        <f t="shared" si="2"/>
        <v>30</v>
      </c>
      <c r="G16" s="35">
        <v>0</v>
      </c>
      <c r="H16" s="35">
        <v>5</v>
      </c>
      <c r="I16" s="35">
        <f t="shared" si="3"/>
        <v>2</v>
      </c>
      <c r="K16" s="6" t="s">
        <v>16</v>
      </c>
      <c r="L16" s="1">
        <v>50</v>
      </c>
      <c r="M16" s="9"/>
      <c r="N16" s="1" t="s">
        <v>16</v>
      </c>
      <c r="O16" s="1">
        <v>50</v>
      </c>
      <c r="P16" s="9"/>
      <c r="Q16" s="1" t="s">
        <v>16</v>
      </c>
      <c r="R16" s="18">
        <v>50</v>
      </c>
    </row>
    <row r="17" spans="1:18" ht="14.4" thickBot="1" x14ac:dyDescent="0.3">
      <c r="A17" s="6">
        <v>5</v>
      </c>
      <c r="B17" s="11">
        <v>21.184799223186332</v>
      </c>
      <c r="C17" s="1">
        <v>2</v>
      </c>
      <c r="D17" s="9">
        <f t="shared" si="0"/>
        <v>39.751252651636669</v>
      </c>
      <c r="E17" s="9">
        <f t="shared" si="1"/>
        <v>20.248747348363331</v>
      </c>
      <c r="F17" s="35">
        <f t="shared" si="2"/>
        <v>30</v>
      </c>
      <c r="G17" s="35">
        <v>0</v>
      </c>
      <c r="H17" s="35">
        <v>5</v>
      </c>
      <c r="I17" s="35">
        <f t="shared" si="3"/>
        <v>2</v>
      </c>
      <c r="K17" s="7" t="s">
        <v>17</v>
      </c>
      <c r="L17" s="8">
        <v>1.385637670369769</v>
      </c>
      <c r="M17" s="10"/>
      <c r="N17" s="8" t="s">
        <v>17</v>
      </c>
      <c r="O17" s="8">
        <v>0.76680503875773409</v>
      </c>
      <c r="P17" s="10"/>
      <c r="Q17" s="8" t="s">
        <v>17</v>
      </c>
      <c r="R17" s="19">
        <v>0.40987453392619339</v>
      </c>
    </row>
    <row r="18" spans="1:18" x14ac:dyDescent="0.25">
      <c r="A18" s="6">
        <v>2</v>
      </c>
      <c r="B18" s="11">
        <v>31.62041984697397</v>
      </c>
      <c r="C18" s="1">
        <v>1</v>
      </c>
      <c r="D18" s="9">
        <f t="shared" si="0"/>
        <v>39.751252651636669</v>
      </c>
      <c r="E18" s="9">
        <f t="shared" si="1"/>
        <v>20.248747348363331</v>
      </c>
      <c r="F18" s="35">
        <f t="shared" si="2"/>
        <v>30</v>
      </c>
      <c r="G18" s="35">
        <v>0</v>
      </c>
      <c r="H18" s="35">
        <v>5</v>
      </c>
      <c r="I18" s="35">
        <f t="shared" si="3"/>
        <v>2</v>
      </c>
    </row>
    <row r="19" spans="1:18" x14ac:dyDescent="0.25">
      <c r="A19" s="6">
        <v>8</v>
      </c>
      <c r="B19" s="11">
        <v>28.074588597918421</v>
      </c>
      <c r="C19" s="1">
        <v>3</v>
      </c>
      <c r="D19" s="9">
        <f t="shared" si="0"/>
        <v>39.751252651636669</v>
      </c>
      <c r="E19" s="9">
        <f t="shared" si="1"/>
        <v>20.248747348363331</v>
      </c>
      <c r="F19" s="35">
        <f t="shared" si="2"/>
        <v>30</v>
      </c>
      <c r="G19" s="35">
        <v>0</v>
      </c>
      <c r="H19" s="35">
        <v>5</v>
      </c>
      <c r="I19" s="35">
        <f t="shared" si="3"/>
        <v>2</v>
      </c>
      <c r="K19" s="20"/>
    </row>
    <row r="20" spans="1:18" x14ac:dyDescent="0.25">
      <c r="A20" s="6">
        <v>6</v>
      </c>
      <c r="B20" s="11">
        <v>26.61538999847021</v>
      </c>
      <c r="C20" s="1">
        <v>2</v>
      </c>
      <c r="D20" s="9">
        <f t="shared" si="0"/>
        <v>39.751252651636669</v>
      </c>
      <c r="E20" s="9">
        <f t="shared" si="1"/>
        <v>20.248747348363331</v>
      </c>
      <c r="F20" s="35">
        <f t="shared" si="2"/>
        <v>30</v>
      </c>
      <c r="G20" s="35">
        <v>0</v>
      </c>
      <c r="H20" s="35">
        <v>5</v>
      </c>
      <c r="I20" s="35">
        <f t="shared" si="3"/>
        <v>2</v>
      </c>
      <c r="J20" s="20"/>
      <c r="K20" s="20"/>
    </row>
    <row r="21" spans="1:18" x14ac:dyDescent="0.25">
      <c r="A21" s="6">
        <v>2</v>
      </c>
      <c r="B21" s="11">
        <v>33.058381444204343</v>
      </c>
      <c r="C21" s="1">
        <v>3</v>
      </c>
      <c r="D21" s="9">
        <f t="shared" si="0"/>
        <v>39.751252651636669</v>
      </c>
      <c r="E21" s="9">
        <f t="shared" si="1"/>
        <v>20.248747348363331</v>
      </c>
      <c r="F21" s="35">
        <f t="shared" si="2"/>
        <v>30</v>
      </c>
      <c r="G21" s="35">
        <v>0</v>
      </c>
      <c r="H21" s="35">
        <v>5</v>
      </c>
      <c r="I21" s="35">
        <f t="shared" si="3"/>
        <v>2</v>
      </c>
      <c r="J21" s="20"/>
    </row>
    <row r="22" spans="1:18" x14ac:dyDescent="0.25">
      <c r="A22" s="6">
        <v>5</v>
      </c>
      <c r="B22" s="11">
        <v>35.154997612479747</v>
      </c>
      <c r="C22" s="1">
        <v>2</v>
      </c>
      <c r="D22" s="9">
        <f t="shared" si="0"/>
        <v>39.751252651636669</v>
      </c>
      <c r="E22" s="9">
        <f t="shared" si="1"/>
        <v>20.248747348363331</v>
      </c>
      <c r="F22" s="35">
        <f t="shared" si="2"/>
        <v>30</v>
      </c>
      <c r="G22" s="35">
        <v>0</v>
      </c>
      <c r="H22" s="35">
        <v>5</v>
      </c>
      <c r="I22" s="35">
        <f t="shared" si="3"/>
        <v>2</v>
      </c>
    </row>
    <row r="23" spans="1:18" ht="14.4" thickBot="1" x14ac:dyDescent="0.3">
      <c r="A23" s="6">
        <v>1</v>
      </c>
      <c r="B23" s="11">
        <v>34.65640059558099</v>
      </c>
      <c r="C23" s="1">
        <v>0</v>
      </c>
      <c r="D23" s="9">
        <f t="shared" si="0"/>
        <v>39.751252651636669</v>
      </c>
      <c r="E23" s="9">
        <f t="shared" si="1"/>
        <v>20.248747348363331</v>
      </c>
      <c r="F23" s="35">
        <f t="shared" si="2"/>
        <v>30</v>
      </c>
      <c r="G23" s="35">
        <v>0</v>
      </c>
      <c r="H23" s="35">
        <v>5</v>
      </c>
      <c r="I23" s="35">
        <f t="shared" si="3"/>
        <v>2</v>
      </c>
    </row>
    <row r="24" spans="1:18" ht="23.4" thickBot="1" x14ac:dyDescent="0.3">
      <c r="A24" s="6">
        <v>10</v>
      </c>
      <c r="B24" s="11">
        <v>25.803912383886811</v>
      </c>
      <c r="C24" s="1">
        <v>2</v>
      </c>
      <c r="D24" s="9">
        <f t="shared" si="0"/>
        <v>39.751252651636669</v>
      </c>
      <c r="E24" s="9">
        <f t="shared" si="1"/>
        <v>20.248747348363331</v>
      </c>
      <c r="F24" s="35">
        <f t="shared" si="2"/>
        <v>30</v>
      </c>
      <c r="G24" s="35">
        <v>0</v>
      </c>
      <c r="H24" s="35">
        <v>5</v>
      </c>
      <c r="I24" s="35">
        <f t="shared" si="3"/>
        <v>2</v>
      </c>
      <c r="K24" s="54" t="s">
        <v>49</v>
      </c>
      <c r="L24" s="55"/>
      <c r="M24" s="56"/>
      <c r="O24" s="38" t="s">
        <v>58</v>
      </c>
      <c r="P24" s="38" t="s">
        <v>60</v>
      </c>
      <c r="Q24" s="38" t="s">
        <v>58</v>
      </c>
      <c r="R24" s="38" t="s">
        <v>60</v>
      </c>
    </row>
    <row r="25" spans="1:18" ht="14.4" thickBot="1" x14ac:dyDescent="0.3">
      <c r="A25" s="6">
        <v>6</v>
      </c>
      <c r="B25" s="11">
        <v>28.453938120743931</v>
      </c>
      <c r="C25" s="1">
        <v>1</v>
      </c>
      <c r="D25" s="9">
        <f t="shared" si="0"/>
        <v>39.751252651636669</v>
      </c>
      <c r="E25" s="9">
        <f t="shared" si="1"/>
        <v>20.248747348363331</v>
      </c>
      <c r="F25" s="35">
        <f t="shared" si="2"/>
        <v>30</v>
      </c>
      <c r="G25" s="35">
        <v>0</v>
      </c>
      <c r="H25" s="35">
        <v>5</v>
      </c>
      <c r="I25" s="35">
        <f t="shared" si="3"/>
        <v>2</v>
      </c>
      <c r="K25" s="22" t="s">
        <v>24</v>
      </c>
      <c r="L25" s="23" t="s">
        <v>25</v>
      </c>
      <c r="M25" s="24" t="s">
        <v>26</v>
      </c>
      <c r="O25" s="1">
        <v>1</v>
      </c>
      <c r="P25" s="1">
        <v>2</v>
      </c>
      <c r="Q25" s="1">
        <v>6.1428571428571432</v>
      </c>
      <c r="R25" s="1">
        <v>10</v>
      </c>
    </row>
    <row r="26" spans="1:18" x14ac:dyDescent="0.25">
      <c r="A26" s="6">
        <v>9</v>
      </c>
      <c r="B26" s="11">
        <v>31.656317157017821</v>
      </c>
      <c r="C26" s="1">
        <v>1</v>
      </c>
      <c r="D26" s="9">
        <f t="shared" si="0"/>
        <v>39.751252651636669</v>
      </c>
      <c r="E26" s="9">
        <f t="shared" si="1"/>
        <v>20.248747348363331</v>
      </c>
      <c r="F26" s="35">
        <f t="shared" si="2"/>
        <v>30</v>
      </c>
      <c r="G26" s="35">
        <v>0</v>
      </c>
      <c r="H26" s="35">
        <v>5</v>
      </c>
      <c r="I26" s="35">
        <f t="shared" si="3"/>
        <v>2</v>
      </c>
      <c r="K26" s="25" t="s">
        <v>4</v>
      </c>
      <c r="L26" s="31" t="s">
        <v>27</v>
      </c>
      <c r="M26" s="26" t="s">
        <v>28</v>
      </c>
      <c r="O26" s="1">
        <v>2.2857142857142856</v>
      </c>
      <c r="P26" s="1">
        <v>5</v>
      </c>
      <c r="Q26" s="1" t="s">
        <v>59</v>
      </c>
      <c r="R26" s="1">
        <v>10</v>
      </c>
    </row>
    <row r="27" spans="1:18" x14ac:dyDescent="0.25">
      <c r="A27" s="6">
        <v>1</v>
      </c>
      <c r="B27" s="11">
        <v>34.877725635611803</v>
      </c>
      <c r="C27" s="1">
        <v>3</v>
      </c>
      <c r="D27" s="9">
        <f t="shared" si="0"/>
        <v>39.751252651636669</v>
      </c>
      <c r="E27" s="9">
        <f t="shared" si="1"/>
        <v>20.248747348363331</v>
      </c>
      <c r="F27" s="35">
        <f t="shared" si="2"/>
        <v>30</v>
      </c>
      <c r="G27" s="35">
        <v>0</v>
      </c>
      <c r="H27" s="35">
        <v>5</v>
      </c>
      <c r="I27" s="35">
        <f t="shared" si="3"/>
        <v>2</v>
      </c>
      <c r="K27" s="25" t="s">
        <v>6</v>
      </c>
      <c r="L27" s="32" t="s">
        <v>29</v>
      </c>
      <c r="M27" s="26" t="s">
        <v>30</v>
      </c>
      <c r="O27" s="1">
        <v>3.5714285714285716</v>
      </c>
      <c r="P27" s="1">
        <v>5</v>
      </c>
      <c r="Q27" s="1">
        <v>7.4285714285714288</v>
      </c>
      <c r="R27" s="1">
        <v>7</v>
      </c>
    </row>
    <row r="28" spans="1:18" x14ac:dyDescent="0.25">
      <c r="A28" s="6">
        <v>10</v>
      </c>
      <c r="B28" s="11">
        <v>27.604128810773549</v>
      </c>
      <c r="C28" s="1">
        <v>1</v>
      </c>
      <c r="D28" s="9">
        <f t="shared" si="0"/>
        <v>39.751252651636669</v>
      </c>
      <c r="E28" s="9">
        <f t="shared" si="1"/>
        <v>20.248747348363331</v>
      </c>
      <c r="F28" s="35">
        <f t="shared" si="2"/>
        <v>30</v>
      </c>
      <c r="G28" s="35">
        <v>0</v>
      </c>
      <c r="H28" s="35">
        <v>5</v>
      </c>
      <c r="I28" s="35">
        <f t="shared" si="3"/>
        <v>2</v>
      </c>
      <c r="K28" s="25" t="s">
        <v>7</v>
      </c>
      <c r="L28" s="32" t="s">
        <v>31</v>
      </c>
      <c r="M28" s="26" t="s">
        <v>32</v>
      </c>
      <c r="O28" s="1">
        <v>4.8571428571428577</v>
      </c>
      <c r="P28" s="1">
        <v>5</v>
      </c>
      <c r="Q28" s="1">
        <v>8.7142857142857153</v>
      </c>
      <c r="R28" s="1">
        <v>6</v>
      </c>
    </row>
    <row r="29" spans="1:18" x14ac:dyDescent="0.25">
      <c r="A29" s="6">
        <v>3</v>
      </c>
      <c r="B29" s="11">
        <v>29.07170511668091</v>
      </c>
      <c r="C29" s="1">
        <v>4</v>
      </c>
      <c r="D29" s="9">
        <f t="shared" si="0"/>
        <v>39.751252651636669</v>
      </c>
      <c r="E29" s="9">
        <f t="shared" si="1"/>
        <v>20.248747348363331</v>
      </c>
      <c r="F29" s="35">
        <f t="shared" si="2"/>
        <v>30</v>
      </c>
      <c r="G29" s="35">
        <v>0</v>
      </c>
      <c r="H29" s="35">
        <v>5</v>
      </c>
      <c r="I29" s="35">
        <f t="shared" si="3"/>
        <v>2</v>
      </c>
      <c r="K29" s="25" t="s">
        <v>33</v>
      </c>
      <c r="L29" s="32" t="s">
        <v>34</v>
      </c>
      <c r="M29" s="26" t="s">
        <v>35</v>
      </c>
      <c r="O29" s="1">
        <v>6.1428571428571432</v>
      </c>
      <c r="P29" s="1">
        <v>10</v>
      </c>
      <c r="Q29" s="1">
        <v>2.2857142857142856</v>
      </c>
      <c r="R29" s="1">
        <v>5</v>
      </c>
    </row>
    <row r="30" spans="1:18" x14ac:dyDescent="0.25">
      <c r="A30" s="6">
        <v>7</v>
      </c>
      <c r="B30" s="11">
        <v>24.468325129969859</v>
      </c>
      <c r="C30" s="1">
        <v>2</v>
      </c>
      <c r="D30" s="9">
        <f t="shared" si="0"/>
        <v>39.751252651636669</v>
      </c>
      <c r="E30" s="9">
        <f t="shared" si="1"/>
        <v>20.248747348363331</v>
      </c>
      <c r="F30" s="35">
        <f t="shared" si="2"/>
        <v>30</v>
      </c>
      <c r="G30" s="35">
        <v>0</v>
      </c>
      <c r="H30" s="35">
        <v>5</v>
      </c>
      <c r="I30" s="35">
        <f t="shared" si="3"/>
        <v>2</v>
      </c>
      <c r="K30" s="25" t="s">
        <v>36</v>
      </c>
      <c r="L30" s="32" t="s">
        <v>37</v>
      </c>
      <c r="M30" s="26" t="s">
        <v>38</v>
      </c>
      <c r="O30" s="1">
        <v>7.4285714285714288</v>
      </c>
      <c r="P30" s="1">
        <v>7</v>
      </c>
      <c r="Q30" s="1">
        <v>3.5714285714285716</v>
      </c>
      <c r="R30" s="1">
        <v>5</v>
      </c>
    </row>
    <row r="31" spans="1:18" x14ac:dyDescent="0.25">
      <c r="A31" s="6">
        <v>4</v>
      </c>
      <c r="B31" s="11">
        <v>24.01896687959665</v>
      </c>
      <c r="C31" s="1">
        <v>0</v>
      </c>
      <c r="D31" s="9">
        <f t="shared" si="0"/>
        <v>39.751252651636669</v>
      </c>
      <c r="E31" s="9">
        <f t="shared" si="1"/>
        <v>20.248747348363331</v>
      </c>
      <c r="F31" s="35">
        <f t="shared" si="2"/>
        <v>30</v>
      </c>
      <c r="G31" s="35">
        <v>0</v>
      </c>
      <c r="H31" s="35">
        <v>5</v>
      </c>
      <c r="I31" s="35">
        <f t="shared" si="3"/>
        <v>2</v>
      </c>
      <c r="K31" s="25" t="s">
        <v>11</v>
      </c>
      <c r="L31" s="32" t="s">
        <v>39</v>
      </c>
      <c r="M31" s="26" t="s">
        <v>40</v>
      </c>
      <c r="O31" s="1">
        <v>8.7142857142857153</v>
      </c>
      <c r="P31" s="1">
        <v>6</v>
      </c>
      <c r="Q31" s="1">
        <v>4.8571428571428577</v>
      </c>
      <c r="R31" s="1">
        <v>5</v>
      </c>
    </row>
    <row r="32" spans="1:18" ht="14.4" thickBot="1" x14ac:dyDescent="0.3">
      <c r="A32" s="6">
        <v>9</v>
      </c>
      <c r="B32" s="11">
        <v>34.062629111970992</v>
      </c>
      <c r="C32" s="1">
        <v>4</v>
      </c>
      <c r="D32" s="9">
        <f t="shared" si="0"/>
        <v>39.751252651636669</v>
      </c>
      <c r="E32" s="9">
        <f t="shared" si="1"/>
        <v>20.248747348363331</v>
      </c>
      <c r="F32" s="35">
        <f t="shared" si="2"/>
        <v>30</v>
      </c>
      <c r="G32" s="35">
        <v>0</v>
      </c>
      <c r="H32" s="35">
        <v>5</v>
      </c>
      <c r="I32" s="35">
        <f t="shared" si="3"/>
        <v>2</v>
      </c>
      <c r="K32" s="25" t="s">
        <v>10</v>
      </c>
      <c r="L32" s="32" t="s">
        <v>41</v>
      </c>
      <c r="M32" s="26" t="s">
        <v>42</v>
      </c>
      <c r="O32" s="8" t="s">
        <v>59</v>
      </c>
      <c r="P32" s="8">
        <v>10</v>
      </c>
      <c r="Q32" s="8">
        <v>1</v>
      </c>
      <c r="R32" s="8">
        <v>2</v>
      </c>
    </row>
    <row r="33" spans="1:17" x14ac:dyDescent="0.25">
      <c r="A33" s="6">
        <v>3</v>
      </c>
      <c r="B33" s="11">
        <v>36.781200142854118</v>
      </c>
      <c r="C33" s="1">
        <v>5</v>
      </c>
      <c r="D33" s="9">
        <f t="shared" si="0"/>
        <v>39.751252651636669</v>
      </c>
      <c r="E33" s="9">
        <f t="shared" si="1"/>
        <v>20.248747348363331</v>
      </c>
      <c r="F33" s="35">
        <f t="shared" si="2"/>
        <v>30</v>
      </c>
      <c r="G33" s="35">
        <v>0</v>
      </c>
      <c r="H33" s="35">
        <v>5</v>
      </c>
      <c r="I33" s="35">
        <f t="shared" si="3"/>
        <v>2</v>
      </c>
      <c r="K33" s="25" t="s">
        <v>43</v>
      </c>
      <c r="L33" s="32" t="s">
        <v>44</v>
      </c>
      <c r="M33" s="26" t="s">
        <v>45</v>
      </c>
    </row>
    <row r="34" spans="1:17" ht="14.4" thickBot="1" x14ac:dyDescent="0.3">
      <c r="A34" s="6">
        <v>5</v>
      </c>
      <c r="B34" s="11">
        <v>29.63994939209833</v>
      </c>
      <c r="C34" s="1">
        <v>2</v>
      </c>
      <c r="D34" s="9">
        <f t="shared" si="0"/>
        <v>39.751252651636669</v>
      </c>
      <c r="E34" s="9">
        <f t="shared" si="1"/>
        <v>20.248747348363331</v>
      </c>
      <c r="F34" s="35">
        <f t="shared" si="2"/>
        <v>30</v>
      </c>
      <c r="G34" s="35">
        <v>0</v>
      </c>
      <c r="H34" s="35">
        <v>5</v>
      </c>
      <c r="I34" s="35">
        <f t="shared" si="3"/>
        <v>2</v>
      </c>
      <c r="K34" s="27" t="s">
        <v>46</v>
      </c>
      <c r="L34" s="33" t="s">
        <v>47</v>
      </c>
      <c r="M34" s="28" t="s">
        <v>48</v>
      </c>
    </row>
    <row r="35" spans="1:17" x14ac:dyDescent="0.25">
      <c r="A35" s="6">
        <v>3</v>
      </c>
      <c r="B35" s="11">
        <v>35.017664489460117</v>
      </c>
      <c r="C35" s="1">
        <v>0</v>
      </c>
      <c r="D35" s="9">
        <f t="shared" si="0"/>
        <v>39.751252651636669</v>
      </c>
      <c r="E35" s="9">
        <f t="shared" si="1"/>
        <v>20.248747348363331</v>
      </c>
      <c r="F35" s="35">
        <f t="shared" si="2"/>
        <v>30</v>
      </c>
      <c r="G35" s="35">
        <v>0</v>
      </c>
      <c r="H35" s="35">
        <v>5</v>
      </c>
      <c r="I35" s="35">
        <f t="shared" si="3"/>
        <v>2</v>
      </c>
      <c r="K35" s="29"/>
      <c r="L35" s="30"/>
      <c r="M35" s="30"/>
    </row>
    <row r="36" spans="1:17" x14ac:dyDescent="0.25">
      <c r="A36" s="6">
        <v>7</v>
      </c>
      <c r="B36" s="11">
        <v>31.80818012523817</v>
      </c>
      <c r="C36" s="1">
        <v>0</v>
      </c>
      <c r="D36" s="9">
        <f t="shared" si="0"/>
        <v>39.751252651636669</v>
      </c>
      <c r="E36" s="9">
        <f t="shared" si="1"/>
        <v>20.248747348363331</v>
      </c>
      <c r="F36" s="35">
        <f t="shared" si="2"/>
        <v>30</v>
      </c>
      <c r="G36" s="35">
        <v>0</v>
      </c>
      <c r="H36" s="35">
        <v>5</v>
      </c>
      <c r="I36" s="35">
        <f t="shared" si="3"/>
        <v>2</v>
      </c>
    </row>
    <row r="37" spans="1:17" x14ac:dyDescent="0.25">
      <c r="A37" s="6">
        <v>5</v>
      </c>
      <c r="B37" s="11">
        <v>26.77440122697438</v>
      </c>
      <c r="C37" s="1">
        <v>1</v>
      </c>
      <c r="D37" s="9">
        <f t="shared" si="0"/>
        <v>39.751252651636669</v>
      </c>
      <c r="E37" s="9">
        <f t="shared" si="1"/>
        <v>20.248747348363331</v>
      </c>
      <c r="F37" s="35">
        <f t="shared" si="2"/>
        <v>30</v>
      </c>
      <c r="G37" s="35">
        <v>0</v>
      </c>
      <c r="H37" s="35">
        <v>5</v>
      </c>
      <c r="I37" s="35">
        <f t="shared" si="3"/>
        <v>2</v>
      </c>
    </row>
    <row r="38" spans="1:17" ht="14.4" thickBot="1" x14ac:dyDescent="0.3">
      <c r="A38" s="6">
        <v>9</v>
      </c>
      <c r="B38" s="11">
        <v>31.806978027542069</v>
      </c>
      <c r="C38" s="1">
        <v>1</v>
      </c>
      <c r="D38" s="9">
        <f t="shared" si="0"/>
        <v>39.751252651636669</v>
      </c>
      <c r="E38" s="9">
        <f t="shared" si="1"/>
        <v>20.248747348363331</v>
      </c>
      <c r="F38" s="35">
        <f t="shared" si="2"/>
        <v>30</v>
      </c>
      <c r="G38" s="35">
        <v>0</v>
      </c>
      <c r="H38" s="35">
        <v>5</v>
      </c>
      <c r="I38" s="35">
        <f t="shared" si="3"/>
        <v>2</v>
      </c>
    </row>
    <row r="39" spans="1:17" ht="23.4" thickBot="1" x14ac:dyDescent="0.3">
      <c r="A39" s="6">
        <v>7</v>
      </c>
      <c r="B39" s="11">
        <v>37.690182832329853</v>
      </c>
      <c r="C39" s="1">
        <v>2</v>
      </c>
      <c r="D39" s="9">
        <f t="shared" si="0"/>
        <v>39.751252651636669</v>
      </c>
      <c r="E39" s="9">
        <f t="shared" si="1"/>
        <v>20.248747348363331</v>
      </c>
      <c r="F39" s="35">
        <f t="shared" si="2"/>
        <v>30</v>
      </c>
      <c r="G39" s="35">
        <v>0</v>
      </c>
      <c r="H39" s="35">
        <v>5</v>
      </c>
      <c r="I39" s="35">
        <f t="shared" si="3"/>
        <v>2</v>
      </c>
      <c r="O39" s="54" t="s">
        <v>61</v>
      </c>
      <c r="P39" s="55"/>
      <c r="Q39" s="56"/>
    </row>
    <row r="40" spans="1:17" x14ac:dyDescent="0.25">
      <c r="A40" s="6">
        <v>2</v>
      </c>
      <c r="B40" s="11">
        <v>29.82086980445024</v>
      </c>
      <c r="C40" s="1">
        <v>2</v>
      </c>
      <c r="D40" s="9">
        <f t="shared" si="0"/>
        <v>39.751252651636669</v>
      </c>
      <c r="E40" s="9">
        <f t="shared" si="1"/>
        <v>20.248747348363331</v>
      </c>
      <c r="F40" s="35">
        <f t="shared" si="2"/>
        <v>30</v>
      </c>
      <c r="G40" s="35">
        <v>0</v>
      </c>
      <c r="H40" s="35">
        <v>5</v>
      </c>
      <c r="I40" s="35">
        <f t="shared" si="3"/>
        <v>2</v>
      </c>
      <c r="O40" s="39"/>
      <c r="P40" s="38" t="s">
        <v>55</v>
      </c>
      <c r="Q40" s="40" t="s">
        <v>54</v>
      </c>
    </row>
    <row r="41" spans="1:17" x14ac:dyDescent="0.25">
      <c r="A41" s="6">
        <v>4</v>
      </c>
      <c r="B41" s="11">
        <v>37.823218279070034</v>
      </c>
      <c r="C41" s="1">
        <v>5</v>
      </c>
      <c r="D41" s="9">
        <f t="shared" si="0"/>
        <v>39.751252651636669</v>
      </c>
      <c r="E41" s="9">
        <f t="shared" si="1"/>
        <v>20.248747348363331</v>
      </c>
      <c r="F41" s="35">
        <f t="shared" si="2"/>
        <v>30</v>
      </c>
      <c r="G41" s="35">
        <v>0</v>
      </c>
      <c r="H41" s="35">
        <v>5</v>
      </c>
      <c r="I41" s="35">
        <f t="shared" si="3"/>
        <v>2</v>
      </c>
      <c r="O41" s="6" t="s">
        <v>55</v>
      </c>
      <c r="P41" s="1">
        <v>1</v>
      </c>
      <c r="Q41" s="18"/>
    </row>
    <row r="42" spans="1:17" ht="14.4" thickBot="1" x14ac:dyDescent="0.3">
      <c r="A42" s="6">
        <v>9</v>
      </c>
      <c r="B42" s="11">
        <v>16.901274479551279</v>
      </c>
      <c r="C42" s="1">
        <v>1</v>
      </c>
      <c r="D42" s="9">
        <f t="shared" si="0"/>
        <v>39.751252651636669</v>
      </c>
      <c r="E42" s="9">
        <f t="shared" si="1"/>
        <v>20.248747348363331</v>
      </c>
      <c r="F42" s="35">
        <f t="shared" si="2"/>
        <v>30</v>
      </c>
      <c r="G42" s="35">
        <v>0</v>
      </c>
      <c r="H42" s="35">
        <v>5</v>
      </c>
      <c r="I42" s="35">
        <f t="shared" si="3"/>
        <v>2</v>
      </c>
      <c r="O42" s="7" t="s">
        <v>54</v>
      </c>
      <c r="P42" s="8">
        <v>-0.22027394641125081</v>
      </c>
      <c r="Q42" s="19">
        <v>1</v>
      </c>
    </row>
    <row r="43" spans="1:17" ht="14.4" thickBot="1" x14ac:dyDescent="0.3">
      <c r="A43" s="6">
        <v>2</v>
      </c>
      <c r="B43" s="11">
        <v>34.10951252187612</v>
      </c>
      <c r="C43" s="1">
        <v>2</v>
      </c>
      <c r="D43" s="9">
        <f t="shared" si="0"/>
        <v>39.751252651636669</v>
      </c>
      <c r="E43" s="9">
        <f t="shared" si="1"/>
        <v>20.248747348363331</v>
      </c>
      <c r="F43" s="35">
        <f t="shared" si="2"/>
        <v>30</v>
      </c>
      <c r="G43" s="35">
        <v>0</v>
      </c>
      <c r="H43" s="35">
        <v>5</v>
      </c>
      <c r="I43" s="35">
        <f t="shared" si="3"/>
        <v>2</v>
      </c>
    </row>
    <row r="44" spans="1:17" ht="23.4" thickBot="1" x14ac:dyDescent="0.3">
      <c r="A44" s="6">
        <v>10</v>
      </c>
      <c r="B44" s="11">
        <v>30.435235341190861</v>
      </c>
      <c r="C44" s="1">
        <v>4</v>
      </c>
      <c r="D44" s="9">
        <f t="shared" si="0"/>
        <v>39.751252651636669</v>
      </c>
      <c r="E44" s="9">
        <f t="shared" si="1"/>
        <v>20.248747348363331</v>
      </c>
      <c r="F44" s="35">
        <f t="shared" si="2"/>
        <v>30</v>
      </c>
      <c r="G44" s="35">
        <v>0</v>
      </c>
      <c r="H44" s="35">
        <v>5</v>
      </c>
      <c r="I44" s="35">
        <f t="shared" si="3"/>
        <v>2</v>
      </c>
      <c r="O44" s="54" t="s">
        <v>62</v>
      </c>
      <c r="P44" s="55"/>
      <c r="Q44" s="56"/>
    </row>
    <row r="45" spans="1:17" x14ac:dyDescent="0.25">
      <c r="A45" s="6">
        <v>9</v>
      </c>
      <c r="B45" s="11">
        <v>28.504963247670659</v>
      </c>
      <c r="C45" s="1">
        <v>1</v>
      </c>
      <c r="D45" s="9">
        <f t="shared" si="0"/>
        <v>39.751252651636669</v>
      </c>
      <c r="E45" s="9">
        <f t="shared" si="1"/>
        <v>20.248747348363331</v>
      </c>
      <c r="F45" s="35">
        <f t="shared" si="2"/>
        <v>30</v>
      </c>
      <c r="G45" s="35">
        <v>0</v>
      </c>
      <c r="H45" s="35">
        <v>5</v>
      </c>
      <c r="I45" s="35">
        <f t="shared" si="3"/>
        <v>2</v>
      </c>
      <c r="O45" s="39"/>
      <c r="P45" s="38" t="s">
        <v>55</v>
      </c>
      <c r="Q45" s="40" t="s">
        <v>54</v>
      </c>
    </row>
    <row r="46" spans="1:17" x14ac:dyDescent="0.25">
      <c r="A46" s="6">
        <v>10</v>
      </c>
      <c r="B46" s="11">
        <v>30.458803882677511</v>
      </c>
      <c r="C46" s="1">
        <v>2</v>
      </c>
      <c r="D46" s="9">
        <f t="shared" si="0"/>
        <v>39.751252651636669</v>
      </c>
      <c r="E46" s="9">
        <f t="shared" si="1"/>
        <v>20.248747348363331</v>
      </c>
      <c r="F46" s="35">
        <f t="shared" si="2"/>
        <v>30</v>
      </c>
      <c r="G46" s="35">
        <v>0</v>
      </c>
      <c r="H46" s="35">
        <v>5</v>
      </c>
      <c r="I46" s="35">
        <f t="shared" si="3"/>
        <v>2</v>
      </c>
      <c r="O46" s="6" t="s">
        <v>55</v>
      </c>
      <c r="P46" s="1">
        <f>VARP(Descriptive!$A$2:$A$51)</f>
        <v>7.1344000000000003</v>
      </c>
      <c r="Q46" s="18"/>
    </row>
    <row r="47" spans="1:17" ht="14.4" thickBot="1" x14ac:dyDescent="0.3">
      <c r="A47" s="6">
        <v>5</v>
      </c>
      <c r="B47" s="11">
        <v>20.062155426995542</v>
      </c>
      <c r="C47" s="1">
        <v>1</v>
      </c>
      <c r="D47" s="9">
        <f t="shared" si="0"/>
        <v>39.751252651636669</v>
      </c>
      <c r="E47" s="9">
        <f t="shared" si="1"/>
        <v>20.248747348363331</v>
      </c>
      <c r="F47" s="35">
        <f t="shared" si="2"/>
        <v>30</v>
      </c>
      <c r="G47" s="35">
        <v>0</v>
      </c>
      <c r="H47" s="35">
        <v>5</v>
      </c>
      <c r="I47" s="35">
        <f t="shared" si="3"/>
        <v>2</v>
      </c>
      <c r="O47" s="7" t="s">
        <v>54</v>
      </c>
      <c r="P47" s="8">
        <v>-2.8397840222374127</v>
      </c>
      <c r="Q47" s="19">
        <f>VARP(Descriptive!$B$2:$B$51)</f>
        <v>23.296297427632659</v>
      </c>
    </row>
    <row r="48" spans="1:17" x14ac:dyDescent="0.25">
      <c r="A48" s="6">
        <v>2</v>
      </c>
      <c r="B48" s="11">
        <v>28.901640560812439</v>
      </c>
      <c r="C48" s="1">
        <v>4</v>
      </c>
      <c r="D48" s="9">
        <f t="shared" si="0"/>
        <v>39.751252651636669</v>
      </c>
      <c r="E48" s="9">
        <f t="shared" si="1"/>
        <v>20.248747348363331</v>
      </c>
      <c r="F48" s="35">
        <f t="shared" si="2"/>
        <v>30</v>
      </c>
      <c r="G48" s="35">
        <v>0</v>
      </c>
      <c r="H48" s="35">
        <v>5</v>
      </c>
      <c r="I48" s="35">
        <f t="shared" si="3"/>
        <v>2</v>
      </c>
      <c r="K48" s="1" t="s">
        <v>56</v>
      </c>
    </row>
    <row r="49" spans="1:15" ht="22.8" x14ac:dyDescent="0.25">
      <c r="A49" s="6">
        <v>4</v>
      </c>
      <c r="B49" s="11">
        <v>31.78556285755873</v>
      </c>
      <c r="C49" s="1">
        <v>5</v>
      </c>
      <c r="D49" s="9">
        <f t="shared" si="0"/>
        <v>39.751252651636669</v>
      </c>
      <c r="E49" s="9">
        <f t="shared" si="1"/>
        <v>20.248747348363331</v>
      </c>
      <c r="F49" s="35">
        <f t="shared" si="2"/>
        <v>30</v>
      </c>
      <c r="G49" s="35">
        <v>0</v>
      </c>
      <c r="H49" s="35">
        <v>5</v>
      </c>
      <c r="I49" s="35">
        <f t="shared" si="3"/>
        <v>2</v>
      </c>
      <c r="O49" s="41"/>
    </row>
    <row r="50" spans="1:15" x14ac:dyDescent="0.25">
      <c r="A50" s="6">
        <v>7</v>
      </c>
      <c r="B50" s="11">
        <v>37.389470223707583</v>
      </c>
      <c r="C50" s="1">
        <v>2</v>
      </c>
      <c r="D50" s="9">
        <f t="shared" si="0"/>
        <v>39.751252651636669</v>
      </c>
      <c r="E50" s="9">
        <f t="shared" si="1"/>
        <v>20.248747348363331</v>
      </c>
      <c r="F50" s="35">
        <f t="shared" si="2"/>
        <v>30</v>
      </c>
      <c r="G50" s="35">
        <v>0</v>
      </c>
      <c r="H50" s="35">
        <v>5</v>
      </c>
      <c r="I50" s="35">
        <f t="shared" si="3"/>
        <v>2</v>
      </c>
      <c r="O50" s="2"/>
    </row>
    <row r="51" spans="1:15" ht="14.4" thickBot="1" x14ac:dyDescent="0.3">
      <c r="A51" s="7">
        <v>8</v>
      </c>
      <c r="B51" s="12">
        <v>27.408648908631761</v>
      </c>
      <c r="C51" s="8">
        <v>1</v>
      </c>
      <c r="D51" s="10">
        <f t="shared" si="0"/>
        <v>39.751252651636669</v>
      </c>
      <c r="E51" s="10">
        <f t="shared" si="1"/>
        <v>20.248747348363331</v>
      </c>
      <c r="F51" s="36">
        <f t="shared" si="2"/>
        <v>30</v>
      </c>
      <c r="G51" s="35">
        <v>0</v>
      </c>
      <c r="H51" s="35">
        <v>5</v>
      </c>
      <c r="I51" s="36">
        <f t="shared" si="3"/>
        <v>2</v>
      </c>
      <c r="O51" s="2"/>
    </row>
    <row r="52" spans="1:15" x14ac:dyDescent="0.25">
      <c r="O52" s="2"/>
    </row>
    <row r="53" spans="1:15" x14ac:dyDescent="0.25">
      <c r="O53" s="2"/>
    </row>
    <row r="55" spans="1:15" x14ac:dyDescent="0.25">
      <c r="O55" s="2"/>
    </row>
    <row r="56" spans="1:15" x14ac:dyDescent="0.25">
      <c r="O56" s="21"/>
    </row>
    <row r="57" spans="1:15" x14ac:dyDescent="0.25">
      <c r="O57" s="42"/>
    </row>
    <row r="58" spans="1:15" x14ac:dyDescent="0.25">
      <c r="O58" s="42"/>
    </row>
    <row r="59" spans="1:15" x14ac:dyDescent="0.25">
      <c r="O59" s="42"/>
    </row>
    <row r="60" spans="1:15" x14ac:dyDescent="0.25">
      <c r="O60" s="21"/>
    </row>
    <row r="61" spans="1:15" x14ac:dyDescent="0.25">
      <c r="O61" s="42"/>
    </row>
    <row r="62" spans="1:15" x14ac:dyDescent="0.25">
      <c r="O62" s="42"/>
    </row>
    <row r="63" spans="1:15" x14ac:dyDescent="0.25">
      <c r="O63" s="42"/>
    </row>
    <row r="64" spans="1:15" x14ac:dyDescent="0.25">
      <c r="O64" s="21"/>
    </row>
    <row r="65" spans="15:15" x14ac:dyDescent="0.25">
      <c r="O65" s="42"/>
    </row>
    <row r="66" spans="15:15" x14ac:dyDescent="0.25">
      <c r="O66" s="42"/>
    </row>
    <row r="67" spans="15:15" x14ac:dyDescent="0.25">
      <c r="O67" s="42"/>
    </row>
    <row r="68" spans="15:15" x14ac:dyDescent="0.25">
      <c r="O68" s="21"/>
    </row>
    <row r="69" spans="15:15" x14ac:dyDescent="0.25">
      <c r="O69" s="42"/>
    </row>
    <row r="70" spans="15:15" x14ac:dyDescent="0.25">
      <c r="O70" s="42"/>
    </row>
    <row r="71" spans="15:15" x14ac:dyDescent="0.25">
      <c r="O71" s="42"/>
    </row>
    <row r="72" spans="15:15" x14ac:dyDescent="0.25">
      <c r="O72" s="21"/>
    </row>
    <row r="73" spans="15:15" x14ac:dyDescent="0.25">
      <c r="O73" s="42"/>
    </row>
    <row r="74" spans="15:15" x14ac:dyDescent="0.25">
      <c r="O74" s="42"/>
    </row>
    <row r="75" spans="15:15" x14ac:dyDescent="0.25">
      <c r="O75" s="42"/>
    </row>
    <row r="76" spans="15:15" x14ac:dyDescent="0.25">
      <c r="O76" s="21"/>
    </row>
    <row r="77" spans="15:15" x14ac:dyDescent="0.25">
      <c r="O77" s="42"/>
    </row>
    <row r="78" spans="15:15" x14ac:dyDescent="0.25">
      <c r="O78" s="42"/>
    </row>
    <row r="79" spans="15:15" x14ac:dyDescent="0.25">
      <c r="O79" s="42"/>
    </row>
    <row r="80" spans="15:15" x14ac:dyDescent="0.25">
      <c r="O80" s="21"/>
    </row>
    <row r="81" spans="15:15" x14ac:dyDescent="0.25">
      <c r="O81" s="42"/>
    </row>
    <row r="82" spans="15:15" x14ac:dyDescent="0.25">
      <c r="O82" s="42"/>
    </row>
    <row r="83" spans="15:15" x14ac:dyDescent="0.25">
      <c r="O83" s="42"/>
    </row>
    <row r="84" spans="15:15" x14ac:dyDescent="0.25">
      <c r="O84" s="42"/>
    </row>
    <row r="85" spans="15:15" x14ac:dyDescent="0.25">
      <c r="O85" s="42"/>
    </row>
    <row r="86" spans="15:15" x14ac:dyDescent="0.25">
      <c r="O86" s="42"/>
    </row>
    <row r="87" spans="15:15" x14ac:dyDescent="0.25">
      <c r="O87" s="42"/>
    </row>
    <row r="88" spans="15:15" x14ac:dyDescent="0.25">
      <c r="O88" s="42"/>
    </row>
    <row r="89" spans="15:15" x14ac:dyDescent="0.25">
      <c r="O89" s="42"/>
    </row>
    <row r="90" spans="15:15" x14ac:dyDescent="0.25">
      <c r="O90" s="42"/>
    </row>
    <row r="92" spans="15:15" x14ac:dyDescent="0.25">
      <c r="O92" s="21"/>
    </row>
    <row r="93" spans="15:15" x14ac:dyDescent="0.25">
      <c r="O93" s="42"/>
    </row>
    <row r="94" spans="15:15" x14ac:dyDescent="0.25">
      <c r="O94" s="42"/>
    </row>
    <row r="95" spans="15:15" x14ac:dyDescent="0.25">
      <c r="O95" s="42"/>
    </row>
    <row r="96" spans="15:15" x14ac:dyDescent="0.25">
      <c r="O96" s="42"/>
    </row>
  </sheetData>
  <sortState xmlns:xlrd2="http://schemas.microsoft.com/office/spreadsheetml/2017/richdata2" ref="Q25:R32">
    <sortCondition descending="1" ref="R25"/>
  </sortState>
  <mergeCells count="4">
    <mergeCell ref="K1:R1"/>
    <mergeCell ref="K24:M24"/>
    <mergeCell ref="O39:Q39"/>
    <mergeCell ref="O44:Q4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C278-ACDD-4752-B65D-AA6206A7F7DD}">
  <dimension ref="A1:Q129"/>
  <sheetViews>
    <sheetView zoomScale="80" workbookViewId="0">
      <selection activeCell="Y1" sqref="A1:Y129"/>
    </sheetView>
  </sheetViews>
  <sheetFormatPr defaultRowHeight="13.8" x14ac:dyDescent="0.25"/>
  <cols>
    <col min="1" max="1" width="18.109375" style="1" bestFit="1" customWidth="1"/>
    <col min="2" max="2" width="18.21875" style="1" bestFit="1" customWidth="1"/>
    <col min="3" max="3" width="15.88671875" style="1" bestFit="1" customWidth="1"/>
    <col min="4" max="6" width="8.88671875" style="1"/>
    <col min="7" max="7" width="16.21875" style="1" customWidth="1"/>
    <col min="8" max="8" width="15" style="1" customWidth="1"/>
    <col min="9" max="9" width="11" style="1" customWidth="1"/>
    <col min="10" max="10" width="9.109375" style="1" bestFit="1" customWidth="1"/>
    <col min="11" max="11" width="16.33203125" style="1" customWidth="1"/>
    <col min="12" max="12" width="14.88671875" style="1" customWidth="1"/>
    <col min="13" max="13" width="9.109375" style="1" bestFit="1" customWidth="1"/>
    <col min="14" max="14" width="9.109375" style="1" customWidth="1"/>
    <col min="15" max="15" width="9.109375" style="1" bestFit="1" customWidth="1"/>
    <col min="16" max="16384" width="8.88671875" style="1"/>
  </cols>
  <sheetData>
    <row r="1" spans="1:12" ht="14.4" thickBot="1" x14ac:dyDescent="0.3">
      <c r="A1" s="5" t="s">
        <v>63</v>
      </c>
      <c r="B1" s="5" t="s">
        <v>64</v>
      </c>
      <c r="C1" s="5" t="s">
        <v>65</v>
      </c>
      <c r="G1" s="20" t="s">
        <v>19</v>
      </c>
    </row>
    <row r="2" spans="1:12" x14ac:dyDescent="0.25">
      <c r="A2" s="11">
        <v>40.567586726256238</v>
      </c>
      <c r="B2" s="9">
        <v>8</v>
      </c>
      <c r="C2" s="11">
        <v>109.74254412815171</v>
      </c>
      <c r="D2" s="20"/>
      <c r="E2" s="20"/>
      <c r="G2" s="20" t="s">
        <v>20</v>
      </c>
    </row>
    <row r="3" spans="1:12" x14ac:dyDescent="0.25">
      <c r="A3" s="11">
        <v>43.310653372605231</v>
      </c>
      <c r="B3" s="9">
        <v>4</v>
      </c>
      <c r="C3" s="11">
        <v>104.4823627924445</v>
      </c>
      <c r="D3" s="20"/>
      <c r="E3" s="20"/>
      <c r="G3" s="20" t="s">
        <v>21</v>
      </c>
    </row>
    <row r="4" spans="1:12" x14ac:dyDescent="0.25">
      <c r="A4" s="11">
        <v>47.930084080726758</v>
      </c>
      <c r="B4" s="9">
        <v>8</v>
      </c>
      <c r="C4" s="11">
        <v>104.6285594567359</v>
      </c>
      <c r="E4" s="20"/>
    </row>
    <row r="5" spans="1:12" x14ac:dyDescent="0.25">
      <c r="A5" s="11">
        <v>33.810922505865747</v>
      </c>
      <c r="B5" s="9">
        <v>2</v>
      </c>
      <c r="C5" s="11">
        <v>85.680997084157354</v>
      </c>
    </row>
    <row r="6" spans="1:12" x14ac:dyDescent="0.25">
      <c r="A6" s="11">
        <v>50.665166873281343</v>
      </c>
      <c r="B6" s="9">
        <v>5</v>
      </c>
      <c r="C6" s="11">
        <v>120.0862144264791</v>
      </c>
      <c r="G6" s="1" t="s">
        <v>66</v>
      </c>
    </row>
    <row r="7" spans="1:12" ht="14.4" thickBot="1" x14ac:dyDescent="0.3">
      <c r="A7" s="11">
        <v>30.239561002387489</v>
      </c>
      <c r="B7" s="9">
        <v>9</v>
      </c>
      <c r="C7" s="11">
        <v>73.763228207543733</v>
      </c>
    </row>
    <row r="8" spans="1:12" x14ac:dyDescent="0.25">
      <c r="A8" s="11">
        <v>39.241074524822082</v>
      </c>
      <c r="B8" s="9">
        <v>4</v>
      </c>
      <c r="C8" s="11">
        <v>95.333090165776909</v>
      </c>
      <c r="G8" s="43" t="s">
        <v>67</v>
      </c>
      <c r="H8" s="43"/>
    </row>
    <row r="9" spans="1:12" x14ac:dyDescent="0.25">
      <c r="A9" s="11">
        <v>42.941586032422883</v>
      </c>
      <c r="B9" s="9">
        <v>6</v>
      </c>
      <c r="C9" s="11">
        <v>83.257915325728277</v>
      </c>
      <c r="G9" s="1" t="s">
        <v>94</v>
      </c>
      <c r="H9" s="1">
        <v>0.61555905921454412</v>
      </c>
    </row>
    <row r="10" spans="1:12" x14ac:dyDescent="0.25">
      <c r="A10" s="11">
        <v>41.404959338675162</v>
      </c>
      <c r="B10" s="9">
        <v>1</v>
      </c>
      <c r="C10" s="11">
        <v>109.22967070248031</v>
      </c>
      <c r="G10" s="1" t="s">
        <v>68</v>
      </c>
      <c r="H10" s="44">
        <v>0.3789129553810946</v>
      </c>
    </row>
    <row r="11" spans="1:12" x14ac:dyDescent="0.25">
      <c r="A11" s="11">
        <v>36.886502400897029</v>
      </c>
      <c r="B11" s="9">
        <v>9</v>
      </c>
      <c r="C11" s="11">
        <v>89.75445680197646</v>
      </c>
      <c r="G11" s="1" t="s">
        <v>69</v>
      </c>
      <c r="H11" s="1">
        <v>0.37257533247682006</v>
      </c>
    </row>
    <row r="12" spans="1:12" x14ac:dyDescent="0.25">
      <c r="A12" s="11">
        <v>38.959388748213627</v>
      </c>
      <c r="B12" s="9">
        <v>1</v>
      </c>
      <c r="C12" s="11">
        <v>97.036705153611621</v>
      </c>
      <c r="G12" s="1" t="s">
        <v>5</v>
      </c>
      <c r="H12" s="1">
        <v>12.772521375984617</v>
      </c>
    </row>
    <row r="13" spans="1:12" ht="14.4" thickBot="1" x14ac:dyDescent="0.3">
      <c r="A13" s="11">
        <v>37.53499532670584</v>
      </c>
      <c r="B13" s="9">
        <v>5</v>
      </c>
      <c r="C13" s="11">
        <v>81.94043517222515</v>
      </c>
      <c r="G13" s="8" t="s">
        <v>70</v>
      </c>
      <c r="H13" s="8">
        <v>100</v>
      </c>
    </row>
    <row r="14" spans="1:12" x14ac:dyDescent="0.25">
      <c r="A14" s="11">
        <v>37.053176215278953</v>
      </c>
      <c r="B14" s="9">
        <v>4</v>
      </c>
      <c r="C14" s="11">
        <v>91.708609540265087</v>
      </c>
    </row>
    <row r="15" spans="1:12" ht="14.4" thickBot="1" x14ac:dyDescent="0.3">
      <c r="A15" s="11">
        <v>44.248010485105127</v>
      </c>
      <c r="B15" s="9">
        <v>3</v>
      </c>
      <c r="C15" s="11">
        <v>88.374738404115263</v>
      </c>
      <c r="G15" s="1" t="s">
        <v>71</v>
      </c>
    </row>
    <row r="16" spans="1:12" x14ac:dyDescent="0.25">
      <c r="A16" s="11">
        <v>41.785077429825243</v>
      </c>
      <c r="B16" s="9">
        <v>6</v>
      </c>
      <c r="C16" s="11">
        <v>111.54130707862871</v>
      </c>
      <c r="G16" s="38"/>
      <c r="H16" s="38" t="s">
        <v>76</v>
      </c>
      <c r="I16" s="38" t="s">
        <v>77</v>
      </c>
      <c r="J16" s="38" t="s">
        <v>78</v>
      </c>
      <c r="K16" s="38" t="s">
        <v>79</v>
      </c>
      <c r="L16" s="38" t="s">
        <v>80</v>
      </c>
    </row>
    <row r="17" spans="1:15" x14ac:dyDescent="0.25">
      <c r="A17" s="11">
        <v>36.535452023696728</v>
      </c>
      <c r="B17" s="9">
        <v>2</v>
      </c>
      <c r="C17" s="11">
        <v>76.717716628320929</v>
      </c>
      <c r="G17" s="1" t="s">
        <v>72</v>
      </c>
      <c r="H17" s="1">
        <v>1</v>
      </c>
      <c r="I17" s="1">
        <v>9753.6313348169751</v>
      </c>
      <c r="J17" s="1">
        <v>9753.6313348169751</v>
      </c>
      <c r="K17" s="1">
        <v>59.787867013281684</v>
      </c>
      <c r="L17" s="1">
        <v>9.4095044156579179E-12</v>
      </c>
    </row>
    <row r="18" spans="1:15" x14ac:dyDescent="0.25">
      <c r="A18" s="11">
        <v>44.497999377166252</v>
      </c>
      <c r="B18" s="9">
        <v>3</v>
      </c>
      <c r="C18" s="11">
        <v>102.6737942164096</v>
      </c>
      <c r="G18" s="1" t="s">
        <v>73</v>
      </c>
      <c r="H18" s="1">
        <v>98</v>
      </c>
      <c r="I18" s="1">
        <v>15987.45562539843</v>
      </c>
      <c r="J18" s="1">
        <v>163.13730229998399</v>
      </c>
    </row>
    <row r="19" spans="1:15" ht="14.4" thickBot="1" x14ac:dyDescent="0.3">
      <c r="A19" s="11">
        <v>41.536497604383037</v>
      </c>
      <c r="B19" s="9">
        <v>5</v>
      </c>
      <c r="C19" s="11">
        <v>98.223639024556036</v>
      </c>
      <c r="G19" s="8" t="s">
        <v>74</v>
      </c>
      <c r="H19" s="8">
        <v>99</v>
      </c>
      <c r="I19" s="8">
        <v>25741.086960215405</v>
      </c>
      <c r="J19" s="8"/>
      <c r="K19" s="8"/>
      <c r="L19" s="8"/>
    </row>
    <row r="20" spans="1:15" ht="14.4" thickBot="1" x14ac:dyDescent="0.3">
      <c r="A20" s="11">
        <v>44.064310594194801</v>
      </c>
      <c r="B20" s="9">
        <v>9</v>
      </c>
      <c r="C20" s="11">
        <v>101.471973323553</v>
      </c>
    </row>
    <row r="21" spans="1:15" x14ac:dyDescent="0.25">
      <c r="A21" s="11">
        <v>43.14814420961806</v>
      </c>
      <c r="B21" s="9">
        <v>2</v>
      </c>
      <c r="C21" s="11">
        <v>97.337357016141468</v>
      </c>
      <c r="G21" s="38"/>
      <c r="H21" s="38" t="s">
        <v>81</v>
      </c>
      <c r="I21" s="38" t="s">
        <v>5</v>
      </c>
      <c r="J21" s="38" t="s">
        <v>82</v>
      </c>
      <c r="K21" s="38" t="s">
        <v>83</v>
      </c>
      <c r="L21" s="38" t="s">
        <v>84</v>
      </c>
      <c r="M21" s="38" t="s">
        <v>85</v>
      </c>
      <c r="N21" s="38" t="s">
        <v>86</v>
      </c>
      <c r="O21" s="38" t="s">
        <v>87</v>
      </c>
    </row>
    <row r="22" spans="1:15" x14ac:dyDescent="0.25">
      <c r="A22" s="11">
        <v>35.855024945389637</v>
      </c>
      <c r="B22" s="9">
        <v>8</v>
      </c>
      <c r="C22" s="11">
        <v>90.677675034121791</v>
      </c>
      <c r="G22" s="1" t="s">
        <v>75</v>
      </c>
      <c r="H22" s="1">
        <v>-1.3962419946575153</v>
      </c>
      <c r="I22" s="1">
        <v>12.620364089844978</v>
      </c>
      <c r="J22" s="1">
        <v>-0.11063405023164162</v>
      </c>
      <c r="K22" s="1">
        <v>0.91213280226276128</v>
      </c>
      <c r="L22" s="1">
        <v>-26.440943795002394</v>
      </c>
      <c r="M22" s="1">
        <v>23.648459805687363</v>
      </c>
      <c r="N22" s="1">
        <v>-26.440943795002394</v>
      </c>
      <c r="O22" s="1">
        <v>23.648459805687363</v>
      </c>
    </row>
    <row r="23" spans="1:15" ht="14.4" thickBot="1" x14ac:dyDescent="0.3">
      <c r="A23" s="11">
        <v>37.19909479901515</v>
      </c>
      <c r="B23" s="9">
        <v>2</v>
      </c>
      <c r="C23" s="11">
        <v>90.851317528106406</v>
      </c>
      <c r="G23" s="8" t="s">
        <v>63</v>
      </c>
      <c r="H23" s="8">
        <v>2.383914160772199</v>
      </c>
      <c r="I23" s="8">
        <v>0.30830749561917575</v>
      </c>
      <c r="J23" s="8">
        <v>7.7322614423777472</v>
      </c>
      <c r="K23" s="8">
        <v>9.4095044156582604E-12</v>
      </c>
      <c r="L23" s="8">
        <v>1.7720879697349292</v>
      </c>
      <c r="M23" s="8">
        <v>2.9957403518094687</v>
      </c>
      <c r="N23" s="8">
        <v>1.7720879697349292</v>
      </c>
      <c r="O23" s="8">
        <v>2.9957403518094687</v>
      </c>
    </row>
    <row r="24" spans="1:15" x14ac:dyDescent="0.25">
      <c r="A24" s="11">
        <v>43.736468025616311</v>
      </c>
      <c r="B24" s="9">
        <v>5</v>
      </c>
      <c r="C24" s="11">
        <v>100.1143379697259</v>
      </c>
    </row>
    <row r="25" spans="1:15" x14ac:dyDescent="0.25">
      <c r="A25" s="11">
        <v>43.051851327167327</v>
      </c>
      <c r="B25" s="9">
        <v>7</v>
      </c>
      <c r="C25" s="11">
        <v>106.3360635640513</v>
      </c>
    </row>
    <row r="26" spans="1:15" x14ac:dyDescent="0.25">
      <c r="A26" s="11">
        <v>39.895492030179263</v>
      </c>
      <c r="B26" s="9">
        <v>8</v>
      </c>
      <c r="C26" s="11">
        <v>120.6202487040879</v>
      </c>
    </row>
    <row r="27" spans="1:15" ht="14.4" thickBot="1" x14ac:dyDescent="0.3">
      <c r="A27" s="11">
        <v>40.58663691654391</v>
      </c>
      <c r="B27" s="9">
        <v>1</v>
      </c>
      <c r="C27" s="11">
        <v>107.9896417781673</v>
      </c>
      <c r="H27" s="21"/>
      <c r="K27" s="21"/>
      <c r="L27" s="21"/>
    </row>
    <row r="28" spans="1:15" ht="15" customHeight="1" thickBot="1" x14ac:dyDescent="0.3">
      <c r="A28" s="11">
        <v>46.388324478942117</v>
      </c>
      <c r="B28" s="9">
        <v>6</v>
      </c>
      <c r="C28" s="11">
        <v>118.6369885150051</v>
      </c>
      <c r="G28" s="51" t="s">
        <v>88</v>
      </c>
      <c r="H28" s="52"/>
      <c r="I28" s="53"/>
      <c r="K28" s="51" t="s">
        <v>92</v>
      </c>
      <c r="L28" s="53"/>
    </row>
    <row r="29" spans="1:15" x14ac:dyDescent="0.25">
      <c r="A29" s="11">
        <v>37.042143055820851</v>
      </c>
      <c r="B29" s="9">
        <v>1</v>
      </c>
      <c r="C29" s="11">
        <v>74.212885137407852</v>
      </c>
      <c r="G29" s="39" t="s">
        <v>89</v>
      </c>
      <c r="H29" s="38" t="s">
        <v>90</v>
      </c>
      <c r="I29" s="40" t="s">
        <v>91</v>
      </c>
      <c r="K29" s="39" t="s">
        <v>93</v>
      </c>
      <c r="L29" s="40" t="s">
        <v>65</v>
      </c>
    </row>
    <row r="30" spans="1:15" x14ac:dyDescent="0.25">
      <c r="A30" s="11">
        <v>42.735486905850188</v>
      </c>
      <c r="B30" s="9">
        <v>2</v>
      </c>
      <c r="C30" s="11">
        <v>87.724360528138931</v>
      </c>
      <c r="G30" s="6">
        <v>1</v>
      </c>
      <c r="H30" s="1">
        <v>95.313402470419021</v>
      </c>
      <c r="I30" s="18">
        <v>14.429141657732686</v>
      </c>
      <c r="K30" s="6">
        <v>0.5</v>
      </c>
      <c r="L30" s="18">
        <v>63.318022175897731</v>
      </c>
    </row>
    <row r="31" spans="1:15" x14ac:dyDescent="0.25">
      <c r="A31" s="11">
        <v>38.989036737830531</v>
      </c>
      <c r="B31" s="9">
        <v>1</v>
      </c>
      <c r="C31" s="11">
        <v>72.791303622475255</v>
      </c>
      <c r="G31" s="6">
        <v>2</v>
      </c>
      <c r="H31" s="1">
        <v>101.8526378925923</v>
      </c>
      <c r="I31" s="18">
        <v>2.6297248998522065</v>
      </c>
      <c r="K31" s="6">
        <v>1.5</v>
      </c>
      <c r="L31" s="18">
        <v>64.286183790122692</v>
      </c>
    </row>
    <row r="32" spans="1:15" x14ac:dyDescent="0.25">
      <c r="A32" s="11">
        <v>38.911593983863902</v>
      </c>
      <c r="B32" s="9">
        <v>5</v>
      </c>
      <c r="C32" s="11">
        <v>86.570806132192217</v>
      </c>
      <c r="G32" s="6">
        <v>3</v>
      </c>
      <c r="H32" s="1">
        <v>112.86496417238915</v>
      </c>
      <c r="I32" s="18">
        <v>-8.2364047156532507</v>
      </c>
      <c r="K32" s="6">
        <v>2.5</v>
      </c>
      <c r="L32" s="18">
        <v>64.47780298144211</v>
      </c>
    </row>
    <row r="33" spans="1:17" x14ac:dyDescent="0.25">
      <c r="A33" s="11">
        <v>45.493884259935953</v>
      </c>
      <c r="B33" s="9">
        <v>9</v>
      </c>
      <c r="C33" s="11">
        <v>115.2516710848322</v>
      </c>
      <c r="G33" s="6">
        <v>4</v>
      </c>
      <c r="H33" s="1">
        <v>79.206094955847277</v>
      </c>
      <c r="I33" s="18">
        <v>6.4749021283100774</v>
      </c>
      <c r="K33" s="6">
        <v>3.5</v>
      </c>
      <c r="L33" s="18">
        <v>64.679146371968287</v>
      </c>
    </row>
    <row r="34" spans="1:17" x14ac:dyDescent="0.25">
      <c r="A34" s="11">
        <v>44.127081744940149</v>
      </c>
      <c r="B34" s="9">
        <v>6</v>
      </c>
      <c r="C34" s="11">
        <v>125.8966931598293</v>
      </c>
      <c r="G34" s="6">
        <v>5</v>
      </c>
      <c r="H34" s="1">
        <v>119.38516677244439</v>
      </c>
      <c r="I34" s="18">
        <v>0.70104765403470992</v>
      </c>
      <c r="K34" s="6">
        <v>4.5</v>
      </c>
      <c r="L34" s="18">
        <v>67.450782928819507</v>
      </c>
    </row>
    <row r="35" spans="1:17" x14ac:dyDescent="0.25">
      <c r="A35" s="11">
        <v>44.067548180003193</v>
      </c>
      <c r="B35" s="9">
        <v>1</v>
      </c>
      <c r="C35" s="11">
        <v>89.162879651471144</v>
      </c>
      <c r="G35" s="6">
        <v>6</v>
      </c>
      <c r="H35" s="1">
        <v>70.692275694468776</v>
      </c>
      <c r="I35" s="18">
        <v>3.0709525130749569</v>
      </c>
      <c r="K35" s="6">
        <v>5.5</v>
      </c>
      <c r="L35" s="18">
        <v>68.195202175516329</v>
      </c>
    </row>
    <row r="36" spans="1:17" x14ac:dyDescent="0.25">
      <c r="A36" s="11">
        <v>46.527394035771643</v>
      </c>
      <c r="B36" s="9">
        <v>1</v>
      </c>
      <c r="C36" s="11">
        <v>83.794258029562258</v>
      </c>
      <c r="G36" s="6">
        <v>7</v>
      </c>
      <c r="H36" s="1">
        <v>92.151111248983028</v>
      </c>
      <c r="I36" s="18">
        <v>3.1819789167938808</v>
      </c>
      <c r="K36" s="6">
        <v>6.5</v>
      </c>
      <c r="L36" s="18">
        <v>68.288394196223237</v>
      </c>
    </row>
    <row r="37" spans="1:17" x14ac:dyDescent="0.25">
      <c r="A37" s="11">
        <v>40.105019208163803</v>
      </c>
      <c r="B37" s="9">
        <v>2</v>
      </c>
      <c r="C37" s="11">
        <v>86.62669108758142</v>
      </c>
      <c r="G37" s="6">
        <v>8</v>
      </c>
      <c r="H37" s="1">
        <v>100.97281303405306</v>
      </c>
      <c r="I37" s="18">
        <v>-17.714897708324784</v>
      </c>
      <c r="K37" s="6">
        <v>7.5</v>
      </c>
      <c r="L37" s="18">
        <v>71.247190422506364</v>
      </c>
    </row>
    <row r="38" spans="1:17" x14ac:dyDescent="0.25">
      <c r="A38" s="11">
        <v>43.409764856474823</v>
      </c>
      <c r="B38" s="9">
        <v>9</v>
      </c>
      <c r="C38" s="11">
        <v>115.6008139705603</v>
      </c>
      <c r="G38" s="6">
        <v>9</v>
      </c>
      <c r="H38" s="1">
        <v>97.309626899007313</v>
      </c>
      <c r="I38" s="18">
        <v>11.920043803472993</v>
      </c>
      <c r="K38" s="6">
        <v>8.5</v>
      </c>
      <c r="L38" s="18">
        <v>72.566707281161982</v>
      </c>
    </row>
    <row r="39" spans="1:17" x14ac:dyDescent="0.25">
      <c r="A39" s="11">
        <v>38.448666217032716</v>
      </c>
      <c r="B39" s="9">
        <v>3</v>
      </c>
      <c r="C39" s="11">
        <v>86.253687032569985</v>
      </c>
      <c r="G39" s="6">
        <v>10</v>
      </c>
      <c r="H39" s="1">
        <v>86.538013420198624</v>
      </c>
      <c r="I39" s="18">
        <v>3.216443381777836</v>
      </c>
      <c r="K39" s="6">
        <v>9.5</v>
      </c>
      <c r="L39" s="18">
        <v>72.791303622475255</v>
      </c>
    </row>
    <row r="40" spans="1:17" x14ac:dyDescent="0.25">
      <c r="A40" s="11">
        <v>41.620831762442208</v>
      </c>
      <c r="B40" s="9">
        <v>1</v>
      </c>
      <c r="C40" s="11">
        <v>94.238575750736487</v>
      </c>
      <c r="G40" s="6">
        <v>11</v>
      </c>
      <c r="H40" s="1">
        <v>91.479596537238024</v>
      </c>
      <c r="I40" s="18">
        <v>5.557108616373597</v>
      </c>
      <c r="K40" s="6">
        <v>10.5</v>
      </c>
      <c r="L40" s="18">
        <v>73.763228207543733</v>
      </c>
    </row>
    <row r="41" spans="1:17" x14ac:dyDescent="0.25">
      <c r="A41" s="11">
        <v>39.349284728161578</v>
      </c>
      <c r="B41" s="9">
        <v>5</v>
      </c>
      <c r="C41" s="11">
        <v>94.388624569913489</v>
      </c>
      <c r="G41" s="6">
        <v>12</v>
      </c>
      <c r="H41" s="1">
        <v>88.083964889194846</v>
      </c>
      <c r="I41" s="18">
        <v>-6.1435297169696952</v>
      </c>
      <c r="K41" s="6">
        <v>11.5</v>
      </c>
      <c r="L41" s="18">
        <v>74.212885137407852</v>
      </c>
    </row>
    <row r="42" spans="1:17" x14ac:dyDescent="0.25">
      <c r="A42" s="11">
        <v>40.484979824963588</v>
      </c>
      <c r="B42" s="9">
        <v>7</v>
      </c>
      <c r="C42" s="11">
        <v>109.65723457140049</v>
      </c>
      <c r="G42" s="6">
        <v>13</v>
      </c>
      <c r="H42" s="1">
        <v>86.93534948653361</v>
      </c>
      <c r="I42" s="18">
        <v>4.7732600537314767</v>
      </c>
      <c r="K42" s="6">
        <v>12.5</v>
      </c>
      <c r="L42" s="18">
        <v>75.445416909290373</v>
      </c>
      <c r="Q42" s="1" t="s">
        <v>105</v>
      </c>
    </row>
    <row r="43" spans="1:17" x14ac:dyDescent="0.25">
      <c r="A43" s="11">
        <v>42.975785127184572</v>
      </c>
      <c r="B43" s="9">
        <v>6</v>
      </c>
      <c r="C43" s="11">
        <v>96.148136713791985</v>
      </c>
      <c r="G43" s="6">
        <v>14</v>
      </c>
      <c r="H43" s="1">
        <v>104.08721678678134</v>
      </c>
      <c r="I43" s="18">
        <v>-15.712478382666077</v>
      </c>
      <c r="K43" s="6">
        <v>13.5</v>
      </c>
      <c r="L43" s="18">
        <v>76.717716628320929</v>
      </c>
    </row>
    <row r="44" spans="1:17" x14ac:dyDescent="0.25">
      <c r="A44" s="11">
        <v>35.908896583832643</v>
      </c>
      <c r="B44" s="9">
        <v>1</v>
      </c>
      <c r="C44" s="11">
        <v>92.625087549117495</v>
      </c>
      <c r="G44" s="6">
        <v>15</v>
      </c>
      <c r="H44" s="1">
        <v>98.215795799265678</v>
      </c>
      <c r="I44" s="18">
        <v>13.325511279363027</v>
      </c>
      <c r="K44" s="6">
        <v>14.5</v>
      </c>
      <c r="L44" s="18">
        <v>78.01299493398966</v>
      </c>
    </row>
    <row r="45" spans="1:17" x14ac:dyDescent="0.25">
      <c r="A45" s="11">
        <v>50.461936378427303</v>
      </c>
      <c r="B45" s="9">
        <v>5</v>
      </c>
      <c r="C45" s="11">
        <v>118.4486706402905</v>
      </c>
      <c r="G45" s="6">
        <v>16</v>
      </c>
      <c r="H45" s="1">
        <v>85.701139454846412</v>
      </c>
      <c r="I45" s="18">
        <v>-8.9834228265254836</v>
      </c>
      <c r="K45" s="6">
        <v>15.5</v>
      </c>
      <c r="L45" s="18">
        <v>79.982614099165048</v>
      </c>
    </row>
    <row r="46" spans="1:17" x14ac:dyDescent="0.25">
      <c r="A46" s="11">
        <v>34.969913092501493</v>
      </c>
      <c r="B46" s="9">
        <v>5</v>
      </c>
      <c r="C46" s="11">
        <v>88.94201588907336</v>
      </c>
      <c r="G46" s="6">
        <v>17</v>
      </c>
      <c r="H46" s="1">
        <v>104.6831688466016</v>
      </c>
      <c r="I46" s="18">
        <v>-2.0093746301919992</v>
      </c>
      <c r="K46" s="6">
        <v>16.5</v>
      </c>
      <c r="L46" s="18">
        <v>80.747448331414446</v>
      </c>
    </row>
    <row r="47" spans="1:17" x14ac:dyDescent="0.25">
      <c r="A47" s="11">
        <v>33.929056936061343</v>
      </c>
      <c r="B47" s="9">
        <v>6</v>
      </c>
      <c r="C47" s="11">
        <v>78.01299493398966</v>
      </c>
      <c r="G47" s="6">
        <v>18</v>
      </c>
      <c r="H47" s="1">
        <v>97.623202833311723</v>
      </c>
      <c r="I47" s="18">
        <v>0.60043619124431302</v>
      </c>
      <c r="K47" s="6">
        <v>17.5</v>
      </c>
      <c r="L47" s="18">
        <v>80.978082727914966</v>
      </c>
    </row>
    <row r="48" spans="1:17" x14ac:dyDescent="0.25">
      <c r="A48" s="11">
        <v>45.790554367500341</v>
      </c>
      <c r="B48" s="9">
        <v>3</v>
      </c>
      <c r="C48" s="11">
        <v>105.2993786476646</v>
      </c>
      <c r="G48" s="6">
        <v>19</v>
      </c>
      <c r="H48" s="1">
        <v>103.6492920155079</v>
      </c>
      <c r="I48" s="18">
        <v>-2.1773186919548948</v>
      </c>
      <c r="K48" s="6">
        <v>18.5</v>
      </c>
      <c r="L48" s="18">
        <v>81.139758050586352</v>
      </c>
    </row>
    <row r="49" spans="1:12" x14ac:dyDescent="0.25">
      <c r="A49" s="11">
        <v>43.958313469814676</v>
      </c>
      <c r="B49" s="9">
        <v>5</v>
      </c>
      <c r="C49" s="11">
        <v>109.4272775063324</v>
      </c>
      <c r="G49" s="6">
        <v>20</v>
      </c>
      <c r="H49" s="1">
        <v>101.46522999769194</v>
      </c>
      <c r="I49" s="18">
        <v>-4.1278729815504676</v>
      </c>
      <c r="K49" s="6">
        <v>19.5</v>
      </c>
      <c r="L49" s="18">
        <v>81.94043517222515</v>
      </c>
    </row>
    <row r="50" spans="1:12" x14ac:dyDescent="0.25">
      <c r="A50" s="11">
        <v>43.120599085260778</v>
      </c>
      <c r="B50" s="9">
        <v>7</v>
      </c>
      <c r="C50" s="11">
        <v>95.543513832270662</v>
      </c>
      <c r="G50" s="6">
        <v>21</v>
      </c>
      <c r="H50" s="1">
        <v>84.079059707497279</v>
      </c>
      <c r="I50" s="18">
        <v>6.5986153266245111</v>
      </c>
      <c r="K50" s="6">
        <v>20.5</v>
      </c>
      <c r="L50" s="18">
        <v>83.257915325728277</v>
      </c>
    </row>
    <row r="51" spans="1:12" x14ac:dyDescent="0.25">
      <c r="A51" s="11">
        <v>43.141727546321398</v>
      </c>
      <c r="B51" s="9">
        <v>5</v>
      </c>
      <c r="C51" s="11">
        <v>84.692539208766235</v>
      </c>
      <c r="G51" s="6">
        <v>22</v>
      </c>
      <c r="H51" s="1">
        <v>87.283206864622159</v>
      </c>
      <c r="I51" s="18">
        <v>3.5681106634842479</v>
      </c>
      <c r="K51" s="6">
        <v>21.5</v>
      </c>
      <c r="L51" s="18">
        <v>83.794258029562258</v>
      </c>
    </row>
    <row r="52" spans="1:12" x14ac:dyDescent="0.25">
      <c r="A52" s="11">
        <v>39.938766135765427</v>
      </c>
      <c r="B52" s="9">
        <v>5</v>
      </c>
      <c r="C52" s="11">
        <v>97.814192507625506</v>
      </c>
      <c r="G52" s="6">
        <v>23</v>
      </c>
      <c r="H52" s="1">
        <v>102.86774347376971</v>
      </c>
      <c r="I52" s="18">
        <v>-2.7534055040438119</v>
      </c>
      <c r="K52" s="6">
        <v>22.5</v>
      </c>
      <c r="L52" s="18">
        <v>84.075530528415939</v>
      </c>
    </row>
    <row r="53" spans="1:12" x14ac:dyDescent="0.25">
      <c r="A53" s="11">
        <v>35.513728142570841</v>
      </c>
      <c r="B53" s="9">
        <v>5</v>
      </c>
      <c r="C53" s="11">
        <v>81.139758050586352</v>
      </c>
      <c r="G53" s="6">
        <v>24</v>
      </c>
      <c r="H53" s="1">
        <v>101.23567603163606</v>
      </c>
      <c r="I53" s="18">
        <v>5.1003875324152403</v>
      </c>
      <c r="K53" s="6">
        <v>23.5</v>
      </c>
      <c r="L53" s="18">
        <v>84.243506468941888</v>
      </c>
    </row>
    <row r="54" spans="1:12" x14ac:dyDescent="0.25">
      <c r="A54" s="11">
        <v>40.379022790968627</v>
      </c>
      <c r="B54" s="9">
        <v>3</v>
      </c>
      <c r="C54" s="11">
        <v>92.357260273294557</v>
      </c>
      <c r="G54" s="6">
        <v>25</v>
      </c>
      <c r="H54" s="1">
        <v>93.711186407061234</v>
      </c>
      <c r="I54" s="18">
        <v>26.909062297026665</v>
      </c>
      <c r="K54" s="6">
        <v>24.5</v>
      </c>
      <c r="L54" s="18">
        <v>84.692539208766235</v>
      </c>
    </row>
    <row r="55" spans="1:12" x14ac:dyDescent="0.25">
      <c r="A55" s="11">
        <v>36.614191442439441</v>
      </c>
      <c r="B55" s="9">
        <v>1</v>
      </c>
      <c r="C55" s="11">
        <v>63.318022175897731</v>
      </c>
      <c r="G55" s="6">
        <v>26</v>
      </c>
      <c r="H55" s="1">
        <v>95.358816488811215</v>
      </c>
      <c r="I55" s="18">
        <v>12.630825289356082</v>
      </c>
      <c r="K55" s="6">
        <v>25.5</v>
      </c>
      <c r="L55" s="18">
        <v>85.680997084157354</v>
      </c>
    </row>
    <row r="56" spans="1:12" x14ac:dyDescent="0.25">
      <c r="A56" s="11">
        <v>44.875598667088752</v>
      </c>
      <c r="B56" s="9">
        <v>5</v>
      </c>
      <c r="C56" s="11">
        <v>89.146138190350797</v>
      </c>
      <c r="G56" s="6">
        <v>27</v>
      </c>
      <c r="H56" s="1">
        <v>109.18954162518824</v>
      </c>
      <c r="I56" s="18">
        <v>9.4474468898168595</v>
      </c>
      <c r="K56" s="6">
        <v>26.5</v>
      </c>
      <c r="L56" s="18">
        <v>85.996801222183663</v>
      </c>
    </row>
    <row r="57" spans="1:12" x14ac:dyDescent="0.25">
      <c r="A57" s="11">
        <v>39.264713092489309</v>
      </c>
      <c r="B57" s="9">
        <v>9</v>
      </c>
      <c r="C57" s="11">
        <v>107.5963208149894</v>
      </c>
      <c r="G57" s="6">
        <v>28</v>
      </c>
      <c r="H57" s="1">
        <v>86.909047381463381</v>
      </c>
      <c r="I57" s="18">
        <v>-12.696162244055529</v>
      </c>
      <c r="K57" s="6">
        <v>27.5</v>
      </c>
      <c r="L57" s="18">
        <v>86.253687032569985</v>
      </c>
    </row>
    <row r="58" spans="1:12" x14ac:dyDescent="0.25">
      <c r="A58" s="11">
        <v>35.872514016037442</v>
      </c>
      <c r="B58" s="9">
        <v>1</v>
      </c>
      <c r="C58" s="11">
        <v>71.247190422506364</v>
      </c>
      <c r="G58" s="6">
        <v>29</v>
      </c>
      <c r="H58" s="1">
        <v>100.48149040769363</v>
      </c>
      <c r="I58" s="18">
        <v>-12.757129879554697</v>
      </c>
      <c r="K58" s="6">
        <v>28.5</v>
      </c>
      <c r="L58" s="18">
        <v>86.570806132192217</v>
      </c>
    </row>
    <row r="59" spans="1:12" x14ac:dyDescent="0.25">
      <c r="A59" s="11">
        <v>38.393070791735028</v>
      </c>
      <c r="B59" s="9">
        <v>3</v>
      </c>
      <c r="C59" s="11">
        <v>64.679146371968287</v>
      </c>
      <c r="G59" s="6">
        <v>30</v>
      </c>
      <c r="H59" s="1">
        <v>91.550274799524189</v>
      </c>
      <c r="I59" s="18">
        <v>-18.758971177048934</v>
      </c>
      <c r="K59" s="6">
        <v>29.5</v>
      </c>
      <c r="L59" s="18">
        <v>86.62669108758142</v>
      </c>
    </row>
    <row r="60" spans="1:12" x14ac:dyDescent="0.25">
      <c r="A60" s="11">
        <v>42.064657271378117</v>
      </c>
      <c r="B60" s="9">
        <v>4</v>
      </c>
      <c r="C60" s="11">
        <v>109.5603027238335</v>
      </c>
      <c r="G60" s="6">
        <v>31</v>
      </c>
      <c r="H60" s="1">
        <v>91.365657921693952</v>
      </c>
      <c r="I60" s="18">
        <v>-4.7948517895017346</v>
      </c>
      <c r="K60" s="6">
        <v>30.5</v>
      </c>
      <c r="L60" s="18">
        <v>86.929454854989658</v>
      </c>
    </row>
    <row r="61" spans="1:12" x14ac:dyDescent="0.25">
      <c r="A61" s="11">
        <v>37.181377235980129</v>
      </c>
      <c r="B61" s="9">
        <v>1</v>
      </c>
      <c r="C61" s="11">
        <v>64.286183790122692</v>
      </c>
      <c r="G61" s="6">
        <v>32</v>
      </c>
      <c r="H61" s="1">
        <v>107.05727292113525</v>
      </c>
      <c r="I61" s="18">
        <v>8.1943981636969454</v>
      </c>
      <c r="K61" s="6">
        <v>31.5</v>
      </c>
      <c r="L61" s="18">
        <v>86.933461302566485</v>
      </c>
    </row>
    <row r="62" spans="1:12" x14ac:dyDescent="0.25">
      <c r="A62" s="11">
        <v>35.888898022167837</v>
      </c>
      <c r="B62" s="9">
        <v>1</v>
      </c>
      <c r="C62" s="11">
        <v>100.51104556544</v>
      </c>
      <c r="G62" s="6">
        <v>33</v>
      </c>
      <c r="H62" s="1">
        <v>103.79893305065769</v>
      </c>
      <c r="I62" s="18">
        <v>22.097760109171602</v>
      </c>
      <c r="K62" s="6">
        <v>32.5</v>
      </c>
      <c r="L62" s="18">
        <v>87.724360528138931</v>
      </c>
    </row>
    <row r="63" spans="1:12" x14ac:dyDescent="0.25">
      <c r="A63" s="11">
        <v>41.218436057459563</v>
      </c>
      <c r="B63" s="9">
        <v>8</v>
      </c>
      <c r="C63" s="11">
        <v>100.1967048260333</v>
      </c>
      <c r="G63" s="6">
        <v>34</v>
      </c>
      <c r="H63" s="1">
        <v>103.65701014216324</v>
      </c>
      <c r="I63" s="18">
        <v>-14.4941304906921</v>
      </c>
      <c r="K63" s="6">
        <v>33.5</v>
      </c>
      <c r="L63" s="18">
        <v>88.374738404115263</v>
      </c>
    </row>
    <row r="64" spans="1:12" x14ac:dyDescent="0.25">
      <c r="A64" s="11">
        <v>41.22483285554361</v>
      </c>
      <c r="B64" s="9">
        <v>2</v>
      </c>
      <c r="C64" s="11">
        <v>92.465271392347205</v>
      </c>
      <c r="G64" s="6">
        <v>35</v>
      </c>
      <c r="H64" s="1">
        <v>109.52107151104646</v>
      </c>
      <c r="I64" s="18">
        <v>-25.7268134814842</v>
      </c>
      <c r="K64" s="6">
        <v>34.5</v>
      </c>
      <c r="L64" s="18">
        <v>88.593516037884953</v>
      </c>
    </row>
    <row r="65" spans="1:12" x14ac:dyDescent="0.25">
      <c r="A65" s="11">
        <v>37.46528412314435</v>
      </c>
      <c r="B65" s="9">
        <v>8</v>
      </c>
      <c r="C65" s="11">
        <v>115.40005835016051</v>
      </c>
      <c r="G65" s="6">
        <v>36</v>
      </c>
      <c r="H65" s="1">
        <v>94.210681213725223</v>
      </c>
      <c r="I65" s="18">
        <v>-7.583990126143803</v>
      </c>
      <c r="K65" s="6">
        <v>35.5</v>
      </c>
      <c r="L65" s="18">
        <v>88.94201588907336</v>
      </c>
    </row>
    <row r="66" spans="1:12" x14ac:dyDescent="0.25">
      <c r="A66" s="11">
        <v>37.644808471908377</v>
      </c>
      <c r="B66" s="9">
        <v>7</v>
      </c>
      <c r="C66" s="11">
        <v>111.083956222105</v>
      </c>
      <c r="G66" s="6">
        <v>37</v>
      </c>
      <c r="H66" s="1">
        <v>102.08891116248415</v>
      </c>
      <c r="I66" s="18">
        <v>13.511902808076144</v>
      </c>
      <c r="K66" s="6">
        <v>36.5</v>
      </c>
      <c r="L66" s="18">
        <v>89.146138190350797</v>
      </c>
    </row>
    <row r="67" spans="1:12" x14ac:dyDescent="0.25">
      <c r="A67" s="11">
        <v>41.160249686788177</v>
      </c>
      <c r="B67" s="9">
        <v>2</v>
      </c>
      <c r="C67" s="11">
        <v>108.1818634358452</v>
      </c>
      <c r="G67" s="6">
        <v>38</v>
      </c>
      <c r="H67" s="1">
        <v>90.262077862930425</v>
      </c>
      <c r="I67" s="18">
        <v>-4.0083908303604403</v>
      </c>
      <c r="K67" s="6">
        <v>37.5</v>
      </c>
      <c r="L67" s="18">
        <v>89.162879651471144</v>
      </c>
    </row>
    <row r="68" spans="1:12" x14ac:dyDescent="0.25">
      <c r="A68" s="11">
        <v>32.759578292513382</v>
      </c>
      <c r="B68" s="9">
        <v>6</v>
      </c>
      <c r="C68" s="11">
        <v>68.288394196223237</v>
      </c>
      <c r="G68" s="6">
        <v>39</v>
      </c>
      <c r="H68" s="1">
        <v>97.824248226945784</v>
      </c>
      <c r="I68" s="18">
        <v>-3.5856724762092966</v>
      </c>
      <c r="K68" s="6">
        <v>38.5</v>
      </c>
      <c r="L68" s="18">
        <v>89.75445680197646</v>
      </c>
    </row>
    <row r="69" spans="1:12" x14ac:dyDescent="0.25">
      <c r="A69" s="11">
        <v>32.962681128117232</v>
      </c>
      <c r="B69" s="9">
        <v>6</v>
      </c>
      <c r="C69" s="11">
        <v>72.566707281161982</v>
      </c>
      <c r="G69" s="6">
        <v>40</v>
      </c>
      <c r="H69" s="1">
        <v>92.409075085064103</v>
      </c>
      <c r="I69" s="18">
        <v>1.979549484849386</v>
      </c>
      <c r="K69" s="6">
        <v>39.5</v>
      </c>
      <c r="L69" s="18">
        <v>90.677675034121791</v>
      </c>
    </row>
    <row r="70" spans="1:12" x14ac:dyDescent="0.25">
      <c r="A70" s="11">
        <v>36.40777889373782</v>
      </c>
      <c r="B70" s="9">
        <v>3</v>
      </c>
      <c r="C70" s="11">
        <v>84.075530528415939</v>
      </c>
      <c r="G70" s="6">
        <v>41</v>
      </c>
      <c r="H70" s="1">
        <v>95.11647470864996</v>
      </c>
      <c r="I70" s="18">
        <v>14.540759862750534</v>
      </c>
      <c r="K70" s="6">
        <v>40.5</v>
      </c>
      <c r="L70" s="18">
        <v>90.851317528106406</v>
      </c>
    </row>
    <row r="71" spans="1:12" x14ac:dyDescent="0.25">
      <c r="A71" s="11">
        <v>38.932764241440758</v>
      </c>
      <c r="B71" s="9">
        <v>2</v>
      </c>
      <c r="C71" s="11">
        <v>92.263002861858666</v>
      </c>
      <c r="G71" s="6">
        <v>42</v>
      </c>
      <c r="H71" s="1">
        <v>101.05434074034105</v>
      </c>
      <c r="I71" s="18">
        <v>-4.9062040265490623</v>
      </c>
      <c r="K71" s="6">
        <v>41.5</v>
      </c>
      <c r="L71" s="18">
        <v>91.708609540265087</v>
      </c>
    </row>
    <row r="72" spans="1:12" x14ac:dyDescent="0.25">
      <c r="A72" s="11">
        <v>41.554537827990018</v>
      </c>
      <c r="B72" s="9">
        <v>1</v>
      </c>
      <c r="C72" s="11">
        <v>85.996801222183663</v>
      </c>
      <c r="G72" s="6">
        <v>43</v>
      </c>
      <c r="H72" s="1">
        <v>84.207485069245564</v>
      </c>
      <c r="I72" s="18">
        <v>8.4176024798719311</v>
      </c>
      <c r="K72" s="6">
        <v>42.5</v>
      </c>
      <c r="L72" s="18">
        <v>92.263002861858666</v>
      </c>
    </row>
    <row r="73" spans="1:12" x14ac:dyDescent="0.25">
      <c r="A73" s="11">
        <v>47.376781084747762</v>
      </c>
      <c r="B73" s="9">
        <v>6</v>
      </c>
      <c r="C73" s="11">
        <v>96.373621812361634</v>
      </c>
      <c r="G73" s="6">
        <v>44</v>
      </c>
      <c r="H73" s="1">
        <v>118.9006827178611</v>
      </c>
      <c r="I73" s="18">
        <v>-0.45201207757060047</v>
      </c>
      <c r="K73" s="6">
        <v>43.5</v>
      </c>
      <c r="L73" s="18">
        <v>92.357260273294557</v>
      </c>
    </row>
    <row r="74" spans="1:12" x14ac:dyDescent="0.25">
      <c r="A74" s="11">
        <v>44.288298116010097</v>
      </c>
      <c r="B74" s="9">
        <v>5</v>
      </c>
      <c r="C74" s="11">
        <v>108.5423778216682</v>
      </c>
      <c r="G74" s="6">
        <v>45</v>
      </c>
      <c r="H74" s="1">
        <v>81.969029027529913</v>
      </c>
      <c r="I74" s="18">
        <v>6.9729868615434469</v>
      </c>
      <c r="K74" s="6">
        <v>44.5</v>
      </c>
      <c r="L74" s="18">
        <v>92.465271392347205</v>
      </c>
    </row>
    <row r="75" spans="1:12" x14ac:dyDescent="0.25">
      <c r="A75" s="11">
        <v>39.200307350182868</v>
      </c>
      <c r="B75" s="9">
        <v>9</v>
      </c>
      <c r="C75" s="11">
        <v>103.4581008180254</v>
      </c>
      <c r="G75" s="6">
        <v>46</v>
      </c>
      <c r="H75" s="1">
        <v>79.487717296865313</v>
      </c>
      <c r="I75" s="18">
        <v>-1.4747223628756529</v>
      </c>
      <c r="K75" s="6">
        <v>45.5</v>
      </c>
      <c r="L75" s="18">
        <v>92.625087549117495</v>
      </c>
    </row>
    <row r="76" spans="1:12" x14ac:dyDescent="0.25">
      <c r="A76" s="11">
        <v>39.904918960486548</v>
      </c>
      <c r="B76" s="9">
        <v>1</v>
      </c>
      <c r="C76" s="11">
        <v>80.747448331414446</v>
      </c>
      <c r="G76" s="6">
        <v>47</v>
      </c>
      <c r="H76" s="1">
        <v>107.76450899163581</v>
      </c>
      <c r="I76" s="18">
        <v>-2.4651303439712109</v>
      </c>
      <c r="K76" s="6">
        <v>46.5</v>
      </c>
      <c r="L76" s="18">
        <v>93.565454213653197</v>
      </c>
    </row>
    <row r="77" spans="1:12" x14ac:dyDescent="0.25">
      <c r="A77" s="11">
        <v>34.987353176810963</v>
      </c>
      <c r="B77" s="9">
        <v>7</v>
      </c>
      <c r="C77" s="11">
        <v>68.195202175516329</v>
      </c>
      <c r="G77" s="6">
        <v>48</v>
      </c>
      <c r="H77" s="1">
        <v>103.39660396969698</v>
      </c>
      <c r="I77" s="18">
        <v>6.0306735366354189</v>
      </c>
      <c r="K77" s="6">
        <v>47.5</v>
      </c>
      <c r="L77" s="18">
        <v>94.238575750736487</v>
      </c>
    </row>
    <row r="78" spans="1:12" x14ac:dyDescent="0.25">
      <c r="A78" s="11">
        <v>39.90743432003805</v>
      </c>
      <c r="B78" s="9">
        <v>5</v>
      </c>
      <c r="C78" s="11">
        <v>102.7897106848592</v>
      </c>
      <c r="G78" s="6">
        <v>49</v>
      </c>
      <c r="H78" s="1">
        <v>101.39956478567639</v>
      </c>
      <c r="I78" s="18">
        <v>-5.8560509534057275</v>
      </c>
      <c r="K78" s="6">
        <v>48.5</v>
      </c>
      <c r="L78" s="18">
        <v>94.388624569913489</v>
      </c>
    </row>
    <row r="79" spans="1:12" x14ac:dyDescent="0.25">
      <c r="A79" s="11">
        <v>38.556706805399308</v>
      </c>
      <c r="B79" s="9">
        <v>5</v>
      </c>
      <c r="C79" s="11">
        <v>93.565454213653197</v>
      </c>
      <c r="G79" s="6">
        <v>50</v>
      </c>
      <c r="H79" s="1">
        <v>101.44993322319412</v>
      </c>
      <c r="I79" s="18">
        <v>-16.757394014427888</v>
      </c>
      <c r="K79" s="6">
        <v>49.5</v>
      </c>
      <c r="L79" s="18">
        <v>94.646744887595673</v>
      </c>
    </row>
    <row r="80" spans="1:12" x14ac:dyDescent="0.25">
      <c r="A80" s="11">
        <v>41.613592801690437</v>
      </c>
      <c r="B80" s="9">
        <v>2</v>
      </c>
      <c r="C80" s="11">
        <v>107.1788311697705</v>
      </c>
      <c r="G80" s="6">
        <v>51</v>
      </c>
      <c r="H80" s="1">
        <v>93.814348160162837</v>
      </c>
      <c r="I80" s="18">
        <v>3.9998443474626697</v>
      </c>
      <c r="K80" s="6">
        <v>50.5</v>
      </c>
      <c r="L80" s="18">
        <v>95.333090165776909</v>
      </c>
    </row>
    <row r="81" spans="1:12" x14ac:dyDescent="0.25">
      <c r="A81" s="11">
        <v>35.863845282238387</v>
      </c>
      <c r="B81" s="9">
        <v>3</v>
      </c>
      <c r="C81" s="11">
        <v>79.982614099165048</v>
      </c>
      <c r="G81" s="6">
        <v>52</v>
      </c>
      <c r="H81" s="1">
        <v>83.265437426231273</v>
      </c>
      <c r="I81" s="18">
        <v>-2.1256793756449213</v>
      </c>
      <c r="K81" s="6">
        <v>51.5</v>
      </c>
      <c r="L81" s="18">
        <v>95.543513832270662</v>
      </c>
    </row>
    <row r="82" spans="1:12" x14ac:dyDescent="0.25">
      <c r="A82" s="11">
        <v>42.596732571205862</v>
      </c>
      <c r="B82" s="9">
        <v>7</v>
      </c>
      <c r="C82" s="11">
        <v>111.8568664476019</v>
      </c>
      <c r="G82" s="6">
        <v>53</v>
      </c>
      <c r="H82" s="1">
        <v>94.863882234875959</v>
      </c>
      <c r="I82" s="18">
        <v>-2.506621961581402</v>
      </c>
      <c r="K82" s="6">
        <v>52.5</v>
      </c>
      <c r="L82" s="18">
        <v>96.148136713791985</v>
      </c>
    </row>
    <row r="83" spans="1:12" x14ac:dyDescent="0.25">
      <c r="A83" s="11">
        <v>47.663694565012889</v>
      </c>
      <c r="B83" s="9">
        <v>6</v>
      </c>
      <c r="C83" s="11">
        <v>121.64557089107841</v>
      </c>
      <c r="G83" s="6">
        <v>54</v>
      </c>
      <c r="H83" s="1">
        <v>85.888847470198129</v>
      </c>
      <c r="I83" s="18">
        <v>-22.570825294300398</v>
      </c>
      <c r="K83" s="6">
        <v>53.5</v>
      </c>
      <c r="L83" s="18">
        <v>96.373621812361634</v>
      </c>
    </row>
    <row r="84" spans="1:12" x14ac:dyDescent="0.25">
      <c r="A84" s="11">
        <v>39.45619925771571</v>
      </c>
      <c r="B84" s="9">
        <v>2</v>
      </c>
      <c r="C84" s="11">
        <v>67.450782928819507</v>
      </c>
      <c r="G84" s="6">
        <v>55</v>
      </c>
      <c r="H84" s="1">
        <v>105.58333314094538</v>
      </c>
      <c r="I84" s="18">
        <v>-16.437194950594588</v>
      </c>
      <c r="K84" s="6">
        <v>54.5</v>
      </c>
      <c r="L84" s="18">
        <v>97.036705153611621</v>
      </c>
    </row>
    <row r="85" spans="1:12" x14ac:dyDescent="0.25">
      <c r="A85" s="11">
        <v>42.00855861049471</v>
      </c>
      <c r="B85" s="9">
        <v>6</v>
      </c>
      <c r="C85" s="11">
        <v>128.18411668700529</v>
      </c>
      <c r="G85" s="6">
        <v>56</v>
      </c>
      <c r="H85" s="1">
        <v>92.207463565185307</v>
      </c>
      <c r="I85" s="18">
        <v>15.38885724980409</v>
      </c>
      <c r="K85" s="6">
        <v>55.5</v>
      </c>
      <c r="L85" s="18">
        <v>97.337357016141468</v>
      </c>
    </row>
    <row r="86" spans="1:12" x14ac:dyDescent="0.25">
      <c r="A86" s="11">
        <v>43.45071995855556</v>
      </c>
      <c r="B86" s="9">
        <v>2</v>
      </c>
      <c r="C86" s="11">
        <v>88.593516037884953</v>
      </c>
      <c r="G86" s="6">
        <v>57</v>
      </c>
      <c r="H86" s="1">
        <v>84.120752150673326</v>
      </c>
      <c r="I86" s="18">
        <v>-12.873561728166962</v>
      </c>
      <c r="K86" s="6">
        <v>56.5</v>
      </c>
      <c r="L86" s="18">
        <v>97.814192507625506</v>
      </c>
    </row>
    <row r="87" spans="1:12" x14ac:dyDescent="0.25">
      <c r="A87" s="11">
        <v>37.993897640570822</v>
      </c>
      <c r="B87" s="9">
        <v>2</v>
      </c>
      <c r="C87" s="11">
        <v>86.933461302566485</v>
      </c>
      <c r="G87" s="6">
        <v>58</v>
      </c>
      <c r="H87" s="1">
        <v>90.129543141289119</v>
      </c>
      <c r="I87" s="18">
        <v>-25.450396769320832</v>
      </c>
      <c r="K87" s="6">
        <v>57.5</v>
      </c>
      <c r="L87" s="18">
        <v>98.223639024556036</v>
      </c>
    </row>
    <row r="88" spans="1:12" x14ac:dyDescent="0.25">
      <c r="A88" s="11">
        <v>41.120462409052081</v>
      </c>
      <c r="B88" s="9">
        <v>2</v>
      </c>
      <c r="C88" s="11">
        <v>94.646744887595673</v>
      </c>
      <c r="G88" s="6">
        <v>59</v>
      </c>
      <c r="H88" s="1">
        <v>98.882290142610032</v>
      </c>
      <c r="I88" s="18">
        <v>10.67801258122347</v>
      </c>
      <c r="K88" s="6">
        <v>58.5</v>
      </c>
      <c r="L88" s="18">
        <v>100.1143379697259</v>
      </c>
    </row>
    <row r="89" spans="1:12" x14ac:dyDescent="0.25">
      <c r="A89" s="11">
        <v>40.062962003908972</v>
      </c>
      <c r="B89" s="9">
        <v>3</v>
      </c>
      <c r="C89" s="11">
        <v>80.978082727914966</v>
      </c>
      <c r="G89" s="6">
        <v>60</v>
      </c>
      <c r="H89" s="1">
        <v>87.240969715208593</v>
      </c>
      <c r="I89" s="18">
        <v>-22.954785925085901</v>
      </c>
      <c r="K89" s="6">
        <v>59.5</v>
      </c>
      <c r="L89" s="18">
        <v>100.1967048260333</v>
      </c>
    </row>
    <row r="90" spans="1:12" x14ac:dyDescent="0.25">
      <c r="A90" s="11">
        <v>40.488380492744163</v>
      </c>
      <c r="B90" s="9">
        <v>2</v>
      </c>
      <c r="C90" s="11">
        <v>105.44656429996429</v>
      </c>
      <c r="G90" s="6">
        <v>61</v>
      </c>
      <c r="H90" s="1">
        <v>84.15981021489776</v>
      </c>
      <c r="I90" s="18">
        <v>16.35123535054224</v>
      </c>
      <c r="K90" s="6">
        <v>60.5</v>
      </c>
      <c r="L90" s="18">
        <v>100.51104556544</v>
      </c>
    </row>
    <row r="91" spans="1:12" x14ac:dyDescent="0.25">
      <c r="A91" s="11">
        <v>36.134951080722672</v>
      </c>
      <c r="B91" s="9">
        <v>4</v>
      </c>
      <c r="C91" s="11">
        <v>86.929454854989658</v>
      </c>
      <c r="G91" s="6">
        <v>62</v>
      </c>
      <c r="H91" s="1">
        <v>96.864971407603747</v>
      </c>
      <c r="I91" s="18">
        <v>3.3317334184295504</v>
      </c>
      <c r="K91" s="6">
        <v>61.5</v>
      </c>
      <c r="L91" s="18">
        <v>101.471973323553</v>
      </c>
    </row>
    <row r="92" spans="1:12" x14ac:dyDescent="0.25">
      <c r="A92" s="11">
        <v>40.122550871294713</v>
      </c>
      <c r="B92" s="9">
        <v>9</v>
      </c>
      <c r="C92" s="11">
        <v>105.11037537351611</v>
      </c>
      <c r="G92" s="6">
        <v>63</v>
      </c>
      <c r="H92" s="1">
        <v>96.880220825139901</v>
      </c>
      <c r="I92" s="18">
        <v>-4.4149494327926959</v>
      </c>
      <c r="K92" s="6">
        <v>62.5</v>
      </c>
      <c r="L92" s="18">
        <v>102.6737942164096</v>
      </c>
    </row>
    <row r="93" spans="1:12" x14ac:dyDescent="0.25">
      <c r="A93" s="11">
        <v>42.489991456227251</v>
      </c>
      <c r="B93" s="9">
        <v>6</v>
      </c>
      <c r="C93" s="11">
        <v>104.3650625363389</v>
      </c>
      <c r="G93" s="6">
        <v>64</v>
      </c>
      <c r="H93" s="1">
        <v>87.917779363860134</v>
      </c>
      <c r="I93" s="18">
        <v>27.482278986300372</v>
      </c>
      <c r="K93" s="6">
        <v>63.5</v>
      </c>
      <c r="L93" s="18">
        <v>102.7897106848592</v>
      </c>
    </row>
    <row r="94" spans="1:12" x14ac:dyDescent="0.25">
      <c r="A94" s="11">
        <v>47.255718038975211</v>
      </c>
      <c r="B94" s="9">
        <v>1</v>
      </c>
      <c r="C94" s="11">
        <v>105.15395806404069</v>
      </c>
      <c r="G94" s="6">
        <v>65</v>
      </c>
      <c r="H94" s="1">
        <v>88.345750001082109</v>
      </c>
      <c r="I94" s="18">
        <v>22.738206221022892</v>
      </c>
      <c r="K94" s="6">
        <v>64.5</v>
      </c>
      <c r="L94" s="18">
        <v>103.4581008180254</v>
      </c>
    </row>
    <row r="95" spans="1:12" x14ac:dyDescent="0.25">
      <c r="A95" s="11">
        <v>44.796354130426032</v>
      </c>
      <c r="B95" s="9">
        <v>8</v>
      </c>
      <c r="C95" s="11">
        <v>113.7006899089491</v>
      </c>
      <c r="G95" s="6">
        <v>66</v>
      </c>
      <c r="H95" s="1">
        <v>96.726260094596284</v>
      </c>
      <c r="I95" s="18">
        <v>11.455603341248917</v>
      </c>
      <c r="K95" s="6">
        <v>65.5</v>
      </c>
      <c r="L95" s="18">
        <v>104.3650625363389</v>
      </c>
    </row>
    <row r="96" spans="1:12" x14ac:dyDescent="0.25">
      <c r="A96" s="11">
        <v>50.765912287557782</v>
      </c>
      <c r="B96" s="9">
        <v>7</v>
      </c>
      <c r="C96" s="11">
        <v>131.351123678948</v>
      </c>
      <c r="G96" s="6">
        <v>67</v>
      </c>
      <c r="H96" s="1">
        <v>76.699780597790664</v>
      </c>
      <c r="I96" s="18">
        <v>-8.4113864015674267</v>
      </c>
      <c r="K96" s="6">
        <v>66.5</v>
      </c>
      <c r="L96" s="18">
        <v>104.4823627924445</v>
      </c>
    </row>
    <row r="97" spans="1:12" x14ac:dyDescent="0.25">
      <c r="A97" s="11">
        <v>36.163262185559752</v>
      </c>
      <c r="B97" s="9">
        <v>3</v>
      </c>
      <c r="C97" s="11">
        <v>64.47780298144211</v>
      </c>
      <c r="G97" s="6">
        <v>68</v>
      </c>
      <c r="H97" s="1">
        <v>77.183960323679671</v>
      </c>
      <c r="I97" s="18">
        <v>-4.6172530425176888</v>
      </c>
      <c r="K97" s="6">
        <v>67.5</v>
      </c>
      <c r="L97" s="18">
        <v>104.6285594567359</v>
      </c>
    </row>
    <row r="98" spans="1:12" x14ac:dyDescent="0.25">
      <c r="A98" s="11">
        <v>44.361603183603393</v>
      </c>
      <c r="B98" s="9">
        <v>1</v>
      </c>
      <c r="C98" s="11">
        <v>84.243506468941888</v>
      </c>
      <c r="G98" s="6">
        <v>69</v>
      </c>
      <c r="H98" s="1">
        <v>85.396777672387259</v>
      </c>
      <c r="I98" s="18">
        <v>-1.3212471439713198</v>
      </c>
      <c r="K98" s="6">
        <v>68.5</v>
      </c>
      <c r="L98" s="18">
        <v>105.11037537351611</v>
      </c>
    </row>
    <row r="99" spans="1:12" x14ac:dyDescent="0.25">
      <c r="A99" s="11">
        <v>40.91671002869176</v>
      </c>
      <c r="B99" s="9">
        <v>5</v>
      </c>
      <c r="C99" s="11">
        <v>75.445416909290373</v>
      </c>
      <c r="G99" s="6">
        <v>70</v>
      </c>
      <c r="H99" s="1">
        <v>91.416125998518609</v>
      </c>
      <c r="I99" s="18">
        <v>0.84687686334005718</v>
      </c>
      <c r="K99" s="6">
        <v>69.5</v>
      </c>
      <c r="L99" s="18">
        <v>105.15395806404069</v>
      </c>
    </row>
    <row r="100" spans="1:12" x14ac:dyDescent="0.25">
      <c r="A100" s="11">
        <v>50.94901466608836</v>
      </c>
      <c r="B100" s="9">
        <v>4</v>
      </c>
      <c r="C100" s="11">
        <v>133.86811090060621</v>
      </c>
      <c r="G100" s="6">
        <v>71</v>
      </c>
      <c r="H100" s="1">
        <v>97.666209177831902</v>
      </c>
      <c r="I100" s="18">
        <v>-11.669407955648239</v>
      </c>
      <c r="K100" s="6">
        <v>70.5</v>
      </c>
      <c r="L100" s="18">
        <v>105.2993786476646</v>
      </c>
    </row>
    <row r="101" spans="1:12" ht="14.4" thickBot="1" x14ac:dyDescent="0.3">
      <c r="A101" s="12">
        <v>35.958508573224243</v>
      </c>
      <c r="B101" s="10">
        <v>8</v>
      </c>
      <c r="C101" s="12">
        <v>115.7569384232978</v>
      </c>
      <c r="G101" s="6">
        <v>72</v>
      </c>
      <c r="H101" s="1">
        <v>111.54593732507713</v>
      </c>
      <c r="I101" s="18">
        <v>-15.1723155127155</v>
      </c>
      <c r="K101" s="6">
        <v>71.5</v>
      </c>
      <c r="L101" s="18">
        <v>105.44656429996429</v>
      </c>
    </row>
    <row r="102" spans="1:12" x14ac:dyDescent="0.25">
      <c r="G102" s="6">
        <v>73</v>
      </c>
      <c r="H102" s="1">
        <v>104.18325904059965</v>
      </c>
      <c r="I102" s="18">
        <v>4.3591187810685454</v>
      </c>
      <c r="K102" s="6">
        <v>72.5</v>
      </c>
      <c r="L102" s="18">
        <v>106.3360635640513</v>
      </c>
    </row>
    <row r="103" spans="1:12" x14ac:dyDescent="0.25">
      <c r="G103" s="6">
        <v>74</v>
      </c>
      <c r="H103" s="1">
        <v>92.05392580406594</v>
      </c>
      <c r="I103" s="18">
        <v>11.40417501395946</v>
      </c>
      <c r="K103" s="6">
        <v>73.5</v>
      </c>
      <c r="L103" s="18">
        <v>107.1788311697705</v>
      </c>
    </row>
    <row r="104" spans="1:12" x14ac:dyDescent="0.25">
      <c r="G104" s="6">
        <v>75</v>
      </c>
      <c r="H104" s="1">
        <v>93.733659399713389</v>
      </c>
      <c r="I104" s="18">
        <v>-12.986211068298942</v>
      </c>
      <c r="K104" s="6">
        <v>74.5</v>
      </c>
      <c r="L104" s="18">
        <v>107.5963208149894</v>
      </c>
    </row>
    <row r="105" spans="1:12" x14ac:dyDescent="0.25">
      <c r="G105" s="6">
        <v>76</v>
      </c>
      <c r="H105" s="1">
        <v>82.010604691480324</v>
      </c>
      <c r="I105" s="18">
        <v>-13.815402515963996</v>
      </c>
      <c r="K105" s="6">
        <v>75.5</v>
      </c>
      <c r="L105" s="18">
        <v>107.9896417781673</v>
      </c>
    </row>
    <row r="106" spans="1:12" x14ac:dyDescent="0.25">
      <c r="G106" s="6">
        <v>77</v>
      </c>
      <c r="H106" s="1">
        <v>93.73965580096764</v>
      </c>
      <c r="I106" s="18">
        <v>9.050054883891562</v>
      </c>
      <c r="K106" s="6">
        <v>76.5</v>
      </c>
      <c r="L106" s="18">
        <v>108.1818634358452</v>
      </c>
    </row>
    <row r="107" spans="1:12" x14ac:dyDescent="0.25">
      <c r="G107" s="6">
        <v>78</v>
      </c>
      <c r="H107" s="1">
        <v>90.519637351475708</v>
      </c>
      <c r="I107" s="18">
        <v>3.0458168621774888</v>
      </c>
      <c r="K107" s="6">
        <v>77.5</v>
      </c>
      <c r="L107" s="18">
        <v>108.5423778216682</v>
      </c>
    </row>
    <row r="108" spans="1:12" x14ac:dyDescent="0.25">
      <c r="G108" s="6">
        <v>79</v>
      </c>
      <c r="H108" s="1">
        <v>97.806991165900371</v>
      </c>
      <c r="I108" s="18">
        <v>9.3718400038701333</v>
      </c>
      <c r="K108" s="6">
        <v>78.5</v>
      </c>
      <c r="L108" s="18">
        <v>109.22967070248031</v>
      </c>
    </row>
    <row r="109" spans="1:12" x14ac:dyDescent="0.25">
      <c r="G109" s="6">
        <v>80</v>
      </c>
      <c r="H109" s="1">
        <v>84.100086633413795</v>
      </c>
      <c r="I109" s="18">
        <v>-4.1174725342487477</v>
      </c>
      <c r="K109" s="6">
        <v>79.5</v>
      </c>
      <c r="L109" s="18">
        <v>109.4272775063324</v>
      </c>
    </row>
    <row r="110" spans="1:12" x14ac:dyDescent="0.25">
      <c r="G110" s="6">
        <v>81</v>
      </c>
      <c r="H110" s="1">
        <v>100.1507119844665</v>
      </c>
      <c r="I110" s="18">
        <v>11.706154463135405</v>
      </c>
      <c r="K110" s="6">
        <v>80.5</v>
      </c>
      <c r="L110" s="18">
        <v>109.5603027238335</v>
      </c>
    </row>
    <row r="111" spans="1:12" x14ac:dyDescent="0.25">
      <c r="G111" s="6">
        <v>82</v>
      </c>
      <c r="H111" s="1">
        <v>112.22991443359761</v>
      </c>
      <c r="I111" s="18">
        <v>9.4156564574807931</v>
      </c>
      <c r="K111" s="6">
        <v>81.5</v>
      </c>
      <c r="L111" s="18">
        <v>109.65723457140049</v>
      </c>
    </row>
    <row r="112" spans="1:12" x14ac:dyDescent="0.25">
      <c r="G112" s="6">
        <v>83</v>
      </c>
      <c r="H112" s="1">
        <v>92.663950146060486</v>
      </c>
      <c r="I112" s="18">
        <v>-25.213167217240979</v>
      </c>
      <c r="K112" s="6">
        <v>82.5</v>
      </c>
      <c r="L112" s="18">
        <v>109.74254412815171</v>
      </c>
    </row>
    <row r="113" spans="7:12" x14ac:dyDescent="0.25">
      <c r="G113" s="6">
        <v>84</v>
      </c>
      <c r="H113" s="1">
        <v>98.748555750529718</v>
      </c>
      <c r="I113" s="18">
        <v>29.435560936475568</v>
      </c>
      <c r="K113" s="6">
        <v>83.5</v>
      </c>
      <c r="L113" s="18">
        <v>111.083956222105</v>
      </c>
    </row>
    <row r="114" spans="7:12" x14ac:dyDescent="0.25">
      <c r="G114" s="6">
        <v>85</v>
      </c>
      <c r="H114" s="1">
        <v>102.1865446102903</v>
      </c>
      <c r="I114" s="18">
        <v>-13.593028572405345</v>
      </c>
      <c r="K114" s="6">
        <v>84.5</v>
      </c>
      <c r="L114" s="18">
        <v>111.54130707862871</v>
      </c>
    </row>
    <row r="115" spans="7:12" x14ac:dyDescent="0.25">
      <c r="G115" s="6">
        <v>86</v>
      </c>
      <c r="H115" s="1">
        <v>89.177948613628701</v>
      </c>
      <c r="I115" s="18">
        <v>-2.2444873110622154</v>
      </c>
      <c r="K115" s="6">
        <v>85.5</v>
      </c>
      <c r="L115" s="18">
        <v>111.8568664476019</v>
      </c>
    </row>
    <row r="116" spans="7:12" x14ac:dyDescent="0.25">
      <c r="G116" s="6">
        <v>87</v>
      </c>
      <c r="H116" s="1">
        <v>96.631410639782629</v>
      </c>
      <c r="I116" s="18">
        <v>-1.984665752186956</v>
      </c>
      <c r="K116" s="6">
        <v>86.5</v>
      </c>
      <c r="L116" s="18">
        <v>113.7006899089491</v>
      </c>
    </row>
    <row r="117" spans="7:12" x14ac:dyDescent="0.25">
      <c r="G117" s="6">
        <v>88</v>
      </c>
      <c r="H117" s="1">
        <v>94.110420448939635</v>
      </c>
      <c r="I117" s="18">
        <v>-13.132337721024669</v>
      </c>
      <c r="K117" s="6">
        <v>87.5</v>
      </c>
      <c r="L117" s="18">
        <v>115.2516710848322</v>
      </c>
    </row>
    <row r="118" spans="7:12" x14ac:dyDescent="0.25">
      <c r="G118" s="6">
        <v>89</v>
      </c>
      <c r="H118" s="1">
        <v>95.124581608728164</v>
      </c>
      <c r="I118" s="18">
        <v>10.32198269123613</v>
      </c>
      <c r="K118" s="6">
        <v>88.5</v>
      </c>
      <c r="L118" s="18">
        <v>115.40005835016051</v>
      </c>
    </row>
    <row r="119" spans="7:12" x14ac:dyDescent="0.25">
      <c r="G119" s="6">
        <v>90</v>
      </c>
      <c r="H119" s="1">
        <v>84.746379585487944</v>
      </c>
      <c r="I119" s="18">
        <v>2.1830752695017139</v>
      </c>
      <c r="K119" s="6">
        <v>89.5</v>
      </c>
      <c r="L119" s="18">
        <v>115.6008139705603</v>
      </c>
    </row>
    <row r="120" spans="7:12" x14ac:dyDescent="0.25">
      <c r="G120" s="6">
        <v>91</v>
      </c>
      <c r="H120" s="1">
        <v>94.252475193724877</v>
      </c>
      <c r="I120" s="18">
        <v>10.85790017979123</v>
      </c>
      <c r="K120" s="6">
        <v>90.5</v>
      </c>
      <c r="L120" s="18">
        <v>115.7569384232978</v>
      </c>
    </row>
    <row r="121" spans="7:12" x14ac:dyDescent="0.25">
      <c r="G121" s="6">
        <v>92</v>
      </c>
      <c r="H121" s="1">
        <v>99.896250328932382</v>
      </c>
      <c r="I121" s="18">
        <v>4.4688122074065149</v>
      </c>
      <c r="K121" s="6">
        <v>91.5</v>
      </c>
      <c r="L121" s="18">
        <v>118.4486706402905</v>
      </c>
    </row>
    <row r="122" spans="7:12" x14ac:dyDescent="0.25">
      <c r="G122" s="6">
        <v>93</v>
      </c>
      <c r="H122" s="1">
        <v>111.25733341591373</v>
      </c>
      <c r="I122" s="18">
        <v>-6.1033753518730407</v>
      </c>
      <c r="K122" s="6">
        <v>92.5</v>
      </c>
      <c r="L122" s="18">
        <v>118.6369885150051</v>
      </c>
    </row>
    <row r="123" spans="7:12" x14ac:dyDescent="0.25">
      <c r="G123" s="6">
        <v>94</v>
      </c>
      <c r="H123" s="1">
        <v>105.39442096783129</v>
      </c>
      <c r="I123" s="18">
        <v>8.306268941117807</v>
      </c>
      <c r="K123" s="6">
        <v>93.5</v>
      </c>
      <c r="L123" s="18">
        <v>120.0862144264791</v>
      </c>
    </row>
    <row r="124" spans="7:12" x14ac:dyDescent="0.25">
      <c r="G124" s="6">
        <v>95</v>
      </c>
      <c r="H124" s="1">
        <v>119.62533519217087</v>
      </c>
      <c r="I124" s="18">
        <v>11.725788486777134</v>
      </c>
      <c r="K124" s="6">
        <v>94.5</v>
      </c>
      <c r="L124" s="18">
        <v>120.6202487040879</v>
      </c>
    </row>
    <row r="125" spans="7:12" x14ac:dyDescent="0.25">
      <c r="G125" s="6">
        <v>96</v>
      </c>
      <c r="H125" s="1">
        <v>84.813870829216157</v>
      </c>
      <c r="I125" s="18">
        <v>-20.336067847774046</v>
      </c>
      <c r="K125" s="6">
        <v>95.5</v>
      </c>
      <c r="L125" s="18">
        <v>121.64557089107841</v>
      </c>
    </row>
    <row r="126" spans="7:12" x14ac:dyDescent="0.25">
      <c r="G126" s="6">
        <v>97</v>
      </c>
      <c r="H126" s="1">
        <v>104.35801202929167</v>
      </c>
      <c r="I126" s="18">
        <v>-20.114505560349784</v>
      </c>
      <c r="K126" s="6">
        <v>96.5</v>
      </c>
      <c r="L126" s="18">
        <v>125.8966931598293</v>
      </c>
    </row>
    <row r="127" spans="7:12" x14ac:dyDescent="0.25">
      <c r="G127" s="6">
        <v>98</v>
      </c>
      <c r="H127" s="1">
        <v>96.145682454950617</v>
      </c>
      <c r="I127" s="18">
        <v>-20.700265545660244</v>
      </c>
      <c r="K127" s="6">
        <v>97.5</v>
      </c>
      <c r="L127" s="18">
        <v>128.18411668700529</v>
      </c>
    </row>
    <row r="128" spans="7:12" x14ac:dyDescent="0.25">
      <c r="G128" s="6">
        <v>99</v>
      </c>
      <c r="H128" s="1">
        <v>120.06183554522097</v>
      </c>
      <c r="I128" s="18">
        <v>13.806275355385239</v>
      </c>
      <c r="K128" s="6">
        <v>98.5</v>
      </c>
      <c r="L128" s="18">
        <v>131.351123678948</v>
      </c>
    </row>
    <row r="129" spans="7:12" ht="14.4" thickBot="1" x14ac:dyDescent="0.3">
      <c r="G129" s="7">
        <v>100</v>
      </c>
      <c r="H129" s="8">
        <v>84.325755793300274</v>
      </c>
      <c r="I129" s="19">
        <v>31.431182629997522</v>
      </c>
      <c r="K129" s="7">
        <v>99.5</v>
      </c>
      <c r="L129" s="19">
        <v>133.86811090060621</v>
      </c>
    </row>
  </sheetData>
  <sortState xmlns:xlrd2="http://schemas.microsoft.com/office/spreadsheetml/2017/richdata2" ref="L30:L129">
    <sortCondition ref="L30"/>
  </sortState>
  <mergeCells count="2">
    <mergeCell ref="G28:I28"/>
    <mergeCell ref="K28:L28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0878-57E0-4620-8AB2-7262DE00134B}">
  <dimension ref="A1:M28"/>
  <sheetViews>
    <sheetView zoomScale="85" workbookViewId="0">
      <selection activeCell="K18" sqref="K18"/>
    </sheetView>
  </sheetViews>
  <sheetFormatPr defaultRowHeight="13.8" x14ac:dyDescent="0.25"/>
  <cols>
    <col min="1" max="1" width="20.77734375" style="1" bestFit="1" customWidth="1"/>
    <col min="2" max="2" width="21.6640625" style="1" bestFit="1" customWidth="1"/>
    <col min="3" max="3" width="21.33203125" style="1" bestFit="1" customWidth="1"/>
    <col min="4" max="6" width="8.88671875" style="1"/>
    <col min="7" max="11" width="13.33203125" style="1" customWidth="1"/>
    <col min="12" max="12" width="26.21875" style="1" customWidth="1"/>
    <col min="13" max="14" width="13.33203125" style="1" customWidth="1"/>
    <col min="15" max="16384" width="8.88671875" style="1"/>
  </cols>
  <sheetData>
    <row r="1" spans="1:13" ht="15" customHeight="1" thickBot="1" x14ac:dyDescent="0.3">
      <c r="A1" s="57" t="s">
        <v>3</v>
      </c>
      <c r="B1" s="58"/>
      <c r="C1" s="59"/>
    </row>
    <row r="2" spans="1:13" ht="14.4" thickBot="1" x14ac:dyDescent="0.3">
      <c r="A2" s="5" t="s">
        <v>95</v>
      </c>
      <c r="B2" s="5" t="s">
        <v>96</v>
      </c>
      <c r="C2" s="5" t="s">
        <v>97</v>
      </c>
      <c r="G2" s="20" t="s">
        <v>22</v>
      </c>
    </row>
    <row r="3" spans="1:13" x14ac:dyDescent="0.25">
      <c r="A3" s="11">
        <v>4.6266160675329848</v>
      </c>
      <c r="B3" s="11">
        <v>4.7259556427689704</v>
      </c>
      <c r="C3" s="11">
        <v>5.9872558495116319</v>
      </c>
      <c r="G3" s="20" t="s">
        <v>23</v>
      </c>
    </row>
    <row r="4" spans="1:13" x14ac:dyDescent="0.25">
      <c r="A4" s="11">
        <v>2.9873819290869679</v>
      </c>
      <c r="B4" s="11">
        <v>5.6081138912183333</v>
      </c>
      <c r="C4" s="11">
        <v>7.0543952158491141</v>
      </c>
    </row>
    <row r="5" spans="1:13" ht="22.8" x14ac:dyDescent="0.25">
      <c r="A5" s="11">
        <v>6.3898782722183238</v>
      </c>
      <c r="B5" s="11">
        <v>6.7092924947296222</v>
      </c>
      <c r="C5" s="11">
        <v>6.4795809244330869</v>
      </c>
      <c r="G5" s="41" t="s">
        <v>98</v>
      </c>
    </row>
    <row r="6" spans="1:13" x14ac:dyDescent="0.25">
      <c r="A6" s="11">
        <v>3.3955855218682882</v>
      </c>
      <c r="B6" s="11">
        <v>5.8249001861287342</v>
      </c>
      <c r="C6" s="11">
        <v>7.5830307939565351</v>
      </c>
      <c r="G6" s="2" t="s">
        <v>102</v>
      </c>
    </row>
    <row r="7" spans="1:13" x14ac:dyDescent="0.25">
      <c r="A7" s="11">
        <v>3.7867928730948361</v>
      </c>
      <c r="B7" s="11">
        <v>6.7723779869775953</v>
      </c>
      <c r="C7" s="11">
        <v>6.9700777779137262</v>
      </c>
      <c r="G7" s="42" t="s">
        <v>99</v>
      </c>
    </row>
    <row r="8" spans="1:13" x14ac:dyDescent="0.25">
      <c r="A8" s="11">
        <v>4.1595334057307216</v>
      </c>
      <c r="B8" s="11">
        <v>4.6016266098230512</v>
      </c>
      <c r="C8" s="11">
        <v>6.7207730491405773</v>
      </c>
      <c r="G8" s="42"/>
    </row>
    <row r="9" spans="1:13" x14ac:dyDescent="0.25">
      <c r="A9" s="11">
        <v>4.4515159420189701</v>
      </c>
      <c r="B9" s="11">
        <v>5.2501904922476426</v>
      </c>
      <c r="C9" s="11">
        <v>5.6478752796963256</v>
      </c>
      <c r="G9" s="1" t="s">
        <v>100</v>
      </c>
    </row>
    <row r="10" spans="1:13" x14ac:dyDescent="0.25">
      <c r="A10" s="11">
        <v>4.6438026017043184</v>
      </c>
      <c r="B10" s="11">
        <v>5.805735299526118</v>
      </c>
      <c r="C10" s="11">
        <v>5.5746787658381551</v>
      </c>
      <c r="G10" s="45" t="s">
        <v>101</v>
      </c>
    </row>
    <row r="11" spans="1:13" x14ac:dyDescent="0.25">
      <c r="A11" s="11">
        <v>4.683961637474451</v>
      </c>
      <c r="B11" s="11">
        <v>2.6736482865002231</v>
      </c>
      <c r="C11" s="11">
        <v>5.9482410152946992</v>
      </c>
      <c r="G11" s="42" t="s">
        <v>103</v>
      </c>
    </row>
    <row r="12" spans="1:13" x14ac:dyDescent="0.25">
      <c r="A12" s="11">
        <v>3.855475914646096</v>
      </c>
      <c r="B12" s="11">
        <v>6.5108032181145266</v>
      </c>
      <c r="C12" s="11">
        <v>7.8409430699372082</v>
      </c>
      <c r="G12" s="42" t="s">
        <v>104</v>
      </c>
    </row>
    <row r="13" spans="1:13" x14ac:dyDescent="0.25">
      <c r="A13" s="11">
        <v>4.6681009517567116</v>
      </c>
      <c r="B13" s="11">
        <v>3.139090119145354</v>
      </c>
      <c r="C13" s="11">
        <v>5.5937252706102161</v>
      </c>
      <c r="G13" s="42"/>
    </row>
    <row r="14" spans="1:13" ht="14.4" x14ac:dyDescent="0.3">
      <c r="A14" s="11">
        <v>3.8107923405043231</v>
      </c>
      <c r="B14" s="11">
        <v>5.9969400682784029</v>
      </c>
      <c r="C14" s="11">
        <v>6.2605289870740162</v>
      </c>
      <c r="G14" t="s">
        <v>106</v>
      </c>
      <c r="H14"/>
      <c r="I14"/>
      <c r="J14"/>
      <c r="K14"/>
      <c r="L14"/>
      <c r="M14"/>
    </row>
    <row r="15" spans="1:13" ht="14.4" x14ac:dyDescent="0.3">
      <c r="A15" s="11">
        <v>4.5793034368722214</v>
      </c>
      <c r="B15" s="11">
        <v>5.6868317905426462</v>
      </c>
      <c r="C15" s="11">
        <v>3.7551970922926912</v>
      </c>
      <c r="G15"/>
      <c r="H15"/>
      <c r="I15"/>
      <c r="J15"/>
      <c r="K15"/>
      <c r="L15"/>
      <c r="M15"/>
    </row>
    <row r="16" spans="1:13" ht="15" thickBot="1" x14ac:dyDescent="0.35">
      <c r="A16" s="11">
        <v>4.4972917778307746</v>
      </c>
      <c r="B16" s="11">
        <v>2.6604069974851141</v>
      </c>
      <c r="C16" s="11">
        <v>6.6758087300440803</v>
      </c>
      <c r="G16" t="s">
        <v>107</v>
      </c>
      <c r="H16"/>
      <c r="I16"/>
      <c r="J16"/>
      <c r="K16"/>
      <c r="L16"/>
      <c r="M16"/>
    </row>
    <row r="17" spans="1:13" ht="14.4" x14ac:dyDescent="0.3">
      <c r="A17" s="11">
        <v>4.7628472907981214</v>
      </c>
      <c r="B17" s="11">
        <v>2.7109387430670031</v>
      </c>
      <c r="C17" s="11">
        <v>8.2571982810931388</v>
      </c>
      <c r="G17" s="50" t="s">
        <v>108</v>
      </c>
      <c r="H17" s="50" t="s">
        <v>16</v>
      </c>
      <c r="I17" s="50" t="s">
        <v>15</v>
      </c>
      <c r="J17" s="50" t="s">
        <v>109</v>
      </c>
      <c r="K17" s="50" t="s">
        <v>36</v>
      </c>
      <c r="L17"/>
      <c r="M17"/>
    </row>
    <row r="18" spans="1:13" ht="14.4" x14ac:dyDescent="0.3">
      <c r="A18" s="11">
        <v>4.6379666990209651</v>
      </c>
      <c r="B18" s="11">
        <v>6.4324819174525061</v>
      </c>
      <c r="C18" s="11">
        <v>5.0663618907370749</v>
      </c>
      <c r="G18" t="s">
        <v>95</v>
      </c>
      <c r="H18">
        <v>21</v>
      </c>
      <c r="I18">
        <v>89.581169798161625</v>
      </c>
      <c r="J18">
        <v>4.265769990388649</v>
      </c>
      <c r="K18">
        <v>0.59071170030087217</v>
      </c>
      <c r="L18"/>
      <c r="M18"/>
    </row>
    <row r="19" spans="1:13" ht="14.4" x14ac:dyDescent="0.3">
      <c r="A19" s="11">
        <v>3.5575676250887032</v>
      </c>
      <c r="B19" s="11">
        <v>6.2147220596865482</v>
      </c>
      <c r="C19" s="11">
        <v>9.1744421371267588</v>
      </c>
      <c r="G19" t="s">
        <v>96</v>
      </c>
      <c r="H19">
        <v>21</v>
      </c>
      <c r="I19">
        <v>106.12761414836311</v>
      </c>
      <c r="J19">
        <v>5.0536959118268143</v>
      </c>
      <c r="K19">
        <v>1.8340853161871054</v>
      </c>
      <c r="L19"/>
      <c r="M19"/>
    </row>
    <row r="20" spans="1:13" ht="15" thickBot="1" x14ac:dyDescent="0.35">
      <c r="A20" s="11">
        <v>4.4587101715590123</v>
      </c>
      <c r="B20" s="11">
        <v>4.1191363555117393</v>
      </c>
      <c r="C20" s="11">
        <v>6.1822406046566538</v>
      </c>
      <c r="G20" s="49" t="s">
        <v>97</v>
      </c>
      <c r="H20" s="49">
        <v>21</v>
      </c>
      <c r="I20" s="49">
        <v>132.10457951654612</v>
      </c>
      <c r="J20" s="49">
        <v>6.2906942626926723</v>
      </c>
      <c r="K20" s="49">
        <v>1.7944681829088949</v>
      </c>
      <c r="L20"/>
      <c r="M20"/>
    </row>
    <row r="21" spans="1:13" ht="14.4" x14ac:dyDescent="0.3">
      <c r="A21" s="11">
        <v>4.6533997379148868</v>
      </c>
      <c r="B21" s="11">
        <v>4.1181211049559359</v>
      </c>
      <c r="C21" s="11">
        <v>3.4270687586156559</v>
      </c>
      <c r="G21"/>
      <c r="H21"/>
      <c r="I21"/>
      <c r="J21"/>
      <c r="K21"/>
      <c r="L21"/>
      <c r="M21"/>
    </row>
    <row r="22" spans="1:13" ht="15" thickBot="1" x14ac:dyDescent="0.35">
      <c r="A22" s="12">
        <v>2.7088756110512939</v>
      </c>
      <c r="B22" s="12">
        <v>5.5126049723762209</v>
      </c>
      <c r="C22" s="12">
        <v>5.6144617600320892</v>
      </c>
      <c r="G22"/>
      <c r="H22"/>
      <c r="I22"/>
      <c r="J22"/>
      <c r="K22"/>
      <c r="L22"/>
      <c r="M22"/>
    </row>
    <row r="23" spans="1:13" ht="15" thickBot="1" x14ac:dyDescent="0.35">
      <c r="A23" s="46">
        <f>AVERAGE(A3:A22)</f>
        <v>4.265769990388649</v>
      </c>
      <c r="B23" s="48">
        <f t="shared" ref="B23:C23" si="0">AVERAGE(B3:B22)</f>
        <v>5.0536959118268143</v>
      </c>
      <c r="C23" s="47">
        <f t="shared" si="0"/>
        <v>6.2906942626926723</v>
      </c>
      <c r="G23" t="s">
        <v>71</v>
      </c>
      <c r="H23"/>
      <c r="I23"/>
      <c r="J23"/>
      <c r="K23"/>
      <c r="L23"/>
      <c r="M23"/>
    </row>
    <row r="24" spans="1:13" ht="14.4" x14ac:dyDescent="0.3">
      <c r="G24" s="50" t="s">
        <v>110</v>
      </c>
      <c r="H24" s="50" t="s">
        <v>77</v>
      </c>
      <c r="I24" s="50" t="s">
        <v>76</v>
      </c>
      <c r="J24" s="50" t="s">
        <v>78</v>
      </c>
      <c r="K24" s="50" t="s">
        <v>79</v>
      </c>
      <c r="L24" s="50" t="s">
        <v>83</v>
      </c>
      <c r="M24" s="50" t="s">
        <v>111</v>
      </c>
    </row>
    <row r="25" spans="1:13" ht="14.4" x14ac:dyDescent="0.3">
      <c r="G25" t="s">
        <v>112</v>
      </c>
      <c r="H25">
        <v>43.759173403995078</v>
      </c>
      <c r="I25">
        <v>2</v>
      </c>
      <c r="J25">
        <v>21.879586701997539</v>
      </c>
      <c r="K25">
        <v>15.556917378735806</v>
      </c>
      <c r="L25">
        <v>3.6058507695028001E-6</v>
      </c>
      <c r="M25">
        <v>3.1504113105827263</v>
      </c>
    </row>
    <row r="26" spans="1:13" ht="14.4" x14ac:dyDescent="0.3">
      <c r="G26" t="s">
        <v>113</v>
      </c>
      <c r="H26">
        <v>84.385303987937732</v>
      </c>
      <c r="I26">
        <v>60</v>
      </c>
      <c r="J26">
        <v>1.4064217331322955</v>
      </c>
      <c r="K26"/>
      <c r="L26"/>
      <c r="M26"/>
    </row>
    <row r="27" spans="1:13" ht="14.4" x14ac:dyDescent="0.3">
      <c r="G27"/>
      <c r="H27"/>
      <c r="I27"/>
      <c r="J27"/>
      <c r="K27"/>
      <c r="L27"/>
      <c r="M27"/>
    </row>
    <row r="28" spans="1:13" ht="15" thickBot="1" x14ac:dyDescent="0.35">
      <c r="G28" s="49" t="s">
        <v>74</v>
      </c>
      <c r="H28" s="49">
        <v>128.14447739193281</v>
      </c>
      <c r="I28" s="49">
        <v>62</v>
      </c>
      <c r="J28" s="49"/>
      <c r="K28" s="49"/>
      <c r="L28" s="49"/>
      <c r="M28" s="49"/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Descriptive</vt:lpstr>
      <vt:lpstr>Linear Regression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robinson</dc:creator>
  <cp:lastModifiedBy>kevin robinson</cp:lastModifiedBy>
  <dcterms:created xsi:type="dcterms:W3CDTF">2025-08-30T20:42:28Z</dcterms:created>
  <dcterms:modified xsi:type="dcterms:W3CDTF">2025-09-14T21:09:38Z</dcterms:modified>
</cp:coreProperties>
</file>