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36" documentId="8_{0AC7CB95-CDFE-474A-A0A2-4AE180CB7F18}" xr6:coauthVersionLast="47" xr6:coauthVersionMax="47" xr10:uidLastSave="{2603952F-68D3-470C-978F-7AE758FF4FED}"/>
  <bookViews>
    <workbookView xWindow="-108" yWindow="-108" windowWidth="23256" windowHeight="14256" xr2:uid="{105B052A-D524-4096-8E77-FDF3E457B324}"/>
  </bookViews>
  <sheets>
    <sheet name="Inventory &amp; Asset Valuation" sheetId="1" r:id="rId1"/>
  </sheets>
  <definedNames>
    <definedName name="_xlchart.v1.0" hidden="1">'Inventory &amp; Asset Valuation'!$A$2:$A$14</definedName>
    <definedName name="_xlchart.v1.1" hidden="1">'Inventory &amp; Asset Valuation'!$I$2:$I$14</definedName>
    <definedName name="_xlchart.v1.2" hidden="1">'Inventory &amp; Asset Valuation'!$A$2:$A$14</definedName>
    <definedName name="_xlchart.v1.3" hidden="1">'Inventory &amp; Asset Valuation'!$I$2:$I$14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38" i="1"/>
  <c r="I3" i="1"/>
  <c r="C7" i="1"/>
  <c r="I7" i="1" s="1"/>
  <c r="I6" i="1"/>
  <c r="I5" i="1"/>
  <c r="I4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28" i="1"/>
  <c r="F28" i="1" s="1"/>
  <c r="I10" i="1"/>
  <c r="D19" i="1"/>
  <c r="E19" i="1" s="1"/>
  <c r="D20" i="1"/>
  <c r="E20" i="1" s="1"/>
  <c r="D21" i="1"/>
  <c r="E21" i="1" s="1"/>
  <c r="D22" i="1"/>
  <c r="E22" i="1" s="1"/>
  <c r="E18" i="1"/>
  <c r="C23" i="1"/>
  <c r="F9" i="1"/>
  <c r="G9" i="1" s="1"/>
  <c r="H9" i="1" s="1"/>
  <c r="I9" i="1" s="1"/>
  <c r="F8" i="1"/>
  <c r="G8" i="1" s="1"/>
  <c r="H8" i="1" s="1"/>
  <c r="I8" i="1" s="1"/>
  <c r="F2" i="1"/>
  <c r="G2" i="1" s="1"/>
  <c r="H2" i="1" s="1"/>
  <c r="I2" i="1" s="1"/>
  <c r="I15" i="1" s="1"/>
  <c r="C2" i="1"/>
  <c r="E23" i="1" l="1"/>
  <c r="H14" i="1" s="1"/>
  <c r="I14" i="1" s="1"/>
  <c r="D23" i="1"/>
  <c r="H15" i="1" l="1"/>
</calcChain>
</file>

<file path=xl/sharedStrings.xml><?xml version="1.0" encoding="utf-8"?>
<sst xmlns="http://schemas.openxmlformats.org/spreadsheetml/2006/main" count="56" uniqueCount="55">
  <si>
    <t xml:space="preserve">Plywood </t>
  </si>
  <si>
    <t>Hardiggs Containers</t>
  </si>
  <si>
    <t>Buy in Batches</t>
  </si>
  <si>
    <t>Price Per Sheet</t>
  </si>
  <si>
    <t>Batch Size</t>
  </si>
  <si>
    <t>1 Batch</t>
  </si>
  <si>
    <t>Order Cost</t>
  </si>
  <si>
    <t>Inventory Turnover</t>
  </si>
  <si>
    <t>Annual</t>
  </si>
  <si>
    <t>Lumber (2x4)</t>
  </si>
  <si>
    <t>Lumber (4x4)</t>
  </si>
  <si>
    <t>Packaging Material (Method 10-50)</t>
  </si>
  <si>
    <t>Bought Annual</t>
  </si>
  <si>
    <t>Total</t>
  </si>
  <si>
    <t>Accounting For Project Spikes</t>
  </si>
  <si>
    <t>Table Saw</t>
  </si>
  <si>
    <t>Vertical Saw</t>
  </si>
  <si>
    <t>Wood Working Band Saw</t>
  </si>
  <si>
    <t>Mil-Spec Cost per Item</t>
  </si>
  <si>
    <t>Method 10</t>
  </si>
  <si>
    <t>Method 20</t>
  </si>
  <si>
    <t>Method 30</t>
  </si>
  <si>
    <t>Method 40</t>
  </si>
  <si>
    <t>Method 50</t>
  </si>
  <si>
    <t>Cost</t>
  </si>
  <si>
    <t>Parts Total Shipped</t>
  </si>
  <si>
    <t>Total Cost</t>
  </si>
  <si>
    <t>Pallet Jack</t>
  </si>
  <si>
    <t>HardDiggs Containers</t>
  </si>
  <si>
    <t>Single Lid Cases</t>
  </si>
  <si>
    <t>Rack Mount Cases</t>
  </si>
  <si>
    <t>Specialty Cases</t>
  </si>
  <si>
    <t>Light Lift Cases</t>
  </si>
  <si>
    <t>ISP (Inter-Stacking Pattern) Cases</t>
  </si>
  <si>
    <t>Custom Cases</t>
  </si>
  <si>
    <t>Classic Cases</t>
  </si>
  <si>
    <t>Transit Cases</t>
  </si>
  <si>
    <t>Field-Deployable Cases</t>
  </si>
  <si>
    <t>Low</t>
  </si>
  <si>
    <t>High</t>
  </si>
  <si>
    <t>Average</t>
  </si>
  <si>
    <t>Annual Usage</t>
  </si>
  <si>
    <t>Cost &amp; Frequency</t>
  </si>
  <si>
    <t>Annual Cost</t>
  </si>
  <si>
    <t xml:space="preserve">CNC Router Machine </t>
  </si>
  <si>
    <t xml:space="preserve">Air Compressor </t>
  </si>
  <si>
    <t>Nail Guns</t>
  </si>
  <si>
    <t>Box of Nails</t>
  </si>
  <si>
    <t>Total-&gt;</t>
  </si>
  <si>
    <t>Wheeled Cases</t>
  </si>
  <si>
    <t>SKUs</t>
  </si>
  <si>
    <t xml:space="preserve">Ivnentory Cost Modeling </t>
  </si>
  <si>
    <t>^Randbetween^</t>
  </si>
  <si>
    <t xml:space="preserve">Quoteed from </t>
  </si>
  <si>
    <t xml:space="preserve">Quoted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</si>
</sst>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/>
    <xf numFmtId="44" fontId="0" fillId="0" borderId="0" xfId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4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4" fontId="0" fillId="0" borderId="11" xfId="0" applyNumberFormat="1" applyBorder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8" xfId="0" applyBorder="1"/>
    <xf numFmtId="44" fontId="0" fillId="0" borderId="0" xfId="1" applyFont="1" applyBorder="1"/>
    <xf numFmtId="44" fontId="0" fillId="2" borderId="12" xfId="1" applyFont="1" applyFill="1" applyBorder="1"/>
    <xf numFmtId="44" fontId="0" fillId="0" borderId="2" xfId="0" applyNumberFormat="1" applyBorder="1"/>
    <xf numFmtId="44" fontId="0" fillId="0" borderId="7" xfId="1" applyFont="1" applyBorder="1"/>
    <xf numFmtId="44" fontId="0" fillId="0" borderId="7" xfId="0" applyNumberFormat="1" applyBorder="1"/>
    <xf numFmtId="44" fontId="0" fillId="0" borderId="13" xfId="1" applyFont="1" applyBorder="1" applyAlignment="1">
      <alignment horizontal="center" vertical="center"/>
    </xf>
    <xf numFmtId="44" fontId="0" fillId="0" borderId="13" xfId="1" applyFont="1" applyBorder="1"/>
    <xf numFmtId="164" fontId="0" fillId="0" borderId="14" xfId="0" applyNumberFormat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2" fillId="3" borderId="1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1" applyFont="1" applyBorder="1"/>
    <xf numFmtId="1" fontId="0" fillId="0" borderId="5" xfId="1" applyNumberFormat="1" applyFont="1" applyBorder="1" applyAlignment="1">
      <alignment horizontal="center" vertical="center"/>
    </xf>
    <xf numFmtId="44" fontId="0" fillId="0" borderId="6" xfId="1" applyFon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44" fontId="0" fillId="0" borderId="8" xfId="1" applyFont="1" applyBorder="1"/>
    <xf numFmtId="0" fontId="0" fillId="0" borderId="11" xfId="0" applyBorder="1"/>
    <xf numFmtId="0" fontId="2" fillId="0" borderId="10" xfId="0" applyFont="1" applyBorder="1" applyAlignment="1">
      <alignment horizontal="right"/>
    </xf>
    <xf numFmtId="44" fontId="2" fillId="3" borderId="1" xfId="0" applyNumberFormat="1" applyFont="1" applyFill="1" applyBorder="1"/>
    <xf numFmtId="44" fontId="0" fillId="0" borderId="4" xfId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4" fontId="0" fillId="0" borderId="6" xfId="0" applyNumberFormat="1" applyBorder="1"/>
    <xf numFmtId="44" fontId="0" fillId="0" borderId="7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/>
    <xf numFmtId="44" fontId="2" fillId="3" borderId="1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Inventory &amp; Asset Valuation (1.5 years)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Inventory &amp; Asset Valuation (1.5 years)</a:t>
          </a:r>
        </a:p>
      </cx:txPr>
    </cx:title>
    <cx:plotArea>
      <cx:plotAreaRegion>
        <cx:series layoutId="clusteredColumn" uniqueId="{88AA60CB-8BEE-456C-845F-0E4845046B3C}">
          <cx:dataLabels>
            <cx:numFmt formatCode="_($* #,##0_);_($* (#,##0);_($* &quot;-&quot;_);_(@_)" sourceLinked="0"/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4443639C-9F4B-4AA1-A2C6-8BDE234531F2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numFmt formatCode="_($* #,##0_);_($* (#,##0);_($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826394</xdr:colOff>
      <xdr:row>16</xdr:row>
      <xdr:rowOff>107325</xdr:rowOff>
    </xdr:from>
    <xdr:to>
      <xdr:col>12</xdr:col>
      <xdr:colOff>665407</xdr:colOff>
      <xdr:row>40</xdr:row>
      <xdr:rowOff>21465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E2F3A9-BCEB-E525-9A75-9C7E21235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7915" y="3294846"/>
              <a:ext cx="7995633" cy="4636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ABDD-FE9E-4260-A745-5598D79670B5}">
  <dimension ref="A1:K40"/>
  <sheetViews>
    <sheetView tabSelected="1" zoomScale="71" workbookViewId="0">
      <selection activeCell="F41" sqref="F41"/>
    </sheetView>
  </sheetViews>
  <sheetFormatPr defaultRowHeight="15.6" x14ac:dyDescent="0.3"/>
  <cols>
    <col min="1" max="1" width="29.8984375" bestFit="1" customWidth="1"/>
    <col min="2" max="2" width="15.19921875" bestFit="1" customWidth="1"/>
    <col min="3" max="3" width="19.3984375" bestFit="1" customWidth="1"/>
    <col min="4" max="4" width="15.59765625" bestFit="1" customWidth="1"/>
    <col min="5" max="5" width="14.19921875" bestFit="1" customWidth="1"/>
    <col min="6" max="8" width="17.3984375" customWidth="1"/>
    <col min="9" max="9" width="29.5" bestFit="1" customWidth="1"/>
    <col min="10" max="10" width="27.59765625" customWidth="1"/>
    <col min="11" max="11" width="6.3984375" customWidth="1"/>
  </cols>
  <sheetData>
    <row r="1" spans="1:11" ht="16.2" thickBot="1" x14ac:dyDescent="0.35">
      <c r="A1" s="59" t="s">
        <v>50</v>
      </c>
      <c r="B1" s="54" t="s">
        <v>2</v>
      </c>
      <c r="C1" s="54" t="s">
        <v>12</v>
      </c>
      <c r="D1" s="54" t="s">
        <v>3</v>
      </c>
      <c r="E1" s="54" t="s">
        <v>4</v>
      </c>
      <c r="F1" s="54" t="s">
        <v>5</v>
      </c>
      <c r="G1" s="49" t="s">
        <v>6</v>
      </c>
      <c r="H1" s="49" t="s">
        <v>8</v>
      </c>
      <c r="I1" s="54" t="s">
        <v>14</v>
      </c>
      <c r="J1" s="55">
        <v>1.5</v>
      </c>
    </row>
    <row r="2" spans="1:11" ht="16.2" thickBot="1" x14ac:dyDescent="0.35">
      <c r="A2" s="27" t="s">
        <v>0</v>
      </c>
      <c r="B2" s="30">
        <v>4</v>
      </c>
      <c r="C2" s="31">
        <f>B2*K2</f>
        <v>24</v>
      </c>
      <c r="D2" s="32">
        <v>41.57</v>
      </c>
      <c r="E2" s="33">
        <v>50</v>
      </c>
      <c r="F2" s="32">
        <f>D2*E2</f>
        <v>2078.5</v>
      </c>
      <c r="G2" s="34">
        <f>F2*B2</f>
        <v>8314</v>
      </c>
      <c r="H2" s="17">
        <f>G2*$K$2</f>
        <v>49884</v>
      </c>
      <c r="I2" s="19">
        <f>H2*$J$1</f>
        <v>74826</v>
      </c>
      <c r="J2" s="63" t="s">
        <v>7</v>
      </c>
      <c r="K2" s="12">
        <v>6</v>
      </c>
    </row>
    <row r="3" spans="1:11" ht="16.2" thickBot="1" x14ac:dyDescent="0.35">
      <c r="A3" s="28" t="s">
        <v>1</v>
      </c>
      <c r="B3" s="2"/>
      <c r="E3" s="35"/>
      <c r="G3" s="13"/>
      <c r="H3" s="2"/>
      <c r="I3" s="53">
        <f>F38</f>
        <v>826025</v>
      </c>
      <c r="J3" s="64"/>
    </row>
    <row r="4" spans="1:11" x14ac:dyDescent="0.3">
      <c r="A4" s="28" t="s">
        <v>44</v>
      </c>
      <c r="B4" s="2"/>
      <c r="C4" s="1">
        <v>2</v>
      </c>
      <c r="E4" s="35"/>
      <c r="F4" s="3">
        <v>1099.99</v>
      </c>
      <c r="G4" s="13"/>
      <c r="H4" s="2"/>
      <c r="I4" s="19">
        <f>C4*F4</f>
        <v>2199.98</v>
      </c>
      <c r="J4" s="64"/>
    </row>
    <row r="5" spans="1:11" x14ac:dyDescent="0.3">
      <c r="A5" s="28" t="s">
        <v>45</v>
      </c>
      <c r="B5" s="2"/>
      <c r="C5" s="1">
        <v>2</v>
      </c>
      <c r="E5" s="35"/>
      <c r="F5" s="3">
        <v>1020</v>
      </c>
      <c r="G5" s="13"/>
      <c r="H5" s="2"/>
      <c r="I5" s="19">
        <f>C5*F5</f>
        <v>2040</v>
      </c>
      <c r="J5" s="64"/>
    </row>
    <row r="6" spans="1:11" ht="16.2" thickBot="1" x14ac:dyDescent="0.35">
      <c r="A6" s="28" t="s">
        <v>46</v>
      </c>
      <c r="B6" s="2"/>
      <c r="C6" s="1">
        <v>3</v>
      </c>
      <c r="E6" s="35"/>
      <c r="F6" s="3">
        <v>429</v>
      </c>
      <c r="G6" s="13"/>
      <c r="H6" s="2"/>
      <c r="I6" s="19">
        <f>C6*F6</f>
        <v>1287</v>
      </c>
      <c r="J6" s="64"/>
    </row>
    <row r="7" spans="1:11" ht="16.2" thickBot="1" x14ac:dyDescent="0.35">
      <c r="A7" s="28" t="s">
        <v>47</v>
      </c>
      <c r="B7" s="2"/>
      <c r="C7" s="35">
        <f>E7*K7</f>
        <v>90</v>
      </c>
      <c r="E7" s="35">
        <v>6</v>
      </c>
      <c r="F7" s="3">
        <v>85</v>
      </c>
      <c r="G7" s="13"/>
      <c r="H7" s="2"/>
      <c r="I7" s="19">
        <f>C7*F7</f>
        <v>7650</v>
      </c>
      <c r="J7" s="64"/>
      <c r="K7" s="12">
        <v>15</v>
      </c>
    </row>
    <row r="8" spans="1:11" x14ac:dyDescent="0.3">
      <c r="A8" s="28" t="s">
        <v>9</v>
      </c>
      <c r="B8" s="36">
        <v>4</v>
      </c>
      <c r="C8" s="1">
        <v>24</v>
      </c>
      <c r="D8" s="14">
        <v>5.18</v>
      </c>
      <c r="E8" s="35">
        <v>100</v>
      </c>
      <c r="F8" s="14">
        <f t="shared" ref="F8:F9" si="0">D8*E8</f>
        <v>518</v>
      </c>
      <c r="G8" s="37">
        <f t="shared" ref="G8:G9" si="1">F8*B8</f>
        <v>2072</v>
      </c>
      <c r="H8" s="17">
        <f t="shared" ref="H8:H9" si="2">G8*$K$2</f>
        <v>12432</v>
      </c>
      <c r="I8" s="19">
        <f>H8*$J$1</f>
        <v>18648</v>
      </c>
      <c r="J8" s="64"/>
    </row>
    <row r="9" spans="1:11" x14ac:dyDescent="0.3">
      <c r="A9" s="28" t="s">
        <v>10</v>
      </c>
      <c r="B9" s="36">
        <v>4</v>
      </c>
      <c r="C9" s="1">
        <v>24</v>
      </c>
      <c r="D9" s="14">
        <v>48.98</v>
      </c>
      <c r="E9" s="35">
        <v>100</v>
      </c>
      <c r="F9" s="14">
        <f t="shared" si="0"/>
        <v>4898</v>
      </c>
      <c r="G9" s="37">
        <f t="shared" si="1"/>
        <v>19592</v>
      </c>
      <c r="H9" s="17">
        <f t="shared" si="2"/>
        <v>117552</v>
      </c>
      <c r="I9" s="19">
        <f>H9*$J$1</f>
        <v>176328</v>
      </c>
      <c r="J9" s="64"/>
    </row>
    <row r="10" spans="1:11" x14ac:dyDescent="0.3">
      <c r="A10" s="28" t="s">
        <v>27</v>
      </c>
      <c r="B10" s="36">
        <v>3</v>
      </c>
      <c r="C10" s="1"/>
      <c r="D10" s="14">
        <v>980</v>
      </c>
      <c r="E10" s="35"/>
      <c r="F10" s="14"/>
      <c r="G10" s="37"/>
      <c r="H10" s="17"/>
      <c r="I10" s="19">
        <f>B10*D10</f>
        <v>2940</v>
      </c>
      <c r="J10" s="64"/>
    </row>
    <row r="11" spans="1:11" x14ac:dyDescent="0.3">
      <c r="A11" s="28" t="s">
        <v>15</v>
      </c>
      <c r="B11" s="2"/>
      <c r="G11" s="37"/>
      <c r="H11" s="2"/>
      <c r="I11" s="20">
        <v>299</v>
      </c>
      <c r="J11" s="64"/>
    </row>
    <row r="12" spans="1:11" x14ac:dyDescent="0.3">
      <c r="A12" s="28" t="s">
        <v>16</v>
      </c>
      <c r="B12" s="2"/>
      <c r="G12" s="37"/>
      <c r="H12" s="2"/>
      <c r="I12" s="20">
        <v>2199</v>
      </c>
      <c r="J12" s="64"/>
    </row>
    <row r="13" spans="1:11" ht="16.2" thickBot="1" x14ac:dyDescent="0.35">
      <c r="A13" s="28" t="s">
        <v>17</v>
      </c>
      <c r="B13" s="2"/>
      <c r="G13" s="37"/>
      <c r="H13" s="2"/>
      <c r="I13" s="20">
        <v>3079.98</v>
      </c>
      <c r="J13" s="64"/>
    </row>
    <row r="14" spans="1:11" ht="16.2" thickBot="1" x14ac:dyDescent="0.35">
      <c r="A14" s="29" t="s">
        <v>11</v>
      </c>
      <c r="B14" s="6"/>
      <c r="C14" s="7"/>
      <c r="D14" s="7"/>
      <c r="E14" s="7"/>
      <c r="F14" s="7"/>
      <c r="G14" s="38"/>
      <c r="H14" s="18">
        <f>$E$23*K14</f>
        <v>137155.20000000001</v>
      </c>
      <c r="I14" s="15">
        <f>H14</f>
        <v>137155.20000000001</v>
      </c>
      <c r="J14" s="65"/>
      <c r="K14" s="12">
        <v>7</v>
      </c>
    </row>
    <row r="15" spans="1:11" ht="16.2" thickBot="1" x14ac:dyDescent="0.35">
      <c r="A15" s="6"/>
      <c r="B15" s="7"/>
      <c r="C15" s="7"/>
      <c r="D15" s="7"/>
      <c r="E15" s="7"/>
      <c r="F15" s="7"/>
      <c r="G15" s="39" t="s">
        <v>48</v>
      </c>
      <c r="H15" s="16">
        <f>SUM(H2:H14)</f>
        <v>317023.2</v>
      </c>
      <c r="I15" s="40">
        <f>SUM(I2:I14)</f>
        <v>1254677.1599999999</v>
      </c>
    </row>
    <row r="16" spans="1:11" ht="16.2" thickBot="1" x14ac:dyDescent="0.35">
      <c r="A16" s="2"/>
      <c r="C16" s="56">
        <v>2041</v>
      </c>
      <c r="E16" s="13"/>
    </row>
    <row r="17" spans="1:6" ht="16.2" thickBot="1" x14ac:dyDescent="0.35">
      <c r="A17" s="57" t="s">
        <v>18</v>
      </c>
      <c r="B17" s="54" t="s">
        <v>24</v>
      </c>
      <c r="C17" s="54" t="s">
        <v>25</v>
      </c>
      <c r="D17" s="54" t="s">
        <v>13</v>
      </c>
      <c r="E17" s="54" t="s">
        <v>26</v>
      </c>
    </row>
    <row r="18" spans="1:6" x14ac:dyDescent="0.3">
      <c r="A18" s="28" t="s">
        <v>19</v>
      </c>
      <c r="B18" s="41">
        <v>2</v>
      </c>
      <c r="C18" s="42">
        <v>0.3</v>
      </c>
      <c r="D18" s="43">
        <f>$C$16*C18</f>
        <v>612.29999999999995</v>
      </c>
      <c r="E18" s="44">
        <f>B18*D18</f>
        <v>1224.5999999999999</v>
      </c>
    </row>
    <row r="19" spans="1:6" x14ac:dyDescent="0.3">
      <c r="A19" s="28" t="s">
        <v>20</v>
      </c>
      <c r="B19" s="45">
        <v>5</v>
      </c>
      <c r="C19" s="4">
        <v>0.15</v>
      </c>
      <c r="D19" s="46">
        <f t="shared" ref="D19:D22" si="3">$C$16*C19</f>
        <v>306.14999999999998</v>
      </c>
      <c r="E19" s="5">
        <f t="shared" ref="E19:E22" si="4">B19*D19</f>
        <v>1530.75</v>
      </c>
    </row>
    <row r="20" spans="1:6" x14ac:dyDescent="0.3">
      <c r="A20" s="28" t="s">
        <v>21</v>
      </c>
      <c r="B20" s="45">
        <v>10</v>
      </c>
      <c r="C20" s="4">
        <v>0.3</v>
      </c>
      <c r="D20" s="46">
        <f t="shared" si="3"/>
        <v>612.29999999999995</v>
      </c>
      <c r="E20" s="5">
        <f t="shared" si="4"/>
        <v>6123</v>
      </c>
    </row>
    <row r="21" spans="1:6" x14ac:dyDescent="0.3">
      <c r="A21" s="28" t="s">
        <v>22</v>
      </c>
      <c r="B21" s="45">
        <v>15</v>
      </c>
      <c r="C21" s="4">
        <v>0.15</v>
      </c>
      <c r="D21" s="46">
        <f t="shared" si="3"/>
        <v>306.14999999999998</v>
      </c>
      <c r="E21" s="5">
        <f t="shared" si="4"/>
        <v>4592.25</v>
      </c>
    </row>
    <row r="22" spans="1:6" ht="16.2" thickBot="1" x14ac:dyDescent="0.35">
      <c r="A22" s="29" t="s">
        <v>23</v>
      </c>
      <c r="B22" s="47">
        <v>30</v>
      </c>
      <c r="C22" s="48">
        <v>0.1</v>
      </c>
      <c r="D22" s="9">
        <f t="shared" si="3"/>
        <v>204.10000000000002</v>
      </c>
      <c r="E22" s="10">
        <f t="shared" si="4"/>
        <v>6123.0000000000009</v>
      </c>
    </row>
    <row r="23" spans="1:6" ht="16.2" thickBot="1" x14ac:dyDescent="0.35">
      <c r="A23" s="6"/>
      <c r="B23" s="7" t="s">
        <v>13</v>
      </c>
      <c r="C23" s="48">
        <f>SUM(C18:C22)</f>
        <v>1</v>
      </c>
      <c r="D23" s="9">
        <f>SUM(D18:D22)</f>
        <v>2041</v>
      </c>
      <c r="E23" s="58">
        <f>SUM(E18:E22)</f>
        <v>19593.600000000002</v>
      </c>
    </row>
    <row r="24" spans="1:6" x14ac:dyDescent="0.3">
      <c r="B24" t="s">
        <v>53</v>
      </c>
      <c r="C24" t="s">
        <v>52</v>
      </c>
    </row>
    <row r="25" spans="1:6" ht="16.2" thickBot="1" x14ac:dyDescent="0.35">
      <c r="E25" s="11"/>
    </row>
    <row r="26" spans="1:6" ht="16.2" thickBot="1" x14ac:dyDescent="0.35">
      <c r="A26" s="60" t="s">
        <v>28</v>
      </c>
      <c r="B26" s="61"/>
      <c r="C26" s="61"/>
      <c r="D26" s="61"/>
      <c r="E26" s="62"/>
      <c r="F26" s="1"/>
    </row>
    <row r="27" spans="1:6" ht="16.2" thickBot="1" x14ac:dyDescent="0.35">
      <c r="A27" s="50" t="s">
        <v>42</v>
      </c>
      <c r="B27" s="51" t="s">
        <v>38</v>
      </c>
      <c r="C27" s="51" t="s">
        <v>39</v>
      </c>
      <c r="D27" s="51" t="s">
        <v>40</v>
      </c>
      <c r="E27" s="51" t="s">
        <v>41</v>
      </c>
      <c r="F27" s="52" t="s">
        <v>43</v>
      </c>
    </row>
    <row r="28" spans="1:6" x14ac:dyDescent="0.3">
      <c r="A28" s="2" t="s">
        <v>29</v>
      </c>
      <c r="B28" s="22">
        <v>200</v>
      </c>
      <c r="C28" s="22">
        <v>1000</v>
      </c>
      <c r="D28" s="22">
        <f>AVERAGE(B28:C28)</f>
        <v>600</v>
      </c>
      <c r="E28" s="1">
        <v>61</v>
      </c>
      <c r="F28" s="25">
        <f>D28*E28</f>
        <v>36600</v>
      </c>
    </row>
    <row r="29" spans="1:6" x14ac:dyDescent="0.3">
      <c r="A29" s="2" t="s">
        <v>30</v>
      </c>
      <c r="B29" s="23">
        <v>500</v>
      </c>
      <c r="C29" s="23">
        <v>2500</v>
      </c>
      <c r="D29" s="22">
        <f t="shared" ref="D29:D37" si="5">AVERAGE(B29:C29)</f>
        <v>1500</v>
      </c>
      <c r="E29" s="1">
        <v>65</v>
      </c>
      <c r="F29" s="25">
        <f t="shared" ref="F29:F37" si="6">D29*E29</f>
        <v>97500</v>
      </c>
    </row>
    <row r="30" spans="1:6" x14ac:dyDescent="0.3">
      <c r="A30" s="2" t="s">
        <v>32</v>
      </c>
      <c r="B30" s="22">
        <v>300</v>
      </c>
      <c r="C30" s="22">
        <v>1200</v>
      </c>
      <c r="D30" s="22">
        <f t="shared" si="5"/>
        <v>750</v>
      </c>
      <c r="E30" s="1">
        <v>77</v>
      </c>
      <c r="F30" s="25">
        <f>D30*E30</f>
        <v>57750</v>
      </c>
    </row>
    <row r="31" spans="1:6" x14ac:dyDescent="0.3">
      <c r="A31" s="2" t="s">
        <v>31</v>
      </c>
      <c r="B31" s="23">
        <v>500</v>
      </c>
      <c r="C31" s="23">
        <v>4300</v>
      </c>
      <c r="D31" s="22">
        <f t="shared" si="5"/>
        <v>2400</v>
      </c>
      <c r="E31" s="1">
        <v>81</v>
      </c>
      <c r="F31" s="25">
        <f t="shared" si="6"/>
        <v>194400</v>
      </c>
    </row>
    <row r="32" spans="1:6" x14ac:dyDescent="0.3">
      <c r="A32" s="2" t="s">
        <v>33</v>
      </c>
      <c r="B32" s="22">
        <v>250</v>
      </c>
      <c r="C32" s="22">
        <v>1500</v>
      </c>
      <c r="D32" s="22">
        <f t="shared" si="5"/>
        <v>875</v>
      </c>
      <c r="E32" s="1">
        <v>73</v>
      </c>
      <c r="F32" s="25">
        <f t="shared" si="6"/>
        <v>63875</v>
      </c>
    </row>
    <row r="33" spans="1:6" x14ac:dyDescent="0.3">
      <c r="A33" s="2" t="s">
        <v>49</v>
      </c>
      <c r="B33" s="22">
        <v>300</v>
      </c>
      <c r="C33" s="22">
        <v>1500</v>
      </c>
      <c r="D33" s="22">
        <f t="shared" si="5"/>
        <v>900</v>
      </c>
      <c r="E33" s="1">
        <v>91</v>
      </c>
      <c r="F33" s="25">
        <f t="shared" si="6"/>
        <v>81900</v>
      </c>
    </row>
    <row r="34" spans="1:6" x14ac:dyDescent="0.3">
      <c r="A34" s="2" t="s">
        <v>34</v>
      </c>
      <c r="B34" s="23">
        <v>1000</v>
      </c>
      <c r="C34" s="23">
        <v>2500</v>
      </c>
      <c r="D34" s="22">
        <f t="shared" si="5"/>
        <v>1750</v>
      </c>
      <c r="E34" s="1">
        <v>63</v>
      </c>
      <c r="F34" s="25">
        <f t="shared" si="6"/>
        <v>110250</v>
      </c>
    </row>
    <row r="35" spans="1:6" x14ac:dyDescent="0.3">
      <c r="A35" s="2" t="s">
        <v>35</v>
      </c>
      <c r="B35" s="22">
        <v>200</v>
      </c>
      <c r="C35" s="22">
        <v>1000</v>
      </c>
      <c r="D35" s="22">
        <f t="shared" si="5"/>
        <v>600</v>
      </c>
      <c r="E35" s="1">
        <v>81</v>
      </c>
      <c r="F35" s="25">
        <f t="shared" si="6"/>
        <v>48600</v>
      </c>
    </row>
    <row r="36" spans="1:6" x14ac:dyDescent="0.3">
      <c r="A36" s="2" t="s">
        <v>36</v>
      </c>
      <c r="B36" s="23">
        <v>500</v>
      </c>
      <c r="C36" s="23">
        <v>2500</v>
      </c>
      <c r="D36" s="22">
        <f t="shared" si="5"/>
        <v>1500</v>
      </c>
      <c r="E36" s="1">
        <v>54</v>
      </c>
      <c r="F36" s="25">
        <f t="shared" si="6"/>
        <v>81000</v>
      </c>
    </row>
    <row r="37" spans="1:6" ht="16.2" thickBot="1" x14ac:dyDescent="0.35">
      <c r="A37" s="6" t="s">
        <v>37</v>
      </c>
      <c r="B37" s="24">
        <v>400</v>
      </c>
      <c r="C37" s="24">
        <v>1500</v>
      </c>
      <c r="D37" s="24">
        <f t="shared" si="5"/>
        <v>950</v>
      </c>
      <c r="E37" s="8">
        <v>57</v>
      </c>
      <c r="F37" s="21">
        <f t="shared" si="6"/>
        <v>54150</v>
      </c>
    </row>
    <row r="38" spans="1:6" ht="16.2" thickBot="1" x14ac:dyDescent="0.35">
      <c r="E38" s="1"/>
      <c r="F38" s="26">
        <f>SUM(F28:F37)</f>
        <v>826025</v>
      </c>
    </row>
    <row r="39" spans="1:6" x14ac:dyDescent="0.3">
      <c r="A39" t="s">
        <v>51</v>
      </c>
    </row>
    <row r="40" spans="1:6" x14ac:dyDescent="0.3">
      <c r="F40" t="s">
        <v>54</v>
      </c>
    </row>
  </sheetData>
  <mergeCells count="2">
    <mergeCell ref="A26:E26"/>
    <mergeCell ref="J2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&amp; Asset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2024-11-23T13:18:00Z</dcterms:created>
  <dcterms:modified xsi:type="dcterms:W3CDTF">2025-09-09T07:30:42Z</dcterms:modified>
</cp:coreProperties>
</file>