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1a04007f80a09c/Desktop/"/>
    </mc:Choice>
  </mc:AlternateContent>
  <xr:revisionPtr revIDLastSave="0" documentId="8_{43E184D3-648D-49B3-A957-9847C7C6BF09}" xr6:coauthVersionLast="47" xr6:coauthVersionMax="47" xr10:uidLastSave="{00000000-0000-0000-0000-000000000000}"/>
  <bookViews>
    <workbookView xWindow="-19310" yWindow="-1860" windowWidth="19420" windowHeight="10300" xr2:uid="{98011C99-68C1-4285-8FB2-744D4CEB40B6}"/>
  </bookViews>
  <sheets>
    <sheet name="VSM Template" sheetId="2" r:id="rId1"/>
    <sheet name="Value SM Templat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/>
  <c r="L6" i="3"/>
  <c r="M6" i="3"/>
  <c r="M7" i="3" s="1"/>
  <c r="N6" i="3"/>
  <c r="N7" i="3" s="1"/>
  <c r="K7" i="3"/>
  <c r="O6" i="3" s="1"/>
  <c r="P6" i="3" s="1"/>
  <c r="L7" i="3"/>
  <c r="L8" i="3"/>
  <c r="B23" i="3"/>
  <c r="E23" i="3"/>
  <c r="G23" i="3"/>
  <c r="J23" i="3"/>
  <c r="L23" i="3"/>
  <c r="B28" i="3"/>
  <c r="D28" i="3"/>
  <c r="G28" i="3"/>
  <c r="I28" i="3"/>
  <c r="L28" i="3"/>
  <c r="B33" i="3"/>
  <c r="E33" i="3"/>
  <c r="G33" i="3"/>
  <c r="J33" i="3"/>
  <c r="L33" i="3"/>
  <c r="B39" i="3"/>
  <c r="D39" i="3"/>
  <c r="G39" i="3"/>
  <c r="I39" i="3"/>
  <c r="L39" i="3"/>
  <c r="B44" i="3"/>
  <c r="E44" i="3"/>
  <c r="G44" i="3"/>
  <c r="J44" i="3"/>
  <c r="L44" i="3"/>
  <c r="B49" i="3"/>
  <c r="D49" i="3"/>
  <c r="G49" i="3"/>
  <c r="I49" i="3"/>
  <c r="L49" i="3"/>
  <c r="B54" i="3"/>
  <c r="E54" i="3"/>
  <c r="G54" i="3"/>
  <c r="J54" i="3"/>
  <c r="L54" i="3"/>
  <c r="B59" i="3"/>
  <c r="D59" i="3"/>
  <c r="G59" i="3"/>
  <c r="I59" i="3"/>
  <c r="L59" i="3"/>
  <c r="B64" i="3"/>
  <c r="E64" i="3"/>
  <c r="G64" i="3"/>
  <c r="R7" i="2"/>
  <c r="S7" i="2"/>
  <c r="U7" i="2"/>
  <c r="V7" i="2"/>
  <c r="U8" i="2"/>
  <c r="V8" i="2"/>
  <c r="M9" i="2"/>
  <c r="M15" i="2" s="1" a="1"/>
  <c r="M15" i="2" s="1"/>
  <c r="U9" i="2"/>
  <c r="V9" i="2"/>
  <c r="N10" i="2"/>
  <c r="N11" i="2" s="1"/>
  <c r="R10" i="2"/>
  <c r="U10" i="2"/>
  <c r="V10" i="2"/>
  <c r="R11" i="2"/>
  <c r="S11" i="2"/>
  <c r="U11" i="2"/>
  <c r="V11" i="2"/>
  <c r="M12" i="2"/>
  <c r="N12" i="2"/>
  <c r="N13" i="2" s="1"/>
  <c r="R12" i="2"/>
  <c r="S12" i="2"/>
  <c r="T12" i="2"/>
  <c r="U12" i="2"/>
  <c r="V12" i="2"/>
  <c r="S13" i="2"/>
  <c r="T13" i="2"/>
  <c r="U13" i="2"/>
  <c r="V13" i="2"/>
  <c r="U14" i="2"/>
  <c r="V14" i="2"/>
  <c r="U15" i="2"/>
  <c r="V15" i="2"/>
  <c r="U16" i="2"/>
  <c r="V16" i="2"/>
  <c r="M17" i="2"/>
  <c r="R17" i="2"/>
  <c r="S17" i="2"/>
  <c r="U17" i="2"/>
  <c r="V17" i="2"/>
  <c r="U18" i="2"/>
  <c r="V18" i="2"/>
  <c r="U19" i="2"/>
  <c r="V19" i="2"/>
  <c r="R20" i="2"/>
  <c r="S20" i="2"/>
  <c r="T20" i="2"/>
  <c r="U20" i="2"/>
  <c r="V20" i="2"/>
  <c r="U21" i="2"/>
  <c r="V21" i="2"/>
  <c r="R22" i="2"/>
  <c r="U22" i="2"/>
  <c r="V22" i="2"/>
  <c r="S23" i="2"/>
  <c r="T23" i="2"/>
  <c r="U23" i="2"/>
  <c r="V23" i="2"/>
  <c r="U24" i="2"/>
  <c r="V24" i="2"/>
  <c r="R25" i="2"/>
  <c r="S25" i="2"/>
  <c r="U25" i="2"/>
  <c r="V25" i="2"/>
  <c r="U26" i="2"/>
  <c r="V26" i="2"/>
  <c r="U27" i="2"/>
  <c r="V27" i="2"/>
  <c r="R28" i="2"/>
  <c r="S28" i="2"/>
  <c r="T28" i="2"/>
  <c r="U28" i="2"/>
  <c r="V28" i="2"/>
  <c r="E32" i="2"/>
  <c r="F32" i="2"/>
  <c r="G32" i="2"/>
  <c r="E33" i="2"/>
  <c r="R9" i="2" s="1"/>
  <c r="F33" i="2"/>
  <c r="S10" i="2" s="1"/>
  <c r="G33" i="2"/>
  <c r="T7" i="2" s="1"/>
  <c r="E34" i="2"/>
  <c r="F34" i="2"/>
  <c r="G34" i="2"/>
  <c r="B36" i="2"/>
  <c r="G36" i="2"/>
  <c r="L36" i="2"/>
  <c r="B37" i="2"/>
  <c r="E37" i="2"/>
  <c r="G37" i="2"/>
  <c r="J37" i="2"/>
  <c r="L37" i="2"/>
  <c r="B38" i="2"/>
  <c r="G38" i="2"/>
  <c r="L38" i="2"/>
  <c r="D41" i="2"/>
  <c r="I41" i="2"/>
  <c r="B42" i="2"/>
  <c r="D42" i="2"/>
  <c r="G42" i="2"/>
  <c r="I42" i="2"/>
  <c r="L42" i="2"/>
  <c r="D43" i="2"/>
  <c r="I43" i="2"/>
  <c r="B46" i="2"/>
  <c r="G46" i="2"/>
  <c r="L46" i="2"/>
  <c r="B47" i="2"/>
  <c r="E47" i="2"/>
  <c r="G47" i="2"/>
  <c r="J47" i="2"/>
  <c r="L47" i="2"/>
  <c r="B48" i="2"/>
  <c r="G48" i="2"/>
  <c r="L48" i="2"/>
  <c r="D52" i="2"/>
  <c r="I52" i="2"/>
  <c r="B53" i="2"/>
  <c r="D53" i="2"/>
  <c r="G53" i="2"/>
  <c r="I53" i="2"/>
  <c r="L53" i="2"/>
  <c r="D54" i="2"/>
  <c r="I54" i="2"/>
  <c r="B57" i="2"/>
  <c r="G57" i="2"/>
  <c r="L57" i="2"/>
  <c r="B58" i="2"/>
  <c r="E58" i="2"/>
  <c r="G58" i="2"/>
  <c r="J58" i="2"/>
  <c r="L58" i="2"/>
  <c r="B59" i="2"/>
  <c r="G59" i="2"/>
  <c r="L59" i="2"/>
  <c r="D62" i="2"/>
  <c r="I62" i="2"/>
  <c r="B63" i="2"/>
  <c r="D63" i="2"/>
  <c r="G63" i="2"/>
  <c r="I63" i="2"/>
  <c r="L63" i="2"/>
  <c r="D64" i="2"/>
  <c r="I64" i="2"/>
  <c r="B67" i="2"/>
  <c r="G67" i="2"/>
  <c r="L67" i="2"/>
  <c r="B68" i="2"/>
  <c r="E68" i="2"/>
  <c r="G68" i="2"/>
  <c r="J68" i="2"/>
  <c r="L68" i="2"/>
  <c r="B69" i="2"/>
  <c r="G69" i="2"/>
  <c r="L69" i="2"/>
  <c r="D72" i="2"/>
  <c r="I72" i="2"/>
  <c r="B73" i="2"/>
  <c r="D73" i="2"/>
  <c r="G73" i="2"/>
  <c r="I73" i="2"/>
  <c r="L73" i="2"/>
  <c r="D74" i="2"/>
  <c r="I74" i="2"/>
  <c r="B77" i="2"/>
  <c r="G77" i="2"/>
  <c r="B78" i="2"/>
  <c r="E78" i="2"/>
  <c r="G78" i="2"/>
  <c r="B79" i="2"/>
  <c r="G79" i="2"/>
  <c r="M8" i="3" l="1"/>
  <c r="S26" i="2"/>
  <c r="R23" i="2"/>
  <c r="T21" i="2"/>
  <c r="S18" i="2"/>
  <c r="T15" i="2"/>
  <c r="S14" i="2"/>
  <c r="R13" i="2"/>
  <c r="T8" i="2"/>
  <c r="T29" i="2" s="1"/>
  <c r="T30" i="2" s="1"/>
  <c r="R26" i="2"/>
  <c r="T24" i="2"/>
  <c r="S21" i="2"/>
  <c r="R18" i="2"/>
  <c r="S15" i="2"/>
  <c r="R14" i="2"/>
  <c r="S8" i="2"/>
  <c r="T27" i="2"/>
  <c r="S24" i="2"/>
  <c r="R21" i="2"/>
  <c r="T19" i="2"/>
  <c r="T16" i="2"/>
  <c r="R15" i="2"/>
  <c r="T9" i="2"/>
  <c r="R8" i="2"/>
  <c r="M16" i="2"/>
  <c r="T26" i="2"/>
  <c r="T18" i="2"/>
  <c r="T14" i="2"/>
  <c r="M10" i="2"/>
  <c r="M11" i="2" s="1"/>
  <c r="S27" i="2"/>
  <c r="R24" i="2"/>
  <c r="T22" i="2"/>
  <c r="S19" i="2"/>
  <c r="S16" i="2"/>
  <c r="M14" i="2" a="1"/>
  <c r="M14" i="2" s="1"/>
  <c r="T10" i="2"/>
  <c r="S9" i="2"/>
  <c r="S29" i="2" s="1"/>
  <c r="S30" i="2" s="1"/>
  <c r="R27" i="2"/>
  <c r="T25" i="2"/>
  <c r="S22" i="2"/>
  <c r="R19" i="2"/>
  <c r="T17" i="2"/>
  <c r="R16" i="2"/>
  <c r="T11" i="2"/>
  <c r="R29" i="2" l="1"/>
  <c r="R30" i="2" s="1"/>
  <c r="M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9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======
ID#AAABNE1kynw
Kevin Robinson    (2024-05-11 15:02:15)
Accounting Delay, Cycle Time, Changeover time</t>
        </r>
      </text>
    </comment>
    <comment ref="L13" authorId="0" shapeId="0" xr:uid="{00000000-0006-0000-0100-000003000000}">
      <text>
        <r>
          <rPr>
            <sz val="11"/>
            <color theme="1"/>
            <rFont val="Aptos Narrow"/>
            <family val="2"/>
            <scheme val="minor"/>
          </rPr>
          <t>======
ID#AAABNE1kyno
Kevin Robinson    (2024-05-11 14:48:24)
8-hour Workday</t>
        </r>
      </text>
    </comment>
    <comment ref="L14" authorId="0" shapeId="0" xr:uid="{00000000-0006-0000-0100-000002000000}">
      <text>
        <r>
          <rPr>
            <sz val="11"/>
            <color theme="1"/>
            <rFont val="Aptos Narrow"/>
            <family val="2"/>
            <scheme val="minor"/>
          </rPr>
          <t>======
ID#AAABNE1kyns
Kevin Robinson    (2024-05-11 14:49:27)
Idle Time/Delay</t>
        </r>
      </text>
    </comment>
  </commentList>
</comments>
</file>

<file path=xl/sharedStrings.xml><?xml version="1.0" encoding="utf-8"?>
<sst xmlns="http://schemas.openxmlformats.org/spreadsheetml/2006/main" count="124" uniqueCount="81">
  <si>
    <t>STD</t>
  </si>
  <si>
    <t>AVG</t>
  </si>
  <si>
    <t>SUM</t>
  </si>
  <si>
    <t>PS22</t>
  </si>
  <si>
    <t>% Total Step</t>
  </si>
  <si>
    <t>PS21</t>
  </si>
  <si>
    <t>Count</t>
  </si>
  <si>
    <t>PS20</t>
  </si>
  <si>
    <t>PS19</t>
  </si>
  <si>
    <t>PS18</t>
  </si>
  <si>
    <t>PS17</t>
  </si>
  <si>
    <t>Tecnology</t>
  </si>
  <si>
    <t>PS16</t>
  </si>
  <si>
    <t>Process</t>
  </si>
  <si>
    <t>PS15</t>
  </si>
  <si>
    <t xml:space="preserve">People </t>
  </si>
  <si>
    <t>PS14</t>
  </si>
  <si>
    <t>Things to Scale</t>
  </si>
  <si>
    <t>PS13</t>
  </si>
  <si>
    <t>PS12</t>
  </si>
  <si>
    <t xml:space="preserve">Replication &amp; Workload Capacity </t>
  </si>
  <si>
    <t>PS11</t>
  </si>
  <si>
    <t>Dependencies</t>
  </si>
  <si>
    <t>PS10</t>
  </si>
  <si>
    <t>Information &amp; Product Flow</t>
  </si>
  <si>
    <t>PS9</t>
  </si>
  <si>
    <t># of Steps in Process</t>
  </si>
  <si>
    <t>SCAMPER Framwork</t>
  </si>
  <si>
    <t>PS8</t>
  </si>
  <si>
    <t>CO Time</t>
  </si>
  <si>
    <t>TIMWOODS</t>
  </si>
  <si>
    <t>PS7</t>
  </si>
  <si>
    <t>VA</t>
  </si>
  <si>
    <t>Considerations</t>
  </si>
  <si>
    <t>PS6</t>
  </si>
  <si>
    <t>NVA</t>
  </si>
  <si>
    <t>PS5</t>
  </si>
  <si>
    <t>Daily Tpt</t>
  </si>
  <si>
    <t>How Many Breaks?</t>
  </si>
  <si>
    <t>PS4</t>
  </si>
  <si>
    <t>Total Available Time (min)</t>
  </si>
  <si>
    <t>Break Time (mins)</t>
  </si>
  <si>
    <t>PS3</t>
  </si>
  <si>
    <t>Max Tpt (hrly) units</t>
  </si>
  <si>
    <t>Lunch Break (mins)</t>
  </si>
  <si>
    <t>PS2</t>
  </si>
  <si>
    <t>Tpt time (mins)</t>
  </si>
  <si>
    <t>Mins in Hour</t>
  </si>
  <si>
    <t>PS1</t>
  </si>
  <si>
    <t>Tpt time (secs)</t>
  </si>
  <si>
    <t>Hours</t>
  </si>
  <si>
    <t>Changeover Time</t>
  </si>
  <si>
    <t>Cycle Time</t>
  </si>
  <si>
    <t>Delay</t>
  </si>
  <si>
    <t>Description</t>
  </si>
  <si>
    <t>Step</t>
  </si>
  <si>
    <t xml:space="preserve"> Future State (Baseline) Process Statistics</t>
  </si>
  <si>
    <t>Current  State Process Statistics</t>
  </si>
  <si>
    <t>Standard Work Day</t>
  </si>
  <si>
    <t>PROCESS</t>
  </si>
  <si>
    <t xml:space="preserve">Delay </t>
  </si>
  <si>
    <t>X</t>
  </si>
  <si>
    <t>How will delay be measured? Minutes or hours? Select one (X).</t>
  </si>
  <si>
    <t>Resolved</t>
  </si>
  <si>
    <t>NVA/VA Distribution</t>
  </si>
  <si>
    <t xml:space="preserve">Above Average Identification </t>
  </si>
  <si>
    <t>Minutes</t>
  </si>
  <si>
    <t>Seconds</t>
  </si>
  <si>
    <t xml:space="preserve">    Value Stream Map</t>
  </si>
  <si>
    <t>@2019 SSGI. For Personal Use Only. Other Uses Require Written Permission.</t>
  </si>
  <si>
    <t>Time</t>
  </si>
  <si>
    <t>STEP</t>
  </si>
  <si>
    <t>VA/NVA Distr.</t>
  </si>
  <si>
    <t>In Minutes</t>
  </si>
  <si>
    <t xml:space="preserve">Changeover Time </t>
  </si>
  <si>
    <t>Takt Time</t>
  </si>
  <si>
    <t>Throughput Units (Day)</t>
  </si>
  <si>
    <t>Throughput Units (Hrly)</t>
  </si>
  <si>
    <t>Bottneck Step</t>
  </si>
  <si>
    <t xml:space="preserve">Throughput Time 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</si>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</sst>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0" x14ac:knownFonts="1">
    <font>
      <sz val="12"/>
      <color theme="1"/>
      <name val="Times New Roman"/>
      <family val="2"/>
    </font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vertical="center"/>
    </xf>
    <xf numFmtId="0" fontId="3" fillId="0" borderId="1" xfId="1" applyFont="1" applyBorder="1"/>
    <xf numFmtId="0" fontId="2" fillId="2" borderId="2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3" xfId="1" applyFont="1" applyBorder="1"/>
    <xf numFmtId="0" fontId="2" fillId="3" borderId="4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3" fillId="0" borderId="6" xfId="1" applyFont="1" applyBorder="1"/>
    <xf numFmtId="0" fontId="2" fillId="2" borderId="7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2" fillId="0" borderId="9" xfId="1" applyNumberFormat="1" applyFont="1" applyBorder="1" applyAlignment="1">
      <alignment horizontal="center"/>
    </xf>
    <xf numFmtId="0" fontId="2" fillId="0" borderId="10" xfId="1" applyFont="1" applyBorder="1" applyAlignment="1">
      <alignment horizontal="right"/>
    </xf>
    <xf numFmtId="2" fontId="2" fillId="0" borderId="8" xfId="1" applyNumberFormat="1" applyFont="1" applyBorder="1" applyAlignment="1">
      <alignment horizontal="center" vertical="center"/>
    </xf>
    <xf numFmtId="2" fontId="2" fillId="0" borderId="9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right"/>
    </xf>
    <xf numFmtId="0" fontId="2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4" borderId="13" xfId="1" applyFont="1" applyFill="1" applyBorder="1" applyAlignment="1">
      <alignment horizontal="center"/>
    </xf>
    <xf numFmtId="0" fontId="2" fillId="4" borderId="14" xfId="1" applyFont="1" applyFill="1" applyBorder="1" applyAlignment="1">
      <alignment horizontal="center"/>
    </xf>
    <xf numFmtId="0" fontId="2" fillId="4" borderId="13" xfId="1" applyFont="1" applyFill="1" applyBorder="1" applyAlignment="1">
      <alignment horizontal="center" vertical="center"/>
    </xf>
    <xf numFmtId="0" fontId="3" fillId="0" borderId="15" xfId="1" applyFont="1" applyBorder="1"/>
    <xf numFmtId="0" fontId="2" fillId="4" borderId="16" xfId="1" applyFont="1" applyFill="1" applyBorder="1"/>
    <xf numFmtId="0" fontId="2" fillId="4" borderId="9" xfId="1" applyFont="1" applyFill="1" applyBorder="1" applyAlignment="1">
      <alignment horizontal="center"/>
    </xf>
    <xf numFmtId="10" fontId="2" fillId="0" borderId="12" xfId="1" applyNumberFormat="1" applyFont="1" applyBorder="1" applyAlignment="1">
      <alignment horizontal="center" vertical="center"/>
    </xf>
    <xf numFmtId="10" fontId="2" fillId="0" borderId="11" xfId="1" applyNumberFormat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4" borderId="18" xfId="1" applyFont="1" applyFill="1" applyBorder="1" applyAlignment="1">
      <alignment horizontal="center"/>
    </xf>
    <xf numFmtId="0" fontId="2" fillId="4" borderId="19" xfId="1" applyFont="1" applyFill="1" applyBorder="1" applyAlignment="1">
      <alignment horizontal="center"/>
    </xf>
    <xf numFmtId="0" fontId="2" fillId="4" borderId="18" xfId="1" applyFont="1" applyFill="1" applyBorder="1" applyAlignment="1">
      <alignment horizontal="center" vertical="center"/>
    </xf>
    <xf numFmtId="0" fontId="3" fillId="0" borderId="19" xfId="1" applyFont="1" applyBorder="1"/>
    <xf numFmtId="0" fontId="2" fillId="4" borderId="20" xfId="1" applyFont="1" applyFill="1" applyBorder="1"/>
    <xf numFmtId="0" fontId="2" fillId="4" borderId="21" xfId="1" applyFont="1" applyFill="1" applyBorder="1" applyAlignment="1">
      <alignment horizontal="center"/>
    </xf>
    <xf numFmtId="0" fontId="2" fillId="0" borderId="17" xfId="1" applyFont="1" applyBorder="1"/>
    <xf numFmtId="0" fontId="2" fillId="0" borderId="9" xfId="1" applyFont="1" applyBorder="1" applyAlignment="1">
      <alignment horizontal="center" vertical="center"/>
    </xf>
    <xf numFmtId="164" fontId="2" fillId="0" borderId="8" xfId="1" applyNumberFormat="1" applyFont="1" applyBorder="1"/>
    <xf numFmtId="164" fontId="2" fillId="0" borderId="9" xfId="1" applyNumberFormat="1" applyFont="1" applyBorder="1"/>
    <xf numFmtId="0" fontId="2" fillId="0" borderId="8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164" fontId="2" fillId="0" borderId="22" xfId="1" applyNumberFormat="1" applyFont="1" applyBorder="1"/>
    <xf numFmtId="164" fontId="2" fillId="0" borderId="21" xfId="1" applyNumberFormat="1" applyFont="1" applyBorder="1"/>
    <xf numFmtId="0" fontId="2" fillId="0" borderId="22" xfId="1" applyFont="1" applyBorder="1" applyAlignment="1">
      <alignment horizontal="center" vertical="center"/>
    </xf>
    <xf numFmtId="0" fontId="2" fillId="0" borderId="8" xfId="1" applyFont="1" applyBorder="1"/>
    <xf numFmtId="0" fontId="2" fillId="0" borderId="10" xfId="1" applyFont="1" applyBorder="1"/>
    <xf numFmtId="2" fontId="2" fillId="0" borderId="0" xfId="1" applyNumberFormat="1" applyFont="1" applyAlignment="1">
      <alignment horizontal="center"/>
    </xf>
    <xf numFmtId="0" fontId="2" fillId="0" borderId="22" xfId="1" applyFont="1" applyBorder="1"/>
    <xf numFmtId="0" fontId="2" fillId="0" borderId="23" xfId="1" applyFont="1" applyBorder="1"/>
    <xf numFmtId="0" fontId="3" fillId="0" borderId="12" xfId="1" applyFont="1" applyBorder="1"/>
    <xf numFmtId="0" fontId="4" fillId="5" borderId="17" xfId="1" applyFont="1" applyFill="1" applyBorder="1" applyAlignment="1">
      <alignment horizontal="center"/>
    </xf>
    <xf numFmtId="1" fontId="2" fillId="0" borderId="0" xfId="1" applyNumberFormat="1" applyFont="1" applyAlignment="1">
      <alignment horizontal="center"/>
    </xf>
    <xf numFmtId="0" fontId="2" fillId="4" borderId="24" xfId="1" applyFont="1" applyFill="1" applyBorder="1" applyAlignment="1">
      <alignment horizontal="center"/>
    </xf>
    <xf numFmtId="0" fontId="2" fillId="4" borderId="25" xfId="1" applyFont="1" applyFill="1" applyBorder="1" applyAlignment="1">
      <alignment horizontal="center"/>
    </xf>
    <xf numFmtId="0" fontId="2" fillId="4" borderId="24" xfId="1" applyFont="1" applyFill="1" applyBorder="1" applyAlignment="1">
      <alignment horizontal="center" vertical="center"/>
    </xf>
    <xf numFmtId="0" fontId="3" fillId="0" borderId="25" xfId="1" applyFont="1" applyBorder="1"/>
    <xf numFmtId="0" fontId="2" fillId="4" borderId="26" xfId="1" applyFont="1" applyFill="1" applyBorder="1"/>
    <xf numFmtId="0" fontId="2" fillId="4" borderId="27" xfId="1" applyFont="1" applyFill="1" applyBorder="1" applyAlignment="1">
      <alignment horizontal="center"/>
    </xf>
    <xf numFmtId="0" fontId="2" fillId="4" borderId="15" xfId="1" applyFont="1" applyFill="1" applyBorder="1" applyAlignment="1">
      <alignment horizontal="center"/>
    </xf>
    <xf numFmtId="0" fontId="2" fillId="4" borderId="27" xfId="1" applyFont="1" applyFill="1" applyBorder="1" applyAlignment="1">
      <alignment horizontal="center" vertical="center"/>
    </xf>
    <xf numFmtId="0" fontId="2" fillId="4" borderId="16" xfId="1" applyFont="1" applyFill="1" applyBorder="1" applyAlignment="1">
      <alignment horizontal="center"/>
    </xf>
    <xf numFmtId="0" fontId="2" fillId="4" borderId="20" xfId="1" applyFont="1" applyFill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10" fontId="2" fillId="0" borderId="8" xfId="1" applyNumberFormat="1" applyFont="1" applyBorder="1"/>
    <xf numFmtId="0" fontId="2" fillId="0" borderId="9" xfId="1" applyFont="1" applyBorder="1"/>
    <xf numFmtId="0" fontId="2" fillId="0" borderId="28" xfId="1" applyFont="1" applyBorder="1"/>
    <xf numFmtId="0" fontId="2" fillId="0" borderId="29" xfId="1" applyFont="1" applyBorder="1"/>
    <xf numFmtId="10" fontId="2" fillId="0" borderId="22" xfId="1" applyNumberFormat="1" applyFont="1" applyBorder="1"/>
    <xf numFmtId="0" fontId="2" fillId="0" borderId="21" xfId="1" applyFont="1" applyBorder="1"/>
    <xf numFmtId="2" fontId="2" fillId="0" borderId="0" xfId="1" applyNumberFormat="1" applyFont="1"/>
    <xf numFmtId="1" fontId="2" fillId="0" borderId="17" xfId="1" applyNumberFormat="1" applyFont="1" applyBorder="1" applyAlignment="1">
      <alignment horizontal="center"/>
    </xf>
    <xf numFmtId="1" fontId="2" fillId="0" borderId="22" xfId="1" applyNumberFormat="1" applyFont="1" applyBorder="1"/>
    <xf numFmtId="0" fontId="5" fillId="6" borderId="21" xfId="1" applyFont="1" applyFill="1" applyBorder="1" applyAlignment="1">
      <alignment horizontal="left"/>
    </xf>
    <xf numFmtId="2" fontId="2" fillId="0" borderId="17" xfId="1" applyNumberFormat="1" applyFont="1" applyBorder="1" applyAlignment="1">
      <alignment horizontal="center"/>
    </xf>
    <xf numFmtId="165" fontId="2" fillId="0" borderId="22" xfId="1" applyNumberFormat="1" applyFont="1" applyBorder="1"/>
    <xf numFmtId="2" fontId="2" fillId="0" borderId="22" xfId="1" applyNumberFormat="1" applyFont="1" applyBorder="1"/>
    <xf numFmtId="0" fontId="2" fillId="4" borderId="30" xfId="1" applyFont="1" applyFill="1" applyBorder="1" applyAlignment="1">
      <alignment horizontal="center"/>
    </xf>
    <xf numFmtId="0" fontId="2" fillId="4" borderId="31" xfId="1" applyFont="1" applyFill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31" xfId="1" applyFont="1" applyBorder="1"/>
    <xf numFmtId="0" fontId="2" fillId="0" borderId="31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/>
    </xf>
    <xf numFmtId="0" fontId="2" fillId="0" borderId="33" xfId="1" applyFont="1" applyBorder="1" applyAlignment="1">
      <alignment horizontal="center"/>
    </xf>
    <xf numFmtId="0" fontId="3" fillId="0" borderId="33" xfId="1" applyFont="1" applyBorder="1"/>
    <xf numFmtId="0" fontId="2" fillId="0" borderId="34" xfId="1" applyFont="1" applyBorder="1" applyAlignment="1">
      <alignment horizontal="center"/>
    </xf>
    <xf numFmtId="0" fontId="2" fillId="0" borderId="35" xfId="1" applyFont="1" applyBorder="1" applyAlignment="1">
      <alignment horizontal="center"/>
    </xf>
    <xf numFmtId="0" fontId="3" fillId="0" borderId="36" xfId="1" applyFont="1" applyBorder="1"/>
    <xf numFmtId="0" fontId="4" fillId="0" borderId="17" xfId="1" applyFont="1" applyBorder="1" applyAlignment="1">
      <alignment horizontal="center"/>
    </xf>
    <xf numFmtId="164" fontId="2" fillId="0" borderId="28" xfId="1" applyNumberFormat="1" applyFont="1" applyBorder="1"/>
    <xf numFmtId="164" fontId="2" fillId="0" borderId="31" xfId="1" applyNumberFormat="1" applyFont="1" applyBorder="1"/>
    <xf numFmtId="0" fontId="2" fillId="0" borderId="28" xfId="1" applyFont="1" applyBorder="1" applyAlignment="1">
      <alignment horizontal="center" vertical="center"/>
    </xf>
    <xf numFmtId="0" fontId="3" fillId="0" borderId="9" xfId="1" applyFont="1" applyBorder="1"/>
    <xf numFmtId="0" fontId="2" fillId="3" borderId="37" xfId="1" applyFont="1" applyFill="1" applyBorder="1" applyAlignment="1">
      <alignment horizontal="center"/>
    </xf>
    <xf numFmtId="0" fontId="2" fillId="3" borderId="38" xfId="1" applyFont="1" applyFill="1" applyBorder="1" applyAlignment="1">
      <alignment horizontal="center"/>
    </xf>
    <xf numFmtId="0" fontId="4" fillId="3" borderId="39" xfId="1" applyFont="1" applyFill="1" applyBorder="1" applyAlignment="1">
      <alignment horizontal="center"/>
    </xf>
    <xf numFmtId="0" fontId="4" fillId="0" borderId="31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wrapText="1"/>
    </xf>
    <xf numFmtId="0" fontId="4" fillId="0" borderId="0" xfId="1" applyFont="1"/>
    <xf numFmtId="0" fontId="3" fillId="0" borderId="40" xfId="1" applyFont="1" applyBorder="1"/>
    <xf numFmtId="0" fontId="3" fillId="0" borderId="41" xfId="1" applyFont="1" applyBorder="1"/>
    <xf numFmtId="0" fontId="4" fillId="4" borderId="42" xfId="1" applyFont="1" applyFill="1" applyBorder="1" applyAlignment="1">
      <alignment horizontal="center"/>
    </xf>
    <xf numFmtId="0" fontId="6" fillId="0" borderId="0" xfId="1" applyFont="1"/>
    <xf numFmtId="0" fontId="7" fillId="0" borderId="0" xfId="1" applyFont="1"/>
    <xf numFmtId="0" fontId="8" fillId="0" borderId="0" xfId="1" applyFont="1" applyAlignment="1">
      <alignment vertical="center"/>
    </xf>
    <xf numFmtId="0" fontId="7" fillId="2" borderId="1" xfId="1" applyFont="1" applyFill="1" applyBorder="1"/>
    <xf numFmtId="0" fontId="7" fillId="2" borderId="2" xfId="1" applyFont="1" applyFill="1" applyBorder="1"/>
    <xf numFmtId="0" fontId="7" fillId="0" borderId="0" xfId="1" applyFont="1" applyAlignment="1">
      <alignment horizontal="center"/>
    </xf>
    <xf numFmtId="0" fontId="7" fillId="3" borderId="4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center"/>
    </xf>
    <xf numFmtId="0" fontId="7" fillId="2" borderId="6" xfId="1" applyFont="1" applyFill="1" applyBorder="1"/>
    <xf numFmtId="0" fontId="7" fillId="2" borderId="7" xfId="1" applyFont="1" applyFill="1" applyBorder="1"/>
    <xf numFmtId="0" fontId="7" fillId="3" borderId="0" xfId="1" applyFont="1" applyFill="1" applyAlignment="1">
      <alignment horizontal="center"/>
    </xf>
    <xf numFmtId="0" fontId="7" fillId="4" borderId="5" xfId="1" applyFont="1" applyFill="1" applyBorder="1"/>
    <xf numFmtId="0" fontId="7" fillId="4" borderId="4" xfId="1" applyFont="1" applyFill="1" applyBorder="1"/>
    <xf numFmtId="10" fontId="7" fillId="0" borderId="43" xfId="1" applyNumberFormat="1" applyFont="1" applyBorder="1" applyAlignment="1">
      <alignment horizontal="center"/>
    </xf>
    <xf numFmtId="10" fontId="7" fillId="0" borderId="42" xfId="1" applyNumberFormat="1" applyFont="1" applyBorder="1" applyAlignment="1">
      <alignment horizontal="center"/>
    </xf>
    <xf numFmtId="0" fontId="7" fillId="0" borderId="32" xfId="1" applyFont="1" applyBorder="1"/>
    <xf numFmtId="0" fontId="7" fillId="0" borderId="43" xfId="1" applyFont="1" applyBorder="1" applyAlignment="1">
      <alignment horizontal="center"/>
    </xf>
    <xf numFmtId="2" fontId="7" fillId="0" borderId="0" xfId="1" applyNumberFormat="1" applyFont="1" applyAlignment="1">
      <alignment horizontal="center"/>
    </xf>
    <xf numFmtId="0" fontId="7" fillId="3" borderId="44" xfId="1" applyFont="1" applyFill="1" applyBorder="1" applyAlignment="1">
      <alignment horizontal="center"/>
    </xf>
    <xf numFmtId="0" fontId="7" fillId="3" borderId="45" xfId="1" applyFont="1" applyFill="1" applyBorder="1" applyAlignment="1">
      <alignment horizontal="center"/>
    </xf>
    <xf numFmtId="0" fontId="7" fillId="3" borderId="46" xfId="1" applyFont="1" applyFill="1" applyBorder="1" applyAlignment="1">
      <alignment horizontal="center"/>
    </xf>
    <xf numFmtId="0" fontId="7" fillId="0" borderId="43" xfId="1" applyFont="1" applyBorder="1"/>
    <xf numFmtId="0" fontId="7" fillId="0" borderId="42" xfId="1" applyFont="1" applyBorder="1" applyAlignment="1">
      <alignment horizontal="center"/>
    </xf>
    <xf numFmtId="0" fontId="7" fillId="4" borderId="40" xfId="1" applyFont="1" applyFill="1" applyBorder="1"/>
    <xf numFmtId="0" fontId="7" fillId="4" borderId="41" xfId="1" applyFont="1" applyFill="1" applyBorder="1"/>
    <xf numFmtId="0" fontId="9" fillId="4" borderId="42" xfId="1" applyFont="1" applyFill="1" applyBorder="1"/>
  </cellXfs>
  <cellStyles count="2">
    <cellStyle name="Normal" xfId="0" builtinId="0"/>
    <cellStyle name="Normal 2" xfId="1" xr:uid="{CAF4747F-F0CB-4309-8FA1-8F6193BDFD7D}"/>
  </cellStyles>
  <dxfs count="2">
    <dxf>
      <font>
        <b/>
      </font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36</xdr:row>
      <xdr:rowOff>0</xdr:rowOff>
    </xdr:from>
    <xdr:ext cx="523875" cy="1809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11D37E5-CC25-432E-B593-72741E0FB7BC}"/>
            </a:ext>
          </a:extLst>
        </xdr:cNvPr>
        <xdr:cNvSpPr/>
      </xdr:nvSpPr>
      <xdr:spPr>
        <a:xfrm>
          <a:off x="2924175" y="6858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28575</xdr:colOff>
      <xdr:row>36</xdr:row>
      <xdr:rowOff>0</xdr:rowOff>
    </xdr:from>
    <xdr:ext cx="523875" cy="180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1BD4032-AAB3-48F9-9D12-C3928EA25F3B}"/>
            </a:ext>
          </a:extLst>
        </xdr:cNvPr>
        <xdr:cNvSpPr/>
      </xdr:nvSpPr>
      <xdr:spPr>
        <a:xfrm>
          <a:off x="4838700" y="6858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34</xdr:row>
      <xdr:rowOff>161925</xdr:rowOff>
    </xdr:from>
    <xdr:ext cx="657225" cy="657225"/>
    <xdr:sp macro="" textlink="">
      <xdr:nvSpPr>
        <xdr:cNvPr id="4" name="Shape 11">
          <a:extLst>
            <a:ext uri="{FF2B5EF4-FFF2-40B4-BE49-F238E27FC236}">
              <a16:creationId xmlns:a16="http://schemas.microsoft.com/office/drawing/2014/main" id="{A724E5B0-F6DF-4C53-86C0-73E57424F5B6}"/>
            </a:ext>
          </a:extLst>
        </xdr:cNvPr>
        <xdr:cNvSpPr/>
      </xdr:nvSpPr>
      <xdr:spPr>
        <a:xfrm>
          <a:off x="3848100" y="6638925"/>
          <a:ext cx="657225" cy="65722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38100</xdr:colOff>
      <xdr:row>36</xdr:row>
      <xdr:rowOff>0</xdr:rowOff>
    </xdr:from>
    <xdr:ext cx="523875" cy="18097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AF30A875-62EB-430B-AFD3-CDCFAFBC6A8F}"/>
            </a:ext>
          </a:extLst>
        </xdr:cNvPr>
        <xdr:cNvSpPr/>
      </xdr:nvSpPr>
      <xdr:spPr>
        <a:xfrm>
          <a:off x="7734300" y="6858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28575</xdr:colOff>
      <xdr:row>36</xdr:row>
      <xdr:rowOff>0</xdr:rowOff>
    </xdr:from>
    <xdr:ext cx="523875" cy="18097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50FDA856-DDC2-463E-9D3B-D2A7DA45D55B}"/>
            </a:ext>
          </a:extLst>
        </xdr:cNvPr>
        <xdr:cNvSpPr/>
      </xdr:nvSpPr>
      <xdr:spPr>
        <a:xfrm>
          <a:off x="9648825" y="6858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1371600</xdr:colOff>
      <xdr:row>34</xdr:row>
      <xdr:rowOff>161925</xdr:rowOff>
    </xdr:from>
    <xdr:ext cx="1733550" cy="523875"/>
    <xdr:sp macro="" textlink="">
      <xdr:nvSpPr>
        <xdr:cNvPr id="7" name="Shape 12">
          <a:extLst>
            <a:ext uri="{FF2B5EF4-FFF2-40B4-BE49-F238E27FC236}">
              <a16:creationId xmlns:a16="http://schemas.microsoft.com/office/drawing/2014/main" id="{6F58022B-ED40-4258-85AA-DBF299B49506}"/>
            </a:ext>
          </a:extLst>
        </xdr:cNvPr>
        <xdr:cNvSpPr/>
      </xdr:nvSpPr>
      <xdr:spPr>
        <a:xfrm>
          <a:off x="8658225" y="6638925"/>
          <a:ext cx="1733550" cy="5238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76200</xdr:colOff>
      <xdr:row>52</xdr:row>
      <xdr:rowOff>0</xdr:rowOff>
    </xdr:from>
    <xdr:ext cx="523875" cy="18097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945F1FA5-8DCD-41EF-9E88-959166C43491}"/>
            </a:ext>
          </a:extLst>
        </xdr:cNvPr>
        <xdr:cNvSpPr/>
      </xdr:nvSpPr>
      <xdr:spPr>
        <a:xfrm>
          <a:off x="6810375" y="9906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0</xdr:colOff>
      <xdr:row>52</xdr:row>
      <xdr:rowOff>0</xdr:rowOff>
    </xdr:from>
    <xdr:ext cx="523875" cy="18097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63D36E7F-C1C7-46E7-90E0-D1AB9E62C629}"/>
            </a:ext>
          </a:extLst>
        </xdr:cNvPr>
        <xdr:cNvSpPr/>
      </xdr:nvSpPr>
      <xdr:spPr>
        <a:xfrm>
          <a:off x="4810125" y="9906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50</xdr:row>
      <xdr:rowOff>152400</xdr:rowOff>
    </xdr:from>
    <xdr:ext cx="1476375" cy="666750"/>
    <xdr:sp macro="" textlink="">
      <xdr:nvSpPr>
        <xdr:cNvPr id="10" name="Shape 13">
          <a:extLst>
            <a:ext uri="{FF2B5EF4-FFF2-40B4-BE49-F238E27FC236}">
              <a16:creationId xmlns:a16="http://schemas.microsoft.com/office/drawing/2014/main" id="{7D25B7D2-30D3-4596-8F73-05874C64DE48}"/>
            </a:ext>
          </a:extLst>
        </xdr:cNvPr>
        <xdr:cNvSpPr/>
      </xdr:nvSpPr>
      <xdr:spPr>
        <a:xfrm>
          <a:off x="5772150" y="9677400"/>
          <a:ext cx="1476375" cy="66675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38100</xdr:colOff>
      <xdr:row>41</xdr:row>
      <xdr:rowOff>0</xdr:rowOff>
    </xdr:from>
    <xdr:ext cx="523875" cy="18097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AF31744C-4A74-4D07-A401-71F82DC3ED10}"/>
            </a:ext>
          </a:extLst>
        </xdr:cNvPr>
        <xdr:cNvSpPr/>
      </xdr:nvSpPr>
      <xdr:spPr>
        <a:xfrm>
          <a:off x="38100" y="7810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28575</xdr:colOff>
      <xdr:row>41</xdr:row>
      <xdr:rowOff>0</xdr:rowOff>
    </xdr:from>
    <xdr:ext cx="523875" cy="18097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74DA0319-330D-45BA-95B2-1AF45787C241}"/>
            </a:ext>
          </a:extLst>
        </xdr:cNvPr>
        <xdr:cNvSpPr/>
      </xdr:nvSpPr>
      <xdr:spPr>
        <a:xfrm>
          <a:off x="1952625" y="7810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39</xdr:row>
      <xdr:rowOff>152400</xdr:rowOff>
    </xdr:from>
    <xdr:ext cx="790575" cy="6858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EB5839E2-A6A6-47C8-A3C6-42219B8BF2B5}"/>
            </a:ext>
          </a:extLst>
        </xdr:cNvPr>
        <xdr:cNvSpPr/>
      </xdr:nvSpPr>
      <xdr:spPr>
        <a:xfrm>
          <a:off x="962025" y="7581900"/>
          <a:ext cx="790575" cy="68580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41</xdr:row>
      <xdr:rowOff>0</xdr:rowOff>
    </xdr:from>
    <xdr:ext cx="523875" cy="18097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6A43AF6E-2121-4EE9-BBB0-D9638AFEA9B1}"/>
            </a:ext>
          </a:extLst>
        </xdr:cNvPr>
        <xdr:cNvSpPr/>
      </xdr:nvSpPr>
      <xdr:spPr>
        <a:xfrm>
          <a:off x="4848225" y="7810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28575</xdr:colOff>
      <xdr:row>41</xdr:row>
      <xdr:rowOff>0</xdr:rowOff>
    </xdr:from>
    <xdr:ext cx="523875" cy="18097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FBD06EDB-C489-4B19-83E9-AA3A87F8BA53}"/>
            </a:ext>
          </a:extLst>
        </xdr:cNvPr>
        <xdr:cNvSpPr/>
      </xdr:nvSpPr>
      <xdr:spPr>
        <a:xfrm>
          <a:off x="6762750" y="7810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39</xdr:row>
      <xdr:rowOff>152400</xdr:rowOff>
    </xdr:from>
    <xdr:ext cx="1438275" cy="600075"/>
    <xdr:sp macro="" textlink="">
      <xdr:nvSpPr>
        <xdr:cNvPr id="16" name="Shape 14">
          <a:extLst>
            <a:ext uri="{FF2B5EF4-FFF2-40B4-BE49-F238E27FC236}">
              <a16:creationId xmlns:a16="http://schemas.microsoft.com/office/drawing/2014/main" id="{2157C7BB-C434-494B-A644-988625289810}"/>
            </a:ext>
          </a:extLst>
        </xdr:cNvPr>
        <xdr:cNvSpPr/>
      </xdr:nvSpPr>
      <xdr:spPr>
        <a:xfrm>
          <a:off x="5772150" y="7581900"/>
          <a:ext cx="1438275" cy="6000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41</xdr:row>
      <xdr:rowOff>0</xdr:rowOff>
    </xdr:from>
    <xdr:ext cx="523875" cy="18097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ABAC40C0-FB00-4C31-B651-010D4983E165}"/>
            </a:ext>
          </a:extLst>
        </xdr:cNvPr>
        <xdr:cNvSpPr/>
      </xdr:nvSpPr>
      <xdr:spPr>
        <a:xfrm>
          <a:off x="9658350" y="7810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66675</xdr:colOff>
      <xdr:row>46</xdr:row>
      <xdr:rowOff>0</xdr:rowOff>
    </xdr:from>
    <xdr:ext cx="523875" cy="18097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A79E98FD-DF50-40FB-8B6F-B4665B558458}"/>
            </a:ext>
          </a:extLst>
        </xdr:cNvPr>
        <xdr:cNvSpPr/>
      </xdr:nvSpPr>
      <xdr:spPr>
        <a:xfrm>
          <a:off x="66675" y="8763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46</xdr:row>
      <xdr:rowOff>0</xdr:rowOff>
    </xdr:from>
    <xdr:ext cx="523875" cy="18097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1EAF416B-0204-40F1-8DC7-5F75778A41B6}"/>
            </a:ext>
          </a:extLst>
        </xdr:cNvPr>
        <xdr:cNvSpPr/>
      </xdr:nvSpPr>
      <xdr:spPr>
        <a:xfrm>
          <a:off x="2886075" y="8763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28575</xdr:colOff>
      <xdr:row>46</xdr:row>
      <xdr:rowOff>0</xdr:rowOff>
    </xdr:from>
    <xdr:ext cx="523875" cy="18097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726E71A7-3C83-40ED-990E-4222EA377940}"/>
            </a:ext>
          </a:extLst>
        </xdr:cNvPr>
        <xdr:cNvSpPr/>
      </xdr:nvSpPr>
      <xdr:spPr>
        <a:xfrm>
          <a:off x="4838700" y="8763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1514475</xdr:colOff>
      <xdr:row>44</xdr:row>
      <xdr:rowOff>161925</xdr:rowOff>
    </xdr:from>
    <xdr:ext cx="885825" cy="466725"/>
    <xdr:sp macro="" textlink="">
      <xdr:nvSpPr>
        <xdr:cNvPr id="21" name="Shape 15">
          <a:extLst>
            <a:ext uri="{FF2B5EF4-FFF2-40B4-BE49-F238E27FC236}">
              <a16:creationId xmlns:a16="http://schemas.microsoft.com/office/drawing/2014/main" id="{3E34580F-0030-4EAB-A187-BCE1B4D639D1}"/>
            </a:ext>
          </a:extLst>
        </xdr:cNvPr>
        <xdr:cNvSpPr/>
      </xdr:nvSpPr>
      <xdr:spPr>
        <a:xfrm>
          <a:off x="3848100" y="8543925"/>
          <a:ext cx="885825" cy="46672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52</xdr:row>
      <xdr:rowOff>0</xdr:rowOff>
    </xdr:from>
    <xdr:ext cx="523875" cy="18097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828525E8-03C7-4EA7-919A-4F532736A9C8}"/>
            </a:ext>
          </a:extLst>
        </xdr:cNvPr>
        <xdr:cNvSpPr/>
      </xdr:nvSpPr>
      <xdr:spPr>
        <a:xfrm>
          <a:off x="9658350" y="9906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28575</xdr:colOff>
      <xdr:row>52</xdr:row>
      <xdr:rowOff>0</xdr:rowOff>
    </xdr:from>
    <xdr:ext cx="523875" cy="18097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4EAD519-7BFF-491A-88F7-0120B85EBB93}"/>
            </a:ext>
          </a:extLst>
        </xdr:cNvPr>
        <xdr:cNvSpPr/>
      </xdr:nvSpPr>
      <xdr:spPr>
        <a:xfrm>
          <a:off x="11572875" y="9906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523875</xdr:colOff>
      <xdr:row>50</xdr:row>
      <xdr:rowOff>114300</xdr:rowOff>
    </xdr:from>
    <xdr:ext cx="2219325" cy="657225"/>
    <xdr:sp macro="" textlink="">
      <xdr:nvSpPr>
        <xdr:cNvPr id="24" name="Shape 16">
          <a:extLst>
            <a:ext uri="{FF2B5EF4-FFF2-40B4-BE49-F238E27FC236}">
              <a16:creationId xmlns:a16="http://schemas.microsoft.com/office/drawing/2014/main" id="{8D069FCB-39C2-4357-9CD6-46F48DC9AFFD}"/>
            </a:ext>
          </a:extLst>
        </xdr:cNvPr>
        <xdr:cNvSpPr/>
      </xdr:nvSpPr>
      <xdr:spPr>
        <a:xfrm>
          <a:off x="10144125" y="9639300"/>
          <a:ext cx="2219325" cy="65722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38100</xdr:colOff>
      <xdr:row>52</xdr:row>
      <xdr:rowOff>0</xdr:rowOff>
    </xdr:from>
    <xdr:ext cx="523875" cy="180975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EAEAE099-574E-46F2-94AE-D36B918ADEA7}"/>
            </a:ext>
          </a:extLst>
        </xdr:cNvPr>
        <xdr:cNvSpPr/>
      </xdr:nvSpPr>
      <xdr:spPr>
        <a:xfrm>
          <a:off x="38100" y="9906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28575</xdr:colOff>
      <xdr:row>52</xdr:row>
      <xdr:rowOff>0</xdr:rowOff>
    </xdr:from>
    <xdr:ext cx="523875" cy="180975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5E23850B-A6AD-449D-BD6A-7C81DB0FC6C0}"/>
            </a:ext>
          </a:extLst>
        </xdr:cNvPr>
        <xdr:cNvSpPr/>
      </xdr:nvSpPr>
      <xdr:spPr>
        <a:xfrm>
          <a:off x="1952625" y="9906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50</xdr:row>
      <xdr:rowOff>152400</xdr:rowOff>
    </xdr:from>
    <xdr:ext cx="790575" cy="685800"/>
    <xdr:sp macro="" textlink="">
      <xdr:nvSpPr>
        <xdr:cNvPr id="27" name="Shape 5">
          <a:extLst>
            <a:ext uri="{FF2B5EF4-FFF2-40B4-BE49-F238E27FC236}">
              <a16:creationId xmlns:a16="http://schemas.microsoft.com/office/drawing/2014/main" id="{91DF1916-3FB3-4CE2-93A2-AAAEA8071428}"/>
            </a:ext>
          </a:extLst>
        </xdr:cNvPr>
        <xdr:cNvSpPr/>
      </xdr:nvSpPr>
      <xdr:spPr>
        <a:xfrm>
          <a:off x="962025" y="9677400"/>
          <a:ext cx="790575" cy="68580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38100</xdr:colOff>
      <xdr:row>46</xdr:row>
      <xdr:rowOff>0</xdr:rowOff>
    </xdr:from>
    <xdr:ext cx="523875" cy="180975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D95A34FA-404B-4C27-ACEF-6451BBA2BABF}"/>
            </a:ext>
          </a:extLst>
        </xdr:cNvPr>
        <xdr:cNvSpPr/>
      </xdr:nvSpPr>
      <xdr:spPr>
        <a:xfrm>
          <a:off x="7734300" y="8763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28575</xdr:colOff>
      <xdr:row>41</xdr:row>
      <xdr:rowOff>0</xdr:rowOff>
    </xdr:from>
    <xdr:ext cx="523875" cy="180975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6F9BBFC5-8F82-4C62-8B1B-EDC32CFE9158}"/>
            </a:ext>
          </a:extLst>
        </xdr:cNvPr>
        <xdr:cNvSpPr/>
      </xdr:nvSpPr>
      <xdr:spPr>
        <a:xfrm>
          <a:off x="11572875" y="7810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0</xdr:colOff>
      <xdr:row>40</xdr:row>
      <xdr:rowOff>0</xdr:rowOff>
    </xdr:from>
    <xdr:ext cx="2066925" cy="561975"/>
    <xdr:sp macro="" textlink="">
      <xdr:nvSpPr>
        <xdr:cNvPr id="30" name="Shape 17">
          <a:extLst>
            <a:ext uri="{FF2B5EF4-FFF2-40B4-BE49-F238E27FC236}">
              <a16:creationId xmlns:a16="http://schemas.microsoft.com/office/drawing/2014/main" id="{AAC315EC-84AE-4D13-AC76-EF2BE7B45E01}"/>
            </a:ext>
          </a:extLst>
        </xdr:cNvPr>
        <xdr:cNvSpPr/>
      </xdr:nvSpPr>
      <xdr:spPr>
        <a:xfrm>
          <a:off x="10582275" y="7620000"/>
          <a:ext cx="2066925" cy="5619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1438275</xdr:colOff>
      <xdr:row>45</xdr:row>
      <xdr:rowOff>0</xdr:rowOff>
    </xdr:from>
    <xdr:ext cx="1562100" cy="552450"/>
    <xdr:sp macro="" textlink="">
      <xdr:nvSpPr>
        <xdr:cNvPr id="31" name="Shape 18">
          <a:extLst>
            <a:ext uri="{FF2B5EF4-FFF2-40B4-BE49-F238E27FC236}">
              <a16:creationId xmlns:a16="http://schemas.microsoft.com/office/drawing/2014/main" id="{7823ED77-728B-4B12-874B-5772786290A3}"/>
            </a:ext>
          </a:extLst>
        </xdr:cNvPr>
        <xdr:cNvSpPr/>
      </xdr:nvSpPr>
      <xdr:spPr>
        <a:xfrm>
          <a:off x="8658225" y="8572500"/>
          <a:ext cx="1562100" cy="55245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28575</xdr:colOff>
      <xdr:row>46</xdr:row>
      <xdr:rowOff>0</xdr:rowOff>
    </xdr:from>
    <xdr:ext cx="523875" cy="180975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F6F45FF6-4556-4607-B342-F0596FF3B1BD}"/>
            </a:ext>
          </a:extLst>
        </xdr:cNvPr>
        <xdr:cNvSpPr/>
      </xdr:nvSpPr>
      <xdr:spPr>
        <a:xfrm>
          <a:off x="9648825" y="8763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76200</xdr:colOff>
      <xdr:row>57</xdr:row>
      <xdr:rowOff>0</xdr:rowOff>
    </xdr:from>
    <xdr:ext cx="523875" cy="180975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FD6427E9-C83B-4DAB-A810-E37206608B1B}"/>
            </a:ext>
          </a:extLst>
        </xdr:cNvPr>
        <xdr:cNvSpPr/>
      </xdr:nvSpPr>
      <xdr:spPr>
        <a:xfrm>
          <a:off x="4886325" y="10858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57</xdr:row>
      <xdr:rowOff>0</xdr:rowOff>
    </xdr:from>
    <xdr:ext cx="523875" cy="180975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6AAF1F49-E773-4B39-99F2-163D4801B8ED}"/>
            </a:ext>
          </a:extLst>
        </xdr:cNvPr>
        <xdr:cNvSpPr/>
      </xdr:nvSpPr>
      <xdr:spPr>
        <a:xfrm>
          <a:off x="2886075" y="10858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55</xdr:row>
      <xdr:rowOff>152400</xdr:rowOff>
    </xdr:from>
    <xdr:ext cx="657225" cy="657225"/>
    <xdr:sp macro="" textlink="">
      <xdr:nvSpPr>
        <xdr:cNvPr id="35" name="Shape 11">
          <a:extLst>
            <a:ext uri="{FF2B5EF4-FFF2-40B4-BE49-F238E27FC236}">
              <a16:creationId xmlns:a16="http://schemas.microsoft.com/office/drawing/2014/main" id="{6DA420C7-8315-4EE3-A106-CF8854207504}"/>
            </a:ext>
          </a:extLst>
        </xdr:cNvPr>
        <xdr:cNvSpPr/>
      </xdr:nvSpPr>
      <xdr:spPr>
        <a:xfrm>
          <a:off x="3848100" y="10629900"/>
          <a:ext cx="657225" cy="65722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38100</xdr:colOff>
      <xdr:row>57</xdr:row>
      <xdr:rowOff>0</xdr:rowOff>
    </xdr:from>
    <xdr:ext cx="523875" cy="180975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90621BF2-4565-4BDC-8708-EE248ED9CFE1}"/>
            </a:ext>
          </a:extLst>
        </xdr:cNvPr>
        <xdr:cNvSpPr/>
      </xdr:nvSpPr>
      <xdr:spPr>
        <a:xfrm>
          <a:off x="7734300" y="10858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28575</xdr:colOff>
      <xdr:row>57</xdr:row>
      <xdr:rowOff>0</xdr:rowOff>
    </xdr:from>
    <xdr:ext cx="523875" cy="180975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11A1E2B5-BF00-488E-A7AC-8B0D1DEED61F}"/>
            </a:ext>
          </a:extLst>
        </xdr:cNvPr>
        <xdr:cNvSpPr/>
      </xdr:nvSpPr>
      <xdr:spPr>
        <a:xfrm>
          <a:off x="9648825" y="10858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0</xdr:colOff>
      <xdr:row>55</xdr:row>
      <xdr:rowOff>152400</xdr:rowOff>
    </xdr:from>
    <xdr:ext cx="1600200" cy="533400"/>
    <xdr:sp macro="" textlink="">
      <xdr:nvSpPr>
        <xdr:cNvPr id="38" name="Shape 19">
          <a:extLst>
            <a:ext uri="{FF2B5EF4-FFF2-40B4-BE49-F238E27FC236}">
              <a16:creationId xmlns:a16="http://schemas.microsoft.com/office/drawing/2014/main" id="{9AE4C7A8-A118-4E90-8CDF-3797EBA83BEF}"/>
            </a:ext>
          </a:extLst>
        </xdr:cNvPr>
        <xdr:cNvSpPr/>
      </xdr:nvSpPr>
      <xdr:spPr>
        <a:xfrm>
          <a:off x="8658225" y="10629900"/>
          <a:ext cx="1600200" cy="53340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38100</xdr:colOff>
      <xdr:row>57</xdr:row>
      <xdr:rowOff>0</xdr:rowOff>
    </xdr:from>
    <xdr:ext cx="523875" cy="180975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87FFF1C1-1615-4F41-8DCB-3F28DA8E83FD}"/>
            </a:ext>
          </a:extLst>
        </xdr:cNvPr>
        <xdr:cNvSpPr/>
      </xdr:nvSpPr>
      <xdr:spPr>
        <a:xfrm>
          <a:off x="38100" y="10858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76200</xdr:colOff>
      <xdr:row>62</xdr:row>
      <xdr:rowOff>0</xdr:rowOff>
    </xdr:from>
    <xdr:ext cx="523875" cy="180975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D2F8761B-763B-4F19-8C0C-C5FA584DBD17}"/>
            </a:ext>
          </a:extLst>
        </xdr:cNvPr>
        <xdr:cNvSpPr/>
      </xdr:nvSpPr>
      <xdr:spPr>
        <a:xfrm>
          <a:off x="6810375" y="11811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0</xdr:colOff>
      <xdr:row>62</xdr:row>
      <xdr:rowOff>0</xdr:rowOff>
    </xdr:from>
    <xdr:ext cx="523875" cy="180975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39BD33A6-FCAD-4C0F-8BC2-BC822F940D4E}"/>
            </a:ext>
          </a:extLst>
        </xdr:cNvPr>
        <xdr:cNvSpPr/>
      </xdr:nvSpPr>
      <xdr:spPr>
        <a:xfrm>
          <a:off x="4810125" y="11811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60</xdr:row>
      <xdr:rowOff>152400</xdr:rowOff>
    </xdr:from>
    <xdr:ext cx="1609725" cy="600075"/>
    <xdr:sp macro="" textlink="">
      <xdr:nvSpPr>
        <xdr:cNvPr id="42" name="Shape 20">
          <a:extLst>
            <a:ext uri="{FF2B5EF4-FFF2-40B4-BE49-F238E27FC236}">
              <a16:creationId xmlns:a16="http://schemas.microsoft.com/office/drawing/2014/main" id="{BE4E5D76-61AC-44DA-BE74-F892C9D7C1B7}"/>
            </a:ext>
          </a:extLst>
        </xdr:cNvPr>
        <xdr:cNvSpPr/>
      </xdr:nvSpPr>
      <xdr:spPr>
        <a:xfrm>
          <a:off x="5772150" y="11582400"/>
          <a:ext cx="1609725" cy="6000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62</xdr:row>
      <xdr:rowOff>0</xdr:rowOff>
    </xdr:from>
    <xdr:ext cx="523875" cy="180975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BB1FF37B-47A9-401C-8DA2-A0409A57517E}"/>
            </a:ext>
          </a:extLst>
        </xdr:cNvPr>
        <xdr:cNvSpPr/>
      </xdr:nvSpPr>
      <xdr:spPr>
        <a:xfrm>
          <a:off x="9658350" y="11811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28575</xdr:colOff>
      <xdr:row>62</xdr:row>
      <xdr:rowOff>0</xdr:rowOff>
    </xdr:from>
    <xdr:ext cx="523875" cy="180975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B29261B5-4164-49AD-BB80-06BF26D6D98E}"/>
            </a:ext>
          </a:extLst>
        </xdr:cNvPr>
        <xdr:cNvSpPr/>
      </xdr:nvSpPr>
      <xdr:spPr>
        <a:xfrm>
          <a:off x="11572875" y="11811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590550</xdr:colOff>
      <xdr:row>60</xdr:row>
      <xdr:rowOff>152400</xdr:rowOff>
    </xdr:from>
    <xdr:ext cx="2085975" cy="638175"/>
    <xdr:sp macro="" textlink="">
      <xdr:nvSpPr>
        <xdr:cNvPr id="45" name="Shape 21">
          <a:extLst>
            <a:ext uri="{FF2B5EF4-FFF2-40B4-BE49-F238E27FC236}">
              <a16:creationId xmlns:a16="http://schemas.microsoft.com/office/drawing/2014/main" id="{665FDAF7-3C97-4493-8230-BA2F1D333585}"/>
            </a:ext>
          </a:extLst>
        </xdr:cNvPr>
        <xdr:cNvSpPr/>
      </xdr:nvSpPr>
      <xdr:spPr>
        <a:xfrm>
          <a:off x="10210800" y="11582400"/>
          <a:ext cx="2085975" cy="6381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38100</xdr:colOff>
      <xdr:row>62</xdr:row>
      <xdr:rowOff>0</xdr:rowOff>
    </xdr:from>
    <xdr:ext cx="523875" cy="180975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8CC029D9-9E81-42A3-8D8D-2330BC7959A4}"/>
            </a:ext>
          </a:extLst>
        </xdr:cNvPr>
        <xdr:cNvSpPr/>
      </xdr:nvSpPr>
      <xdr:spPr>
        <a:xfrm>
          <a:off x="38100" y="11811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28575</xdr:colOff>
      <xdr:row>62</xdr:row>
      <xdr:rowOff>0</xdr:rowOff>
    </xdr:from>
    <xdr:ext cx="523875" cy="180975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D453B088-2968-41BB-9291-86AD0F9F4646}"/>
            </a:ext>
          </a:extLst>
        </xdr:cNvPr>
        <xdr:cNvSpPr/>
      </xdr:nvSpPr>
      <xdr:spPr>
        <a:xfrm>
          <a:off x="1952625" y="11811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60</xdr:row>
      <xdr:rowOff>152400</xdr:rowOff>
    </xdr:from>
    <xdr:ext cx="790575" cy="685800"/>
    <xdr:sp macro="" textlink="">
      <xdr:nvSpPr>
        <xdr:cNvPr id="48" name="Shape 5">
          <a:extLst>
            <a:ext uri="{FF2B5EF4-FFF2-40B4-BE49-F238E27FC236}">
              <a16:creationId xmlns:a16="http://schemas.microsoft.com/office/drawing/2014/main" id="{AEAA60A9-D6E2-4F54-8DB3-A28C4B8483F4}"/>
            </a:ext>
          </a:extLst>
        </xdr:cNvPr>
        <xdr:cNvSpPr/>
      </xdr:nvSpPr>
      <xdr:spPr>
        <a:xfrm>
          <a:off x="962025" y="11582400"/>
          <a:ext cx="790575" cy="68580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76200</xdr:colOff>
      <xdr:row>67</xdr:row>
      <xdr:rowOff>0</xdr:rowOff>
    </xdr:from>
    <xdr:ext cx="523875" cy="180975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D964743B-EA33-44C5-813B-F21C1FD65470}"/>
            </a:ext>
          </a:extLst>
        </xdr:cNvPr>
        <xdr:cNvSpPr/>
      </xdr:nvSpPr>
      <xdr:spPr>
        <a:xfrm>
          <a:off x="4886325" y="12763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67</xdr:row>
      <xdr:rowOff>0</xdr:rowOff>
    </xdr:from>
    <xdr:ext cx="523875" cy="180975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1E08B911-E4F5-4BCD-85AB-A2C5E8A0746A}"/>
            </a:ext>
          </a:extLst>
        </xdr:cNvPr>
        <xdr:cNvSpPr/>
      </xdr:nvSpPr>
      <xdr:spPr>
        <a:xfrm>
          <a:off x="2886075" y="12763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65</xdr:row>
      <xdr:rowOff>152400</xdr:rowOff>
    </xdr:from>
    <xdr:ext cx="657225" cy="657225"/>
    <xdr:sp macro="" textlink="">
      <xdr:nvSpPr>
        <xdr:cNvPr id="51" name="Shape 11">
          <a:extLst>
            <a:ext uri="{FF2B5EF4-FFF2-40B4-BE49-F238E27FC236}">
              <a16:creationId xmlns:a16="http://schemas.microsoft.com/office/drawing/2014/main" id="{76F9120E-B6CC-4C42-A5B3-6BC2EEDDB5D1}"/>
            </a:ext>
          </a:extLst>
        </xdr:cNvPr>
        <xdr:cNvSpPr/>
      </xdr:nvSpPr>
      <xdr:spPr>
        <a:xfrm>
          <a:off x="3848100" y="12534900"/>
          <a:ext cx="657225" cy="65722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38100</xdr:colOff>
      <xdr:row>67</xdr:row>
      <xdr:rowOff>0</xdr:rowOff>
    </xdr:from>
    <xdr:ext cx="523875" cy="180975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012C0E7D-F426-4E02-A939-11EBB1EC27CF}"/>
            </a:ext>
          </a:extLst>
        </xdr:cNvPr>
        <xdr:cNvSpPr/>
      </xdr:nvSpPr>
      <xdr:spPr>
        <a:xfrm>
          <a:off x="7734300" y="12763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28575</xdr:colOff>
      <xdr:row>67</xdr:row>
      <xdr:rowOff>0</xdr:rowOff>
    </xdr:from>
    <xdr:ext cx="523875" cy="180975"/>
    <xdr:sp macro="" textlink="">
      <xdr:nvSpPr>
        <xdr:cNvPr id="53" name="Shape 3">
          <a:extLst>
            <a:ext uri="{FF2B5EF4-FFF2-40B4-BE49-F238E27FC236}">
              <a16:creationId xmlns:a16="http://schemas.microsoft.com/office/drawing/2014/main" id="{1E44C0EE-80BC-4FD1-9FB4-93E785120959}"/>
            </a:ext>
          </a:extLst>
        </xdr:cNvPr>
        <xdr:cNvSpPr/>
      </xdr:nvSpPr>
      <xdr:spPr>
        <a:xfrm>
          <a:off x="9648825" y="12763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0</xdr:colOff>
      <xdr:row>65</xdr:row>
      <xdr:rowOff>152400</xdr:rowOff>
    </xdr:from>
    <xdr:ext cx="1562100" cy="581025"/>
    <xdr:sp macro="" textlink="">
      <xdr:nvSpPr>
        <xdr:cNvPr id="54" name="Shape 22">
          <a:extLst>
            <a:ext uri="{FF2B5EF4-FFF2-40B4-BE49-F238E27FC236}">
              <a16:creationId xmlns:a16="http://schemas.microsoft.com/office/drawing/2014/main" id="{712CAE48-E166-45EE-971B-B051B614D9A3}"/>
            </a:ext>
          </a:extLst>
        </xdr:cNvPr>
        <xdr:cNvSpPr/>
      </xdr:nvSpPr>
      <xdr:spPr>
        <a:xfrm>
          <a:off x="8658225" y="12534900"/>
          <a:ext cx="1562100" cy="58102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67</xdr:row>
      <xdr:rowOff>0</xdr:rowOff>
    </xdr:from>
    <xdr:ext cx="523875" cy="180975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D2F3DB33-FFB9-496F-B727-233EA1CE4350}"/>
            </a:ext>
          </a:extLst>
        </xdr:cNvPr>
        <xdr:cNvSpPr/>
      </xdr:nvSpPr>
      <xdr:spPr>
        <a:xfrm>
          <a:off x="28575" y="12763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76200</xdr:colOff>
      <xdr:row>72</xdr:row>
      <xdr:rowOff>0</xdr:rowOff>
    </xdr:from>
    <xdr:ext cx="523875" cy="180975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C8C92272-D8BC-4B5D-90EF-D83426FF604A}"/>
            </a:ext>
          </a:extLst>
        </xdr:cNvPr>
        <xdr:cNvSpPr/>
      </xdr:nvSpPr>
      <xdr:spPr>
        <a:xfrm>
          <a:off x="6810375" y="13716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0</xdr:colOff>
      <xdr:row>72</xdr:row>
      <xdr:rowOff>0</xdr:rowOff>
    </xdr:from>
    <xdr:ext cx="523875" cy="180975"/>
    <xdr:sp macro="" textlink="">
      <xdr:nvSpPr>
        <xdr:cNvPr id="57" name="Shape 3">
          <a:extLst>
            <a:ext uri="{FF2B5EF4-FFF2-40B4-BE49-F238E27FC236}">
              <a16:creationId xmlns:a16="http://schemas.microsoft.com/office/drawing/2014/main" id="{CD7C7356-9D3E-4D41-A9E4-430A65BFD299}"/>
            </a:ext>
          </a:extLst>
        </xdr:cNvPr>
        <xdr:cNvSpPr/>
      </xdr:nvSpPr>
      <xdr:spPr>
        <a:xfrm>
          <a:off x="4810125" y="13716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771525</xdr:colOff>
      <xdr:row>70</xdr:row>
      <xdr:rowOff>133350</xdr:rowOff>
    </xdr:from>
    <xdr:ext cx="1628775" cy="685800"/>
    <xdr:sp macro="" textlink="">
      <xdr:nvSpPr>
        <xdr:cNvPr id="58" name="Shape 23">
          <a:extLst>
            <a:ext uri="{FF2B5EF4-FFF2-40B4-BE49-F238E27FC236}">
              <a16:creationId xmlns:a16="http://schemas.microsoft.com/office/drawing/2014/main" id="{87446F7D-0D60-48EC-BA4D-EADC7C5F0338}"/>
            </a:ext>
          </a:extLst>
        </xdr:cNvPr>
        <xdr:cNvSpPr/>
      </xdr:nvSpPr>
      <xdr:spPr>
        <a:xfrm>
          <a:off x="5581650" y="13468350"/>
          <a:ext cx="1628775" cy="68580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72</xdr:row>
      <xdr:rowOff>0</xdr:rowOff>
    </xdr:from>
    <xdr:ext cx="523875" cy="180975"/>
    <xdr:sp macro="" textlink="">
      <xdr:nvSpPr>
        <xdr:cNvPr id="59" name="Shape 3">
          <a:extLst>
            <a:ext uri="{FF2B5EF4-FFF2-40B4-BE49-F238E27FC236}">
              <a16:creationId xmlns:a16="http://schemas.microsoft.com/office/drawing/2014/main" id="{84E1F1C3-EAB3-4570-8E3A-64EB2BE51B9B}"/>
            </a:ext>
          </a:extLst>
        </xdr:cNvPr>
        <xdr:cNvSpPr/>
      </xdr:nvSpPr>
      <xdr:spPr>
        <a:xfrm>
          <a:off x="9658350" y="13716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28575</xdr:colOff>
      <xdr:row>72</xdr:row>
      <xdr:rowOff>0</xdr:rowOff>
    </xdr:from>
    <xdr:ext cx="523875" cy="180975"/>
    <xdr:sp macro="" textlink="">
      <xdr:nvSpPr>
        <xdr:cNvPr id="60" name="Shape 3">
          <a:extLst>
            <a:ext uri="{FF2B5EF4-FFF2-40B4-BE49-F238E27FC236}">
              <a16:creationId xmlns:a16="http://schemas.microsoft.com/office/drawing/2014/main" id="{7CAB40A5-9F99-43B5-904B-D38441A4D8F0}"/>
            </a:ext>
          </a:extLst>
        </xdr:cNvPr>
        <xdr:cNvSpPr/>
      </xdr:nvSpPr>
      <xdr:spPr>
        <a:xfrm>
          <a:off x="11572875" y="13716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590550</xdr:colOff>
      <xdr:row>70</xdr:row>
      <xdr:rowOff>152400</xdr:rowOff>
    </xdr:from>
    <xdr:ext cx="2019300" cy="581025"/>
    <xdr:sp macro="" textlink="">
      <xdr:nvSpPr>
        <xdr:cNvPr id="61" name="Shape 24">
          <a:extLst>
            <a:ext uri="{FF2B5EF4-FFF2-40B4-BE49-F238E27FC236}">
              <a16:creationId xmlns:a16="http://schemas.microsoft.com/office/drawing/2014/main" id="{D0114250-E0F3-4CDE-80A2-8F0E875C1A9D}"/>
            </a:ext>
          </a:extLst>
        </xdr:cNvPr>
        <xdr:cNvSpPr/>
      </xdr:nvSpPr>
      <xdr:spPr>
        <a:xfrm>
          <a:off x="10210800" y="13487400"/>
          <a:ext cx="2019300" cy="58102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38100</xdr:colOff>
      <xdr:row>72</xdr:row>
      <xdr:rowOff>0</xdr:rowOff>
    </xdr:from>
    <xdr:ext cx="523875" cy="180975"/>
    <xdr:sp macro="" textlink="">
      <xdr:nvSpPr>
        <xdr:cNvPr id="62" name="Shape 3">
          <a:extLst>
            <a:ext uri="{FF2B5EF4-FFF2-40B4-BE49-F238E27FC236}">
              <a16:creationId xmlns:a16="http://schemas.microsoft.com/office/drawing/2014/main" id="{97670D94-F068-4D44-BE77-5AF94C8FE732}"/>
            </a:ext>
          </a:extLst>
        </xdr:cNvPr>
        <xdr:cNvSpPr/>
      </xdr:nvSpPr>
      <xdr:spPr>
        <a:xfrm>
          <a:off x="38100" y="13716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28575</xdr:colOff>
      <xdr:row>72</xdr:row>
      <xdr:rowOff>0</xdr:rowOff>
    </xdr:from>
    <xdr:ext cx="523875" cy="180975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E439C541-6FBC-435E-BF86-1097EE21A6E3}"/>
            </a:ext>
          </a:extLst>
        </xdr:cNvPr>
        <xdr:cNvSpPr/>
      </xdr:nvSpPr>
      <xdr:spPr>
        <a:xfrm>
          <a:off x="1952625" y="137160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70</xdr:row>
      <xdr:rowOff>152400</xdr:rowOff>
    </xdr:from>
    <xdr:ext cx="790575" cy="685800"/>
    <xdr:sp macro="" textlink="">
      <xdr:nvSpPr>
        <xdr:cNvPr id="64" name="Shape 5">
          <a:extLst>
            <a:ext uri="{FF2B5EF4-FFF2-40B4-BE49-F238E27FC236}">
              <a16:creationId xmlns:a16="http://schemas.microsoft.com/office/drawing/2014/main" id="{9C506841-62BF-4D2A-B79A-1C0CFA41F8B7}"/>
            </a:ext>
          </a:extLst>
        </xdr:cNvPr>
        <xdr:cNvSpPr/>
      </xdr:nvSpPr>
      <xdr:spPr>
        <a:xfrm>
          <a:off x="962025" y="13487400"/>
          <a:ext cx="790575" cy="68580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76200</xdr:colOff>
      <xdr:row>77</xdr:row>
      <xdr:rowOff>0</xdr:rowOff>
    </xdr:from>
    <xdr:ext cx="523875" cy="180975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F91AB6F4-6954-4475-B78B-3186E909C6A5}"/>
            </a:ext>
          </a:extLst>
        </xdr:cNvPr>
        <xdr:cNvSpPr/>
      </xdr:nvSpPr>
      <xdr:spPr>
        <a:xfrm>
          <a:off x="4886325" y="14668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77</xdr:row>
      <xdr:rowOff>0</xdr:rowOff>
    </xdr:from>
    <xdr:ext cx="523875" cy="180975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54BC6BAB-BE25-43C1-9D28-2D3811B366A2}"/>
            </a:ext>
          </a:extLst>
        </xdr:cNvPr>
        <xdr:cNvSpPr/>
      </xdr:nvSpPr>
      <xdr:spPr>
        <a:xfrm>
          <a:off x="2886075" y="14668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75</xdr:row>
      <xdr:rowOff>152400</xdr:rowOff>
    </xdr:from>
    <xdr:ext cx="657225" cy="657225"/>
    <xdr:sp macro="" textlink="">
      <xdr:nvSpPr>
        <xdr:cNvPr id="67" name="Shape 11">
          <a:extLst>
            <a:ext uri="{FF2B5EF4-FFF2-40B4-BE49-F238E27FC236}">
              <a16:creationId xmlns:a16="http://schemas.microsoft.com/office/drawing/2014/main" id="{831A34FE-63FF-4627-B3E9-F2289AA007A6}"/>
            </a:ext>
          </a:extLst>
        </xdr:cNvPr>
        <xdr:cNvSpPr/>
      </xdr:nvSpPr>
      <xdr:spPr>
        <a:xfrm>
          <a:off x="3848100" y="14439900"/>
          <a:ext cx="657225" cy="65722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77</xdr:row>
      <xdr:rowOff>0</xdr:rowOff>
    </xdr:from>
    <xdr:ext cx="523875" cy="180975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B3BCE46D-3AD2-4CA9-9CB8-A6B040DD0AAF}"/>
            </a:ext>
          </a:extLst>
        </xdr:cNvPr>
        <xdr:cNvSpPr/>
      </xdr:nvSpPr>
      <xdr:spPr>
        <a:xfrm>
          <a:off x="0" y="14668500"/>
          <a:ext cx="523875" cy="1809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22</xdr:row>
      <xdr:rowOff>0</xdr:rowOff>
    </xdr:from>
    <xdr:ext cx="514350" cy="171450"/>
    <xdr:sp macro="" textlink="">
      <xdr:nvSpPr>
        <xdr:cNvPr id="2" name="Shape 25">
          <a:extLst>
            <a:ext uri="{FF2B5EF4-FFF2-40B4-BE49-F238E27FC236}">
              <a16:creationId xmlns:a16="http://schemas.microsoft.com/office/drawing/2014/main" id="{539222A7-61A2-45E0-A4F6-D398C8310071}"/>
            </a:ext>
          </a:extLst>
        </xdr:cNvPr>
        <xdr:cNvSpPr/>
      </xdr:nvSpPr>
      <xdr:spPr>
        <a:xfrm>
          <a:off x="2933700" y="4191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22</xdr:row>
      <xdr:rowOff>0</xdr:rowOff>
    </xdr:from>
    <xdr:ext cx="514350" cy="171450"/>
    <xdr:sp macro="" textlink="">
      <xdr:nvSpPr>
        <xdr:cNvPr id="3" name="Shape 26">
          <a:extLst>
            <a:ext uri="{FF2B5EF4-FFF2-40B4-BE49-F238E27FC236}">
              <a16:creationId xmlns:a16="http://schemas.microsoft.com/office/drawing/2014/main" id="{D2F57CCD-2051-406B-B309-A0F1BA52DE19}"/>
            </a:ext>
          </a:extLst>
        </xdr:cNvPr>
        <xdr:cNvSpPr/>
      </xdr:nvSpPr>
      <xdr:spPr>
        <a:xfrm>
          <a:off x="4848225" y="4191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20</xdr:row>
      <xdr:rowOff>161925</xdr:rowOff>
    </xdr:from>
    <xdr:ext cx="647700" cy="571500"/>
    <xdr:sp macro="" textlink="">
      <xdr:nvSpPr>
        <xdr:cNvPr id="4" name="Shape 27">
          <a:extLst>
            <a:ext uri="{FF2B5EF4-FFF2-40B4-BE49-F238E27FC236}">
              <a16:creationId xmlns:a16="http://schemas.microsoft.com/office/drawing/2014/main" id="{384F18EF-B11F-47CE-894A-D3B5F2971CC3}"/>
            </a:ext>
          </a:extLst>
        </xdr:cNvPr>
        <xdr:cNvSpPr/>
      </xdr:nvSpPr>
      <xdr:spPr>
        <a:xfrm>
          <a:off x="3848100" y="3971925"/>
          <a:ext cx="647700" cy="57150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47625</xdr:colOff>
      <xdr:row>22</xdr:row>
      <xdr:rowOff>0</xdr:rowOff>
    </xdr:from>
    <xdr:ext cx="514350" cy="171450"/>
    <xdr:sp macro="" textlink="">
      <xdr:nvSpPr>
        <xdr:cNvPr id="5" name="Shape 25">
          <a:extLst>
            <a:ext uri="{FF2B5EF4-FFF2-40B4-BE49-F238E27FC236}">
              <a16:creationId xmlns:a16="http://schemas.microsoft.com/office/drawing/2014/main" id="{850144B4-7C7A-4C98-8823-52FDBB6B9CA3}"/>
            </a:ext>
          </a:extLst>
        </xdr:cNvPr>
        <xdr:cNvSpPr/>
      </xdr:nvSpPr>
      <xdr:spPr>
        <a:xfrm>
          <a:off x="7743825" y="4191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22</xdr:row>
      <xdr:rowOff>0</xdr:rowOff>
    </xdr:from>
    <xdr:ext cx="514350" cy="171450"/>
    <xdr:sp macro="" textlink="">
      <xdr:nvSpPr>
        <xdr:cNvPr id="6" name="Shape 26">
          <a:extLst>
            <a:ext uri="{FF2B5EF4-FFF2-40B4-BE49-F238E27FC236}">
              <a16:creationId xmlns:a16="http://schemas.microsoft.com/office/drawing/2014/main" id="{7475AE70-05DF-4CA8-915A-A1F86A94B78C}"/>
            </a:ext>
          </a:extLst>
        </xdr:cNvPr>
        <xdr:cNvSpPr/>
      </xdr:nvSpPr>
      <xdr:spPr>
        <a:xfrm>
          <a:off x="9658350" y="4191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0</xdr:colOff>
      <xdr:row>20</xdr:row>
      <xdr:rowOff>161925</xdr:rowOff>
    </xdr:from>
    <xdr:ext cx="647700" cy="571500"/>
    <xdr:sp macro="" textlink="">
      <xdr:nvSpPr>
        <xdr:cNvPr id="7" name="Shape 27">
          <a:extLst>
            <a:ext uri="{FF2B5EF4-FFF2-40B4-BE49-F238E27FC236}">
              <a16:creationId xmlns:a16="http://schemas.microsoft.com/office/drawing/2014/main" id="{F90919C6-EF29-46BE-97D7-4D10D160E66B}"/>
            </a:ext>
          </a:extLst>
        </xdr:cNvPr>
        <xdr:cNvSpPr/>
      </xdr:nvSpPr>
      <xdr:spPr>
        <a:xfrm>
          <a:off x="8658225" y="3971925"/>
          <a:ext cx="647700" cy="57150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85725</xdr:colOff>
      <xdr:row>38</xdr:row>
      <xdr:rowOff>0</xdr:rowOff>
    </xdr:from>
    <xdr:ext cx="514350" cy="171450"/>
    <xdr:sp macro="" textlink="">
      <xdr:nvSpPr>
        <xdr:cNvPr id="8" name="Shape 25">
          <a:extLst>
            <a:ext uri="{FF2B5EF4-FFF2-40B4-BE49-F238E27FC236}">
              <a16:creationId xmlns:a16="http://schemas.microsoft.com/office/drawing/2014/main" id="{5CBB8C4C-04A9-482F-B5F9-3A9363BFA60D}"/>
            </a:ext>
          </a:extLst>
        </xdr:cNvPr>
        <xdr:cNvSpPr/>
      </xdr:nvSpPr>
      <xdr:spPr>
        <a:xfrm>
          <a:off x="6819900" y="7239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0</xdr:colOff>
      <xdr:row>38</xdr:row>
      <xdr:rowOff>0</xdr:rowOff>
    </xdr:from>
    <xdr:ext cx="514350" cy="171450"/>
    <xdr:sp macro="" textlink="">
      <xdr:nvSpPr>
        <xdr:cNvPr id="9" name="Shape 26">
          <a:extLst>
            <a:ext uri="{FF2B5EF4-FFF2-40B4-BE49-F238E27FC236}">
              <a16:creationId xmlns:a16="http://schemas.microsoft.com/office/drawing/2014/main" id="{E28FF135-AC3F-4B4C-8610-CFE23A9FE578}"/>
            </a:ext>
          </a:extLst>
        </xdr:cNvPr>
        <xdr:cNvSpPr/>
      </xdr:nvSpPr>
      <xdr:spPr>
        <a:xfrm>
          <a:off x="4810125" y="7239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36</xdr:row>
      <xdr:rowOff>161925</xdr:rowOff>
    </xdr:from>
    <xdr:ext cx="647700" cy="571500"/>
    <xdr:sp macro="" textlink="">
      <xdr:nvSpPr>
        <xdr:cNvPr id="10" name="Shape 27">
          <a:extLst>
            <a:ext uri="{FF2B5EF4-FFF2-40B4-BE49-F238E27FC236}">
              <a16:creationId xmlns:a16="http://schemas.microsoft.com/office/drawing/2014/main" id="{B14ED0CE-F06C-4371-8297-2D0003220200}"/>
            </a:ext>
          </a:extLst>
        </xdr:cNvPr>
        <xdr:cNvSpPr/>
      </xdr:nvSpPr>
      <xdr:spPr>
        <a:xfrm>
          <a:off x="5772150" y="7019925"/>
          <a:ext cx="647700" cy="57150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47625</xdr:colOff>
      <xdr:row>27</xdr:row>
      <xdr:rowOff>0</xdr:rowOff>
    </xdr:from>
    <xdr:ext cx="514350" cy="171450"/>
    <xdr:sp macro="" textlink="">
      <xdr:nvSpPr>
        <xdr:cNvPr id="11" name="Shape 26">
          <a:extLst>
            <a:ext uri="{FF2B5EF4-FFF2-40B4-BE49-F238E27FC236}">
              <a16:creationId xmlns:a16="http://schemas.microsoft.com/office/drawing/2014/main" id="{EFFA85D0-7E03-4850-89B8-BA31D6A5F04A}"/>
            </a:ext>
          </a:extLst>
        </xdr:cNvPr>
        <xdr:cNvSpPr/>
      </xdr:nvSpPr>
      <xdr:spPr>
        <a:xfrm>
          <a:off x="47625" y="5143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38100</xdr:colOff>
      <xdr:row>27</xdr:row>
      <xdr:rowOff>0</xdr:rowOff>
    </xdr:from>
    <xdr:ext cx="514350" cy="171450"/>
    <xdr:sp macro="" textlink="">
      <xdr:nvSpPr>
        <xdr:cNvPr id="12" name="Shape 25">
          <a:extLst>
            <a:ext uri="{FF2B5EF4-FFF2-40B4-BE49-F238E27FC236}">
              <a16:creationId xmlns:a16="http://schemas.microsoft.com/office/drawing/2014/main" id="{85435669-BAE8-44D2-B52D-D67D763624F8}"/>
            </a:ext>
          </a:extLst>
        </xdr:cNvPr>
        <xdr:cNvSpPr/>
      </xdr:nvSpPr>
      <xdr:spPr>
        <a:xfrm>
          <a:off x="1962150" y="5143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47625</xdr:colOff>
      <xdr:row>27</xdr:row>
      <xdr:rowOff>0</xdr:rowOff>
    </xdr:from>
    <xdr:ext cx="514350" cy="171450"/>
    <xdr:sp macro="" textlink="">
      <xdr:nvSpPr>
        <xdr:cNvPr id="13" name="Shape 26">
          <a:extLst>
            <a:ext uri="{FF2B5EF4-FFF2-40B4-BE49-F238E27FC236}">
              <a16:creationId xmlns:a16="http://schemas.microsoft.com/office/drawing/2014/main" id="{8FBCEEC9-F143-4017-AEF4-630E3A55251D}"/>
            </a:ext>
          </a:extLst>
        </xdr:cNvPr>
        <xdr:cNvSpPr/>
      </xdr:nvSpPr>
      <xdr:spPr>
        <a:xfrm>
          <a:off x="4857750" y="5143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38100</xdr:colOff>
      <xdr:row>27</xdr:row>
      <xdr:rowOff>0</xdr:rowOff>
    </xdr:from>
    <xdr:ext cx="514350" cy="171450"/>
    <xdr:sp macro="" textlink="">
      <xdr:nvSpPr>
        <xdr:cNvPr id="14" name="Shape 25">
          <a:extLst>
            <a:ext uri="{FF2B5EF4-FFF2-40B4-BE49-F238E27FC236}">
              <a16:creationId xmlns:a16="http://schemas.microsoft.com/office/drawing/2014/main" id="{6524BA1D-57F1-43A6-8966-D5844F26DCB9}"/>
            </a:ext>
          </a:extLst>
        </xdr:cNvPr>
        <xdr:cNvSpPr/>
      </xdr:nvSpPr>
      <xdr:spPr>
        <a:xfrm>
          <a:off x="6772275" y="5143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25</xdr:row>
      <xdr:rowOff>161925</xdr:rowOff>
    </xdr:from>
    <xdr:ext cx="647700" cy="600075"/>
    <xdr:sp macro="" textlink="">
      <xdr:nvSpPr>
        <xdr:cNvPr id="15" name="Shape 28">
          <a:extLst>
            <a:ext uri="{FF2B5EF4-FFF2-40B4-BE49-F238E27FC236}">
              <a16:creationId xmlns:a16="http://schemas.microsoft.com/office/drawing/2014/main" id="{9BCD2B06-673B-40AA-9F70-8905680869A8}"/>
            </a:ext>
          </a:extLst>
        </xdr:cNvPr>
        <xdr:cNvSpPr/>
      </xdr:nvSpPr>
      <xdr:spPr>
        <a:xfrm>
          <a:off x="5772150" y="4924425"/>
          <a:ext cx="647700" cy="6000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47625</xdr:colOff>
      <xdr:row>27</xdr:row>
      <xdr:rowOff>0</xdr:rowOff>
    </xdr:from>
    <xdr:ext cx="514350" cy="171450"/>
    <xdr:sp macro="" textlink="">
      <xdr:nvSpPr>
        <xdr:cNvPr id="16" name="Shape 26">
          <a:extLst>
            <a:ext uri="{FF2B5EF4-FFF2-40B4-BE49-F238E27FC236}">
              <a16:creationId xmlns:a16="http://schemas.microsoft.com/office/drawing/2014/main" id="{E2BD14BC-20B2-4B45-9C74-92FF2B5B311F}"/>
            </a:ext>
          </a:extLst>
        </xdr:cNvPr>
        <xdr:cNvSpPr/>
      </xdr:nvSpPr>
      <xdr:spPr>
        <a:xfrm>
          <a:off x="9667875" y="5143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76200</xdr:colOff>
      <xdr:row>32</xdr:row>
      <xdr:rowOff>9525</xdr:rowOff>
    </xdr:from>
    <xdr:ext cx="514350" cy="171450"/>
    <xdr:sp macro="" textlink="">
      <xdr:nvSpPr>
        <xdr:cNvPr id="17" name="Shape 29">
          <a:extLst>
            <a:ext uri="{FF2B5EF4-FFF2-40B4-BE49-F238E27FC236}">
              <a16:creationId xmlns:a16="http://schemas.microsoft.com/office/drawing/2014/main" id="{C3FC32CA-4DBE-45B8-9B9E-26225AB94753}"/>
            </a:ext>
          </a:extLst>
        </xdr:cNvPr>
        <xdr:cNvSpPr/>
      </xdr:nvSpPr>
      <xdr:spPr>
        <a:xfrm>
          <a:off x="76200" y="6105525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9525</xdr:colOff>
      <xdr:row>32</xdr:row>
      <xdr:rowOff>0</xdr:rowOff>
    </xdr:from>
    <xdr:ext cx="514350" cy="171450"/>
    <xdr:sp macro="" textlink="">
      <xdr:nvSpPr>
        <xdr:cNvPr id="18" name="Shape 30">
          <a:extLst>
            <a:ext uri="{FF2B5EF4-FFF2-40B4-BE49-F238E27FC236}">
              <a16:creationId xmlns:a16="http://schemas.microsoft.com/office/drawing/2014/main" id="{22E987E2-841C-4E26-91B3-090A0532B639}"/>
            </a:ext>
          </a:extLst>
        </xdr:cNvPr>
        <xdr:cNvSpPr/>
      </xdr:nvSpPr>
      <xdr:spPr>
        <a:xfrm>
          <a:off x="2895600" y="6096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32</xdr:row>
      <xdr:rowOff>0</xdr:rowOff>
    </xdr:from>
    <xdr:ext cx="514350" cy="171450"/>
    <xdr:sp macro="" textlink="">
      <xdr:nvSpPr>
        <xdr:cNvPr id="19" name="Shape 29">
          <a:extLst>
            <a:ext uri="{FF2B5EF4-FFF2-40B4-BE49-F238E27FC236}">
              <a16:creationId xmlns:a16="http://schemas.microsoft.com/office/drawing/2014/main" id="{0FD45CCC-BFB3-4C47-B66C-81418AE7CE7C}"/>
            </a:ext>
          </a:extLst>
        </xdr:cNvPr>
        <xdr:cNvSpPr/>
      </xdr:nvSpPr>
      <xdr:spPr>
        <a:xfrm>
          <a:off x="4848225" y="6096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581025</xdr:colOff>
      <xdr:row>31</xdr:row>
      <xdr:rowOff>0</xdr:rowOff>
    </xdr:from>
    <xdr:ext cx="657225" cy="523875"/>
    <xdr:sp macro="" textlink="">
      <xdr:nvSpPr>
        <xdr:cNvPr id="20" name="Shape 31">
          <a:extLst>
            <a:ext uri="{FF2B5EF4-FFF2-40B4-BE49-F238E27FC236}">
              <a16:creationId xmlns:a16="http://schemas.microsoft.com/office/drawing/2014/main" id="{1EC3DE99-0E05-4FE2-9840-48A02095A9D3}"/>
            </a:ext>
          </a:extLst>
        </xdr:cNvPr>
        <xdr:cNvSpPr/>
      </xdr:nvSpPr>
      <xdr:spPr>
        <a:xfrm>
          <a:off x="3467100" y="5905500"/>
          <a:ext cx="657225" cy="5238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47625</xdr:colOff>
      <xdr:row>38</xdr:row>
      <xdr:rowOff>0</xdr:rowOff>
    </xdr:from>
    <xdr:ext cx="514350" cy="171450"/>
    <xdr:sp macro="" textlink="">
      <xdr:nvSpPr>
        <xdr:cNvPr id="21" name="Shape 26">
          <a:extLst>
            <a:ext uri="{FF2B5EF4-FFF2-40B4-BE49-F238E27FC236}">
              <a16:creationId xmlns:a16="http://schemas.microsoft.com/office/drawing/2014/main" id="{198B6A3A-EA07-4D20-AE17-9F032ADEC49F}"/>
            </a:ext>
          </a:extLst>
        </xdr:cNvPr>
        <xdr:cNvSpPr/>
      </xdr:nvSpPr>
      <xdr:spPr>
        <a:xfrm>
          <a:off x="9667875" y="7239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38100</xdr:colOff>
      <xdr:row>38</xdr:row>
      <xdr:rowOff>0</xdr:rowOff>
    </xdr:from>
    <xdr:ext cx="514350" cy="171450"/>
    <xdr:sp macro="" textlink="">
      <xdr:nvSpPr>
        <xdr:cNvPr id="22" name="Shape 25">
          <a:extLst>
            <a:ext uri="{FF2B5EF4-FFF2-40B4-BE49-F238E27FC236}">
              <a16:creationId xmlns:a16="http://schemas.microsoft.com/office/drawing/2014/main" id="{4279BB5F-5EA4-42F1-89AC-BB07C435D54C}"/>
            </a:ext>
          </a:extLst>
        </xdr:cNvPr>
        <xdr:cNvSpPr/>
      </xdr:nvSpPr>
      <xdr:spPr>
        <a:xfrm>
          <a:off x="11582400" y="7239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0</xdr:colOff>
      <xdr:row>36</xdr:row>
      <xdr:rowOff>161925</xdr:rowOff>
    </xdr:from>
    <xdr:ext cx="647700" cy="600075"/>
    <xdr:sp macro="" textlink="">
      <xdr:nvSpPr>
        <xdr:cNvPr id="23" name="Shape 28">
          <a:extLst>
            <a:ext uri="{FF2B5EF4-FFF2-40B4-BE49-F238E27FC236}">
              <a16:creationId xmlns:a16="http://schemas.microsoft.com/office/drawing/2014/main" id="{6B3845E3-19A9-457B-AFC0-05F36E931B16}"/>
            </a:ext>
          </a:extLst>
        </xdr:cNvPr>
        <xdr:cNvSpPr/>
      </xdr:nvSpPr>
      <xdr:spPr>
        <a:xfrm>
          <a:off x="10582275" y="7019925"/>
          <a:ext cx="647700" cy="6000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47625</xdr:colOff>
      <xdr:row>38</xdr:row>
      <xdr:rowOff>0</xdr:rowOff>
    </xdr:from>
    <xdr:ext cx="514350" cy="171450"/>
    <xdr:sp macro="" textlink="">
      <xdr:nvSpPr>
        <xdr:cNvPr id="24" name="Shape 26">
          <a:extLst>
            <a:ext uri="{FF2B5EF4-FFF2-40B4-BE49-F238E27FC236}">
              <a16:creationId xmlns:a16="http://schemas.microsoft.com/office/drawing/2014/main" id="{328EC774-3BDA-4DB2-8441-9A50C1E88BF2}"/>
            </a:ext>
          </a:extLst>
        </xdr:cNvPr>
        <xdr:cNvSpPr/>
      </xdr:nvSpPr>
      <xdr:spPr>
        <a:xfrm>
          <a:off x="47625" y="7239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38100</xdr:colOff>
      <xdr:row>38</xdr:row>
      <xdr:rowOff>0</xdr:rowOff>
    </xdr:from>
    <xdr:ext cx="514350" cy="1714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F2DE5354-42F1-42FF-9FD7-A93D0558FF2A}"/>
            </a:ext>
          </a:extLst>
        </xdr:cNvPr>
        <xdr:cNvSpPr/>
      </xdr:nvSpPr>
      <xdr:spPr>
        <a:xfrm>
          <a:off x="1962150" y="7239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36</xdr:row>
      <xdr:rowOff>161925</xdr:rowOff>
    </xdr:from>
    <xdr:ext cx="781050" cy="600075"/>
    <xdr:sp macro="" textlink="">
      <xdr:nvSpPr>
        <xdr:cNvPr id="26" name="Shape 32">
          <a:extLst>
            <a:ext uri="{FF2B5EF4-FFF2-40B4-BE49-F238E27FC236}">
              <a16:creationId xmlns:a16="http://schemas.microsoft.com/office/drawing/2014/main" id="{333C3560-B4D8-4E67-839D-6F6888986C6A}"/>
            </a:ext>
          </a:extLst>
        </xdr:cNvPr>
        <xdr:cNvSpPr/>
      </xdr:nvSpPr>
      <xdr:spPr>
        <a:xfrm>
          <a:off x="962025" y="7019925"/>
          <a:ext cx="781050" cy="6000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47625</xdr:colOff>
      <xdr:row>32</xdr:row>
      <xdr:rowOff>0</xdr:rowOff>
    </xdr:from>
    <xdr:ext cx="514350" cy="171450"/>
    <xdr:sp macro="" textlink="">
      <xdr:nvSpPr>
        <xdr:cNvPr id="27" name="Shape 30">
          <a:extLst>
            <a:ext uri="{FF2B5EF4-FFF2-40B4-BE49-F238E27FC236}">
              <a16:creationId xmlns:a16="http://schemas.microsoft.com/office/drawing/2014/main" id="{6F0FA7D3-D20B-44FD-9418-1393351DF7F4}"/>
            </a:ext>
          </a:extLst>
        </xdr:cNvPr>
        <xdr:cNvSpPr/>
      </xdr:nvSpPr>
      <xdr:spPr>
        <a:xfrm>
          <a:off x="7743825" y="6096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38100</xdr:colOff>
      <xdr:row>27</xdr:row>
      <xdr:rowOff>0</xdr:rowOff>
    </xdr:from>
    <xdr:ext cx="514350" cy="171450"/>
    <xdr:sp macro="" textlink="">
      <xdr:nvSpPr>
        <xdr:cNvPr id="28" name="Shape 25">
          <a:extLst>
            <a:ext uri="{FF2B5EF4-FFF2-40B4-BE49-F238E27FC236}">
              <a16:creationId xmlns:a16="http://schemas.microsoft.com/office/drawing/2014/main" id="{62E77013-E9D4-4324-BFCC-6042FE2AFBDE}"/>
            </a:ext>
          </a:extLst>
        </xdr:cNvPr>
        <xdr:cNvSpPr/>
      </xdr:nvSpPr>
      <xdr:spPr>
        <a:xfrm>
          <a:off x="11582400" y="5143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0</xdr:colOff>
      <xdr:row>26</xdr:row>
      <xdr:rowOff>0</xdr:rowOff>
    </xdr:from>
    <xdr:ext cx="647700" cy="600075"/>
    <xdr:sp macro="" textlink="">
      <xdr:nvSpPr>
        <xdr:cNvPr id="29" name="Shape 28">
          <a:extLst>
            <a:ext uri="{FF2B5EF4-FFF2-40B4-BE49-F238E27FC236}">
              <a16:creationId xmlns:a16="http://schemas.microsoft.com/office/drawing/2014/main" id="{A07CD9F7-14DC-4000-95DB-62C0492F5D20}"/>
            </a:ext>
          </a:extLst>
        </xdr:cNvPr>
        <xdr:cNvSpPr/>
      </xdr:nvSpPr>
      <xdr:spPr>
        <a:xfrm>
          <a:off x="10582275" y="4953000"/>
          <a:ext cx="647700" cy="6000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0</xdr:colOff>
      <xdr:row>31</xdr:row>
      <xdr:rowOff>0</xdr:rowOff>
    </xdr:from>
    <xdr:ext cx="638175" cy="561975"/>
    <xdr:sp macro="" textlink="">
      <xdr:nvSpPr>
        <xdr:cNvPr id="30" name="Shape 33">
          <a:extLst>
            <a:ext uri="{FF2B5EF4-FFF2-40B4-BE49-F238E27FC236}">
              <a16:creationId xmlns:a16="http://schemas.microsoft.com/office/drawing/2014/main" id="{D92B6662-A5DF-4ACD-9779-448F5B2B2569}"/>
            </a:ext>
          </a:extLst>
        </xdr:cNvPr>
        <xdr:cNvSpPr/>
      </xdr:nvSpPr>
      <xdr:spPr>
        <a:xfrm>
          <a:off x="8658225" y="5905500"/>
          <a:ext cx="638175" cy="5619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32</xdr:row>
      <xdr:rowOff>0</xdr:rowOff>
    </xdr:from>
    <xdr:ext cx="514350" cy="171450"/>
    <xdr:sp macro="" textlink="">
      <xdr:nvSpPr>
        <xdr:cNvPr id="31" name="Shape 29">
          <a:extLst>
            <a:ext uri="{FF2B5EF4-FFF2-40B4-BE49-F238E27FC236}">
              <a16:creationId xmlns:a16="http://schemas.microsoft.com/office/drawing/2014/main" id="{7AE84331-2352-490B-BB5F-46EB7FBC9E53}"/>
            </a:ext>
          </a:extLst>
        </xdr:cNvPr>
        <xdr:cNvSpPr/>
      </xdr:nvSpPr>
      <xdr:spPr>
        <a:xfrm>
          <a:off x="9658350" y="6096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85725</xdr:colOff>
      <xdr:row>43</xdr:row>
      <xdr:rowOff>0</xdr:rowOff>
    </xdr:from>
    <xdr:ext cx="514350" cy="171450"/>
    <xdr:sp macro="" textlink="">
      <xdr:nvSpPr>
        <xdr:cNvPr id="32" name="Shape 26">
          <a:extLst>
            <a:ext uri="{FF2B5EF4-FFF2-40B4-BE49-F238E27FC236}">
              <a16:creationId xmlns:a16="http://schemas.microsoft.com/office/drawing/2014/main" id="{0B1BC151-212F-49EC-9FC8-2F9E8F79B8D2}"/>
            </a:ext>
          </a:extLst>
        </xdr:cNvPr>
        <xdr:cNvSpPr/>
      </xdr:nvSpPr>
      <xdr:spPr>
        <a:xfrm>
          <a:off x="4895850" y="8191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43</xdr:row>
      <xdr:rowOff>0</xdr:rowOff>
    </xdr:from>
    <xdr:ext cx="514350" cy="171450"/>
    <xdr:sp macro="" textlink="">
      <xdr:nvSpPr>
        <xdr:cNvPr id="33" name="Shape 25">
          <a:extLst>
            <a:ext uri="{FF2B5EF4-FFF2-40B4-BE49-F238E27FC236}">
              <a16:creationId xmlns:a16="http://schemas.microsoft.com/office/drawing/2014/main" id="{C8425FDA-64A7-4520-BA27-E5176894AF54}"/>
            </a:ext>
          </a:extLst>
        </xdr:cNvPr>
        <xdr:cNvSpPr/>
      </xdr:nvSpPr>
      <xdr:spPr>
        <a:xfrm>
          <a:off x="2886075" y="8191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41</xdr:row>
      <xdr:rowOff>161925</xdr:rowOff>
    </xdr:from>
    <xdr:ext cx="647700" cy="571500"/>
    <xdr:sp macro="" textlink="">
      <xdr:nvSpPr>
        <xdr:cNvPr id="34" name="Shape 27">
          <a:extLst>
            <a:ext uri="{FF2B5EF4-FFF2-40B4-BE49-F238E27FC236}">
              <a16:creationId xmlns:a16="http://schemas.microsoft.com/office/drawing/2014/main" id="{A72FE729-996C-42EE-A4C2-B5CE5C4040C0}"/>
            </a:ext>
          </a:extLst>
        </xdr:cNvPr>
        <xdr:cNvSpPr/>
      </xdr:nvSpPr>
      <xdr:spPr>
        <a:xfrm>
          <a:off x="3848100" y="7972425"/>
          <a:ext cx="647700" cy="57150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47625</xdr:colOff>
      <xdr:row>43</xdr:row>
      <xdr:rowOff>0</xdr:rowOff>
    </xdr:from>
    <xdr:ext cx="514350" cy="171450"/>
    <xdr:sp macro="" textlink="">
      <xdr:nvSpPr>
        <xdr:cNvPr id="35" name="Shape 25">
          <a:extLst>
            <a:ext uri="{FF2B5EF4-FFF2-40B4-BE49-F238E27FC236}">
              <a16:creationId xmlns:a16="http://schemas.microsoft.com/office/drawing/2014/main" id="{2BDAEBC0-B340-427D-A25C-A338DCFC428C}"/>
            </a:ext>
          </a:extLst>
        </xdr:cNvPr>
        <xdr:cNvSpPr/>
      </xdr:nvSpPr>
      <xdr:spPr>
        <a:xfrm>
          <a:off x="7743825" y="8191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43</xdr:row>
      <xdr:rowOff>0</xdr:rowOff>
    </xdr:from>
    <xdr:ext cx="514350" cy="171450"/>
    <xdr:sp macro="" textlink="">
      <xdr:nvSpPr>
        <xdr:cNvPr id="36" name="Shape 26">
          <a:extLst>
            <a:ext uri="{FF2B5EF4-FFF2-40B4-BE49-F238E27FC236}">
              <a16:creationId xmlns:a16="http://schemas.microsoft.com/office/drawing/2014/main" id="{EA831CC2-A2CE-4DDF-B553-14148C4AB42C}"/>
            </a:ext>
          </a:extLst>
        </xdr:cNvPr>
        <xdr:cNvSpPr/>
      </xdr:nvSpPr>
      <xdr:spPr>
        <a:xfrm>
          <a:off x="9658350" y="8191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0</xdr:colOff>
      <xdr:row>41</xdr:row>
      <xdr:rowOff>161925</xdr:rowOff>
    </xdr:from>
    <xdr:ext cx="647700" cy="600075"/>
    <xdr:sp macro="" textlink="">
      <xdr:nvSpPr>
        <xdr:cNvPr id="37" name="Shape 28">
          <a:extLst>
            <a:ext uri="{FF2B5EF4-FFF2-40B4-BE49-F238E27FC236}">
              <a16:creationId xmlns:a16="http://schemas.microsoft.com/office/drawing/2014/main" id="{D8A2C864-FAEB-4512-9086-E446F3BCA1D2}"/>
            </a:ext>
          </a:extLst>
        </xdr:cNvPr>
        <xdr:cNvSpPr/>
      </xdr:nvSpPr>
      <xdr:spPr>
        <a:xfrm>
          <a:off x="8658225" y="7972425"/>
          <a:ext cx="647700" cy="6000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47625</xdr:colOff>
      <xdr:row>43</xdr:row>
      <xdr:rowOff>0</xdr:rowOff>
    </xdr:from>
    <xdr:ext cx="514350" cy="171450"/>
    <xdr:sp macro="" textlink="">
      <xdr:nvSpPr>
        <xdr:cNvPr id="38" name="Shape 26">
          <a:extLst>
            <a:ext uri="{FF2B5EF4-FFF2-40B4-BE49-F238E27FC236}">
              <a16:creationId xmlns:a16="http://schemas.microsoft.com/office/drawing/2014/main" id="{A21BA376-1970-4EC1-9DE1-1C8B3B0CEF13}"/>
            </a:ext>
          </a:extLst>
        </xdr:cNvPr>
        <xdr:cNvSpPr/>
      </xdr:nvSpPr>
      <xdr:spPr>
        <a:xfrm>
          <a:off x="47625" y="8191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85725</xdr:colOff>
      <xdr:row>48</xdr:row>
      <xdr:rowOff>0</xdr:rowOff>
    </xdr:from>
    <xdr:ext cx="514350" cy="171450"/>
    <xdr:sp macro="" textlink="">
      <xdr:nvSpPr>
        <xdr:cNvPr id="39" name="Shape 25">
          <a:extLst>
            <a:ext uri="{FF2B5EF4-FFF2-40B4-BE49-F238E27FC236}">
              <a16:creationId xmlns:a16="http://schemas.microsoft.com/office/drawing/2014/main" id="{026F28E5-DCEA-4D96-B8A0-D32261A94CAB}"/>
            </a:ext>
          </a:extLst>
        </xdr:cNvPr>
        <xdr:cNvSpPr/>
      </xdr:nvSpPr>
      <xdr:spPr>
        <a:xfrm>
          <a:off x="6819900" y="9144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514350" cy="171450"/>
    <xdr:sp macro="" textlink="">
      <xdr:nvSpPr>
        <xdr:cNvPr id="40" name="Shape 26">
          <a:extLst>
            <a:ext uri="{FF2B5EF4-FFF2-40B4-BE49-F238E27FC236}">
              <a16:creationId xmlns:a16="http://schemas.microsoft.com/office/drawing/2014/main" id="{D6326F76-B51B-4E5B-A25A-5736E76522F0}"/>
            </a:ext>
          </a:extLst>
        </xdr:cNvPr>
        <xdr:cNvSpPr/>
      </xdr:nvSpPr>
      <xdr:spPr>
        <a:xfrm>
          <a:off x="4810125" y="9144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46</xdr:row>
      <xdr:rowOff>161925</xdr:rowOff>
    </xdr:from>
    <xdr:ext cx="647700" cy="571500"/>
    <xdr:sp macro="" textlink="">
      <xdr:nvSpPr>
        <xdr:cNvPr id="41" name="Shape 27">
          <a:extLst>
            <a:ext uri="{FF2B5EF4-FFF2-40B4-BE49-F238E27FC236}">
              <a16:creationId xmlns:a16="http://schemas.microsoft.com/office/drawing/2014/main" id="{E5465484-A9ED-4AA1-BF67-6F8A80A5E591}"/>
            </a:ext>
          </a:extLst>
        </xdr:cNvPr>
        <xdr:cNvSpPr/>
      </xdr:nvSpPr>
      <xdr:spPr>
        <a:xfrm>
          <a:off x="5772150" y="8924925"/>
          <a:ext cx="647700" cy="57150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47625</xdr:colOff>
      <xdr:row>48</xdr:row>
      <xdr:rowOff>0</xdr:rowOff>
    </xdr:from>
    <xdr:ext cx="514350" cy="171450"/>
    <xdr:sp macro="" textlink="">
      <xdr:nvSpPr>
        <xdr:cNvPr id="42" name="Shape 26">
          <a:extLst>
            <a:ext uri="{FF2B5EF4-FFF2-40B4-BE49-F238E27FC236}">
              <a16:creationId xmlns:a16="http://schemas.microsoft.com/office/drawing/2014/main" id="{9CB8798F-625C-4F9B-8883-52D172E2FA71}"/>
            </a:ext>
          </a:extLst>
        </xdr:cNvPr>
        <xdr:cNvSpPr/>
      </xdr:nvSpPr>
      <xdr:spPr>
        <a:xfrm>
          <a:off x="9667875" y="9144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38100</xdr:colOff>
      <xdr:row>48</xdr:row>
      <xdr:rowOff>0</xdr:rowOff>
    </xdr:from>
    <xdr:ext cx="514350" cy="171450"/>
    <xdr:sp macro="" textlink="">
      <xdr:nvSpPr>
        <xdr:cNvPr id="43" name="Shape 25">
          <a:extLst>
            <a:ext uri="{FF2B5EF4-FFF2-40B4-BE49-F238E27FC236}">
              <a16:creationId xmlns:a16="http://schemas.microsoft.com/office/drawing/2014/main" id="{20435FF4-3054-4216-B60E-258D94E0888F}"/>
            </a:ext>
          </a:extLst>
        </xdr:cNvPr>
        <xdr:cNvSpPr/>
      </xdr:nvSpPr>
      <xdr:spPr>
        <a:xfrm>
          <a:off x="11582400" y="9144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0</xdr:colOff>
      <xdr:row>46</xdr:row>
      <xdr:rowOff>161925</xdr:rowOff>
    </xdr:from>
    <xdr:ext cx="647700" cy="600075"/>
    <xdr:sp macro="" textlink="">
      <xdr:nvSpPr>
        <xdr:cNvPr id="44" name="Shape 28">
          <a:extLst>
            <a:ext uri="{FF2B5EF4-FFF2-40B4-BE49-F238E27FC236}">
              <a16:creationId xmlns:a16="http://schemas.microsoft.com/office/drawing/2014/main" id="{1BFFD145-DD73-480D-91A8-9953F80ED4F5}"/>
            </a:ext>
          </a:extLst>
        </xdr:cNvPr>
        <xdr:cNvSpPr/>
      </xdr:nvSpPr>
      <xdr:spPr>
        <a:xfrm>
          <a:off x="10582275" y="8924925"/>
          <a:ext cx="647700" cy="6000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47625</xdr:colOff>
      <xdr:row>48</xdr:row>
      <xdr:rowOff>0</xdr:rowOff>
    </xdr:from>
    <xdr:ext cx="514350" cy="171450"/>
    <xdr:sp macro="" textlink="">
      <xdr:nvSpPr>
        <xdr:cNvPr id="45" name="Shape 26">
          <a:extLst>
            <a:ext uri="{FF2B5EF4-FFF2-40B4-BE49-F238E27FC236}">
              <a16:creationId xmlns:a16="http://schemas.microsoft.com/office/drawing/2014/main" id="{395213E1-5810-4C82-B6AF-8775BAF90147}"/>
            </a:ext>
          </a:extLst>
        </xdr:cNvPr>
        <xdr:cNvSpPr/>
      </xdr:nvSpPr>
      <xdr:spPr>
        <a:xfrm>
          <a:off x="47625" y="9144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38100</xdr:colOff>
      <xdr:row>48</xdr:row>
      <xdr:rowOff>0</xdr:rowOff>
    </xdr:from>
    <xdr:ext cx="514350" cy="171450"/>
    <xdr:sp macro="" textlink="">
      <xdr:nvSpPr>
        <xdr:cNvPr id="46" name="Shape 25">
          <a:extLst>
            <a:ext uri="{FF2B5EF4-FFF2-40B4-BE49-F238E27FC236}">
              <a16:creationId xmlns:a16="http://schemas.microsoft.com/office/drawing/2014/main" id="{440AD1D7-DA5A-47B7-8C06-E965700CD91C}"/>
            </a:ext>
          </a:extLst>
        </xdr:cNvPr>
        <xdr:cNvSpPr/>
      </xdr:nvSpPr>
      <xdr:spPr>
        <a:xfrm>
          <a:off x="1962150" y="9144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46</xdr:row>
      <xdr:rowOff>161925</xdr:rowOff>
    </xdr:from>
    <xdr:ext cx="781050" cy="600075"/>
    <xdr:sp macro="" textlink="">
      <xdr:nvSpPr>
        <xdr:cNvPr id="47" name="Shape 32">
          <a:extLst>
            <a:ext uri="{FF2B5EF4-FFF2-40B4-BE49-F238E27FC236}">
              <a16:creationId xmlns:a16="http://schemas.microsoft.com/office/drawing/2014/main" id="{8DD645DD-3E0C-4EA4-9CBD-4C03D935605B}"/>
            </a:ext>
          </a:extLst>
        </xdr:cNvPr>
        <xdr:cNvSpPr/>
      </xdr:nvSpPr>
      <xdr:spPr>
        <a:xfrm>
          <a:off x="962025" y="8924925"/>
          <a:ext cx="781050" cy="6000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85725</xdr:colOff>
      <xdr:row>53</xdr:row>
      <xdr:rowOff>0</xdr:rowOff>
    </xdr:from>
    <xdr:ext cx="514350" cy="171450"/>
    <xdr:sp macro="" textlink="">
      <xdr:nvSpPr>
        <xdr:cNvPr id="48" name="Shape 26">
          <a:extLst>
            <a:ext uri="{FF2B5EF4-FFF2-40B4-BE49-F238E27FC236}">
              <a16:creationId xmlns:a16="http://schemas.microsoft.com/office/drawing/2014/main" id="{FFB3EB65-B93D-4945-AB58-054E1CA65C4E}"/>
            </a:ext>
          </a:extLst>
        </xdr:cNvPr>
        <xdr:cNvSpPr/>
      </xdr:nvSpPr>
      <xdr:spPr>
        <a:xfrm>
          <a:off x="4895850" y="10096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53</xdr:row>
      <xdr:rowOff>0</xdr:rowOff>
    </xdr:from>
    <xdr:ext cx="514350" cy="171450"/>
    <xdr:sp macro="" textlink="">
      <xdr:nvSpPr>
        <xdr:cNvPr id="49" name="Shape 25">
          <a:extLst>
            <a:ext uri="{FF2B5EF4-FFF2-40B4-BE49-F238E27FC236}">
              <a16:creationId xmlns:a16="http://schemas.microsoft.com/office/drawing/2014/main" id="{6D948808-323C-4E5D-86D7-89F921B74BE9}"/>
            </a:ext>
          </a:extLst>
        </xdr:cNvPr>
        <xdr:cNvSpPr/>
      </xdr:nvSpPr>
      <xdr:spPr>
        <a:xfrm>
          <a:off x="2886075" y="10096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51</xdr:row>
      <xdr:rowOff>161925</xdr:rowOff>
    </xdr:from>
    <xdr:ext cx="647700" cy="571500"/>
    <xdr:sp macro="" textlink="">
      <xdr:nvSpPr>
        <xdr:cNvPr id="50" name="Shape 27">
          <a:extLst>
            <a:ext uri="{FF2B5EF4-FFF2-40B4-BE49-F238E27FC236}">
              <a16:creationId xmlns:a16="http://schemas.microsoft.com/office/drawing/2014/main" id="{0129E48E-251A-402B-A744-FC0BF76F2942}"/>
            </a:ext>
          </a:extLst>
        </xdr:cNvPr>
        <xdr:cNvSpPr/>
      </xdr:nvSpPr>
      <xdr:spPr>
        <a:xfrm>
          <a:off x="3848100" y="9877425"/>
          <a:ext cx="647700" cy="57150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47625</xdr:colOff>
      <xdr:row>53</xdr:row>
      <xdr:rowOff>0</xdr:rowOff>
    </xdr:from>
    <xdr:ext cx="514350" cy="171450"/>
    <xdr:sp macro="" textlink="">
      <xdr:nvSpPr>
        <xdr:cNvPr id="51" name="Shape 25">
          <a:extLst>
            <a:ext uri="{FF2B5EF4-FFF2-40B4-BE49-F238E27FC236}">
              <a16:creationId xmlns:a16="http://schemas.microsoft.com/office/drawing/2014/main" id="{582D236B-E796-45F2-AAF7-EECD5D4A01CA}"/>
            </a:ext>
          </a:extLst>
        </xdr:cNvPr>
        <xdr:cNvSpPr/>
      </xdr:nvSpPr>
      <xdr:spPr>
        <a:xfrm>
          <a:off x="7743825" y="10096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53</xdr:row>
      <xdr:rowOff>0</xdr:rowOff>
    </xdr:from>
    <xdr:ext cx="514350" cy="171450"/>
    <xdr:sp macro="" textlink="">
      <xdr:nvSpPr>
        <xdr:cNvPr id="52" name="Shape 26">
          <a:extLst>
            <a:ext uri="{FF2B5EF4-FFF2-40B4-BE49-F238E27FC236}">
              <a16:creationId xmlns:a16="http://schemas.microsoft.com/office/drawing/2014/main" id="{B0EC0E85-7513-4BC5-8DAF-2D53C835061E}"/>
            </a:ext>
          </a:extLst>
        </xdr:cNvPr>
        <xdr:cNvSpPr/>
      </xdr:nvSpPr>
      <xdr:spPr>
        <a:xfrm>
          <a:off x="9658350" y="10096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581025</xdr:colOff>
      <xdr:row>51</xdr:row>
      <xdr:rowOff>161925</xdr:rowOff>
    </xdr:from>
    <xdr:ext cx="676275" cy="581025"/>
    <xdr:sp macro="" textlink="">
      <xdr:nvSpPr>
        <xdr:cNvPr id="53" name="Shape 34">
          <a:extLst>
            <a:ext uri="{FF2B5EF4-FFF2-40B4-BE49-F238E27FC236}">
              <a16:creationId xmlns:a16="http://schemas.microsoft.com/office/drawing/2014/main" id="{6B4A9463-E4DE-404D-9F9E-F9525D957F64}"/>
            </a:ext>
          </a:extLst>
        </xdr:cNvPr>
        <xdr:cNvSpPr/>
      </xdr:nvSpPr>
      <xdr:spPr>
        <a:xfrm>
          <a:off x="8277225" y="9877425"/>
          <a:ext cx="676275" cy="58102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38100</xdr:colOff>
      <xdr:row>53</xdr:row>
      <xdr:rowOff>0</xdr:rowOff>
    </xdr:from>
    <xdr:ext cx="514350" cy="171450"/>
    <xdr:sp macro="" textlink="">
      <xdr:nvSpPr>
        <xdr:cNvPr id="54" name="Shape 26">
          <a:extLst>
            <a:ext uri="{FF2B5EF4-FFF2-40B4-BE49-F238E27FC236}">
              <a16:creationId xmlns:a16="http://schemas.microsoft.com/office/drawing/2014/main" id="{A612BB67-9A76-4455-9951-AFD489555173}"/>
            </a:ext>
          </a:extLst>
        </xdr:cNvPr>
        <xdr:cNvSpPr/>
      </xdr:nvSpPr>
      <xdr:spPr>
        <a:xfrm>
          <a:off x="38100" y="10096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85725</xdr:colOff>
      <xdr:row>58</xdr:row>
      <xdr:rowOff>0</xdr:rowOff>
    </xdr:from>
    <xdr:ext cx="514350" cy="171450"/>
    <xdr:sp macro="" textlink="">
      <xdr:nvSpPr>
        <xdr:cNvPr id="55" name="Shape 30">
          <a:extLst>
            <a:ext uri="{FF2B5EF4-FFF2-40B4-BE49-F238E27FC236}">
              <a16:creationId xmlns:a16="http://schemas.microsoft.com/office/drawing/2014/main" id="{ABEE8410-B097-44F0-9CC3-E90F9966E58B}"/>
            </a:ext>
          </a:extLst>
        </xdr:cNvPr>
        <xdr:cNvSpPr/>
      </xdr:nvSpPr>
      <xdr:spPr>
        <a:xfrm>
          <a:off x="6819900" y="11049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0</xdr:colOff>
      <xdr:row>58</xdr:row>
      <xdr:rowOff>0</xdr:rowOff>
    </xdr:from>
    <xdr:ext cx="514350" cy="171450"/>
    <xdr:sp macro="" textlink="">
      <xdr:nvSpPr>
        <xdr:cNvPr id="56" name="Shape 29">
          <a:extLst>
            <a:ext uri="{FF2B5EF4-FFF2-40B4-BE49-F238E27FC236}">
              <a16:creationId xmlns:a16="http://schemas.microsoft.com/office/drawing/2014/main" id="{A289211D-2C3F-4BF8-84B8-519D730E4A57}"/>
            </a:ext>
          </a:extLst>
        </xdr:cNvPr>
        <xdr:cNvSpPr/>
      </xdr:nvSpPr>
      <xdr:spPr>
        <a:xfrm>
          <a:off x="4810125" y="11049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56</xdr:row>
      <xdr:rowOff>161925</xdr:rowOff>
    </xdr:from>
    <xdr:ext cx="647700" cy="571500"/>
    <xdr:sp macro="" textlink="">
      <xdr:nvSpPr>
        <xdr:cNvPr id="57" name="Shape 35">
          <a:extLst>
            <a:ext uri="{FF2B5EF4-FFF2-40B4-BE49-F238E27FC236}">
              <a16:creationId xmlns:a16="http://schemas.microsoft.com/office/drawing/2014/main" id="{0982649D-E67C-46AA-993C-F72EAF5A1D4E}"/>
            </a:ext>
          </a:extLst>
        </xdr:cNvPr>
        <xdr:cNvSpPr/>
      </xdr:nvSpPr>
      <xdr:spPr>
        <a:xfrm>
          <a:off x="5772150" y="10829925"/>
          <a:ext cx="647700" cy="57150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47625</xdr:colOff>
      <xdr:row>58</xdr:row>
      <xdr:rowOff>0</xdr:rowOff>
    </xdr:from>
    <xdr:ext cx="514350" cy="171450"/>
    <xdr:sp macro="" textlink="">
      <xdr:nvSpPr>
        <xdr:cNvPr id="58" name="Shape 29">
          <a:extLst>
            <a:ext uri="{FF2B5EF4-FFF2-40B4-BE49-F238E27FC236}">
              <a16:creationId xmlns:a16="http://schemas.microsoft.com/office/drawing/2014/main" id="{1E6C9035-B7F3-4F8F-A293-2433B1A7BD3E}"/>
            </a:ext>
          </a:extLst>
        </xdr:cNvPr>
        <xdr:cNvSpPr/>
      </xdr:nvSpPr>
      <xdr:spPr>
        <a:xfrm>
          <a:off x="9667875" y="11049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38100</xdr:colOff>
      <xdr:row>58</xdr:row>
      <xdr:rowOff>0</xdr:rowOff>
    </xdr:from>
    <xdr:ext cx="514350" cy="171450"/>
    <xdr:sp macro="" textlink="">
      <xdr:nvSpPr>
        <xdr:cNvPr id="59" name="Shape 30">
          <a:extLst>
            <a:ext uri="{FF2B5EF4-FFF2-40B4-BE49-F238E27FC236}">
              <a16:creationId xmlns:a16="http://schemas.microsoft.com/office/drawing/2014/main" id="{7970FB85-1336-4FEE-930E-C4743F9EFAA2}"/>
            </a:ext>
          </a:extLst>
        </xdr:cNvPr>
        <xdr:cNvSpPr/>
      </xdr:nvSpPr>
      <xdr:spPr>
        <a:xfrm>
          <a:off x="11582400" y="11049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0</xdr:colOff>
      <xdr:row>56</xdr:row>
      <xdr:rowOff>161925</xdr:rowOff>
    </xdr:from>
    <xdr:ext cx="647700" cy="581025"/>
    <xdr:sp macro="" textlink="">
      <xdr:nvSpPr>
        <xdr:cNvPr id="60" name="Shape 36">
          <a:extLst>
            <a:ext uri="{FF2B5EF4-FFF2-40B4-BE49-F238E27FC236}">
              <a16:creationId xmlns:a16="http://schemas.microsoft.com/office/drawing/2014/main" id="{488D6634-DE7C-42DD-85A0-36D83E36E9D0}"/>
            </a:ext>
          </a:extLst>
        </xdr:cNvPr>
        <xdr:cNvSpPr/>
      </xdr:nvSpPr>
      <xdr:spPr>
        <a:xfrm>
          <a:off x="10582275" y="10829925"/>
          <a:ext cx="647700" cy="58102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47625</xdr:colOff>
      <xdr:row>58</xdr:row>
      <xdr:rowOff>0</xdr:rowOff>
    </xdr:from>
    <xdr:ext cx="514350" cy="171450"/>
    <xdr:sp macro="" textlink="">
      <xdr:nvSpPr>
        <xdr:cNvPr id="61" name="Shape 29">
          <a:extLst>
            <a:ext uri="{FF2B5EF4-FFF2-40B4-BE49-F238E27FC236}">
              <a16:creationId xmlns:a16="http://schemas.microsoft.com/office/drawing/2014/main" id="{3DFA36D3-C35E-4B6F-B311-C021512A113A}"/>
            </a:ext>
          </a:extLst>
        </xdr:cNvPr>
        <xdr:cNvSpPr/>
      </xdr:nvSpPr>
      <xdr:spPr>
        <a:xfrm>
          <a:off x="47625" y="11049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38100</xdr:colOff>
      <xdr:row>58</xdr:row>
      <xdr:rowOff>0</xdr:rowOff>
    </xdr:from>
    <xdr:ext cx="514350" cy="171450"/>
    <xdr:sp macro="" textlink="">
      <xdr:nvSpPr>
        <xdr:cNvPr id="62" name="Shape 30">
          <a:extLst>
            <a:ext uri="{FF2B5EF4-FFF2-40B4-BE49-F238E27FC236}">
              <a16:creationId xmlns:a16="http://schemas.microsoft.com/office/drawing/2014/main" id="{23605BC5-52C0-4A33-9C7E-57612B3B40DF}"/>
            </a:ext>
          </a:extLst>
        </xdr:cNvPr>
        <xdr:cNvSpPr/>
      </xdr:nvSpPr>
      <xdr:spPr>
        <a:xfrm>
          <a:off x="1962150" y="110490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56</xdr:row>
      <xdr:rowOff>161925</xdr:rowOff>
    </xdr:from>
    <xdr:ext cx="781050" cy="600075"/>
    <xdr:sp macro="" textlink="">
      <xdr:nvSpPr>
        <xdr:cNvPr id="63" name="Shape 32">
          <a:extLst>
            <a:ext uri="{FF2B5EF4-FFF2-40B4-BE49-F238E27FC236}">
              <a16:creationId xmlns:a16="http://schemas.microsoft.com/office/drawing/2014/main" id="{BE83B2A1-7710-4B4E-BBDD-F688F20CA8F5}"/>
            </a:ext>
          </a:extLst>
        </xdr:cNvPr>
        <xdr:cNvSpPr/>
      </xdr:nvSpPr>
      <xdr:spPr>
        <a:xfrm>
          <a:off x="962025" y="10829925"/>
          <a:ext cx="781050" cy="600075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85725</xdr:colOff>
      <xdr:row>63</xdr:row>
      <xdr:rowOff>0</xdr:rowOff>
    </xdr:from>
    <xdr:ext cx="514350" cy="171450"/>
    <xdr:sp macro="" textlink="">
      <xdr:nvSpPr>
        <xdr:cNvPr id="64" name="Shape 29">
          <a:extLst>
            <a:ext uri="{FF2B5EF4-FFF2-40B4-BE49-F238E27FC236}">
              <a16:creationId xmlns:a16="http://schemas.microsoft.com/office/drawing/2014/main" id="{E21ACD70-7D60-4C90-82BD-3C0272B736C8}"/>
            </a:ext>
          </a:extLst>
        </xdr:cNvPr>
        <xdr:cNvSpPr/>
      </xdr:nvSpPr>
      <xdr:spPr>
        <a:xfrm>
          <a:off x="4895850" y="12001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63</xdr:row>
      <xdr:rowOff>0</xdr:rowOff>
    </xdr:from>
    <xdr:ext cx="514350" cy="171450"/>
    <xdr:sp macro="" textlink="">
      <xdr:nvSpPr>
        <xdr:cNvPr id="65" name="Shape 30">
          <a:extLst>
            <a:ext uri="{FF2B5EF4-FFF2-40B4-BE49-F238E27FC236}">
              <a16:creationId xmlns:a16="http://schemas.microsoft.com/office/drawing/2014/main" id="{01AE1FD1-5BB8-4ED9-B6E5-2ADFF3E9614B}"/>
            </a:ext>
          </a:extLst>
        </xdr:cNvPr>
        <xdr:cNvSpPr/>
      </xdr:nvSpPr>
      <xdr:spPr>
        <a:xfrm>
          <a:off x="2886075" y="12001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61</xdr:row>
      <xdr:rowOff>161925</xdr:rowOff>
    </xdr:from>
    <xdr:ext cx="647700" cy="571500"/>
    <xdr:sp macro="" textlink="">
      <xdr:nvSpPr>
        <xdr:cNvPr id="66" name="Shape 35">
          <a:extLst>
            <a:ext uri="{FF2B5EF4-FFF2-40B4-BE49-F238E27FC236}">
              <a16:creationId xmlns:a16="http://schemas.microsoft.com/office/drawing/2014/main" id="{1D6C6E19-4D54-4920-95C5-5716239A4A0E}"/>
            </a:ext>
          </a:extLst>
        </xdr:cNvPr>
        <xdr:cNvSpPr/>
      </xdr:nvSpPr>
      <xdr:spPr>
        <a:xfrm>
          <a:off x="3848100" y="11782425"/>
          <a:ext cx="647700" cy="571500"/>
        </a:xfrm>
        <a:prstGeom prst="flowChartDelay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63</xdr:row>
      <xdr:rowOff>0</xdr:rowOff>
    </xdr:from>
    <xdr:ext cx="514350" cy="171450"/>
    <xdr:sp macro="" textlink="">
      <xdr:nvSpPr>
        <xdr:cNvPr id="67" name="Shape 29">
          <a:extLst>
            <a:ext uri="{FF2B5EF4-FFF2-40B4-BE49-F238E27FC236}">
              <a16:creationId xmlns:a16="http://schemas.microsoft.com/office/drawing/2014/main" id="{F1C1F7E4-BCC7-4A80-B6E2-69B2A18110AF}"/>
            </a:ext>
          </a:extLst>
        </xdr:cNvPr>
        <xdr:cNvSpPr/>
      </xdr:nvSpPr>
      <xdr:spPr>
        <a:xfrm>
          <a:off x="0" y="12001500"/>
          <a:ext cx="514350" cy="1714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51BC-C018-416B-9D2D-53B4EDA0E520}">
  <dimension ref="A1:Z1014"/>
  <sheetViews>
    <sheetView showGridLines="0" tabSelected="1" workbookViewId="0">
      <selection activeCell="M11" sqref="M11"/>
    </sheetView>
  </sheetViews>
  <sheetFormatPr defaultColWidth="12.625" defaultRowHeight="15" customHeight="1" x14ac:dyDescent="0.25"/>
  <cols>
    <col min="1" max="1" width="8" style="1" customWidth="1"/>
    <col min="2" max="2" width="9.75" style="1" customWidth="1"/>
    <col min="3" max="3" width="8" style="1" customWidth="1"/>
    <col min="4" max="4" width="20.625" style="1" customWidth="1"/>
    <col min="5" max="5" width="8" style="1" customWidth="1"/>
    <col min="6" max="6" width="10.125" style="1" customWidth="1"/>
    <col min="7" max="7" width="17.375" style="1" customWidth="1"/>
    <col min="8" max="8" width="8" style="1" customWidth="1"/>
    <col min="9" max="10" width="18.375" style="1" customWidth="1"/>
    <col min="11" max="11" width="8" style="1" customWidth="1"/>
    <col min="12" max="12" width="23.25" style="1" customWidth="1"/>
    <col min="13" max="13" width="19.125" style="1" customWidth="1"/>
    <col min="14" max="14" width="7.625" style="1" customWidth="1"/>
    <col min="15" max="15" width="29.625" style="1" customWidth="1"/>
    <col min="16" max="16" width="7.625" style="1" customWidth="1"/>
    <col min="17" max="17" width="12.25" style="1" customWidth="1"/>
    <col min="18" max="18" width="7.25" style="1" customWidth="1"/>
    <col min="19" max="19" width="11.25" style="1" customWidth="1"/>
    <col min="20" max="20" width="12.625" style="1"/>
    <col min="21" max="22" width="13" style="1" customWidth="1"/>
    <col min="23" max="23" width="12.125" style="1" customWidth="1"/>
    <col min="24" max="25" width="7.625" style="1" customWidth="1"/>
    <col min="26" max="16384" width="12.625" style="1"/>
  </cols>
  <sheetData>
    <row r="1" spans="1:26" ht="17.25" thickTop="1" thickBot="1" x14ac:dyDescent="0.3">
      <c r="A1" s="2"/>
      <c r="B1" s="2"/>
      <c r="C1" s="2"/>
      <c r="D1" s="2"/>
      <c r="E1" s="102" t="s">
        <v>68</v>
      </c>
      <c r="F1" s="101"/>
      <c r="G1" s="101"/>
      <c r="H1" s="10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99"/>
      <c r="V1" s="2"/>
      <c r="W1" s="99"/>
      <c r="X1" s="99"/>
      <c r="Y1" s="2"/>
      <c r="Z1" s="2"/>
    </row>
    <row r="2" spans="1:26" ht="16.5" thickTop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thickBot="1" x14ac:dyDescent="0.3">
      <c r="A4" s="2"/>
      <c r="B4" s="2"/>
      <c r="C4" s="2"/>
      <c r="D4" s="2"/>
      <c r="E4" s="2"/>
      <c r="F4" s="2"/>
      <c r="G4" s="2"/>
      <c r="H4" s="2"/>
      <c r="I4" s="6"/>
      <c r="J4" s="6"/>
      <c r="K4" s="2"/>
      <c r="L4" s="2"/>
      <c r="M4" s="2"/>
      <c r="N4" s="2"/>
      <c r="O4" s="2"/>
      <c r="P4" s="2"/>
      <c r="Q4" s="2"/>
      <c r="R4" s="2"/>
      <c r="S4" s="2"/>
      <c r="T4" s="63"/>
      <c r="U4" s="2"/>
      <c r="V4" s="2"/>
      <c r="W4" s="2"/>
      <c r="X4" s="2"/>
      <c r="Y4" s="2"/>
      <c r="Z4" s="2"/>
    </row>
    <row r="5" spans="1:26" ht="16.5" thickBot="1" x14ac:dyDescent="0.3">
      <c r="A5" s="2"/>
      <c r="B5" s="2"/>
      <c r="C5" s="2"/>
      <c r="D5" s="2"/>
      <c r="E5" s="2"/>
      <c r="F5" s="2"/>
      <c r="G5" s="2"/>
      <c r="H5" s="6" t="s">
        <v>67</v>
      </c>
      <c r="I5" s="6" t="s">
        <v>66</v>
      </c>
      <c r="J5" s="6" t="s">
        <v>50</v>
      </c>
      <c r="K5" s="2"/>
      <c r="L5" s="2"/>
      <c r="M5" s="2"/>
      <c r="N5" s="2"/>
      <c r="O5" s="2"/>
      <c r="P5" s="2"/>
      <c r="Q5" s="2"/>
      <c r="R5" s="98" t="s">
        <v>65</v>
      </c>
      <c r="S5" s="88"/>
      <c r="T5" s="50"/>
      <c r="U5" s="89" t="s">
        <v>64</v>
      </c>
      <c r="V5" s="50"/>
      <c r="W5" s="97" t="s">
        <v>63</v>
      </c>
      <c r="X5" s="2"/>
      <c r="Y5" s="2"/>
      <c r="Z5" s="2"/>
    </row>
    <row r="6" spans="1:26" ht="17.25" thickTop="1" thickBot="1" x14ac:dyDescent="0.3">
      <c r="A6" s="2"/>
      <c r="B6" s="2"/>
      <c r="C6" s="2"/>
      <c r="D6" s="2" t="s">
        <v>62</v>
      </c>
      <c r="E6" s="2"/>
      <c r="F6" s="2"/>
      <c r="G6" s="2"/>
      <c r="H6" s="96" t="s">
        <v>61</v>
      </c>
      <c r="I6" s="95"/>
      <c r="J6" s="94"/>
      <c r="K6" s="2"/>
      <c r="L6" s="2"/>
      <c r="M6" s="2"/>
      <c r="N6" s="2"/>
      <c r="O6" s="2"/>
      <c r="P6" s="2"/>
      <c r="Q6" s="64" t="s">
        <v>55</v>
      </c>
      <c r="R6" s="64" t="s">
        <v>60</v>
      </c>
      <c r="S6" s="64" t="s">
        <v>52</v>
      </c>
      <c r="T6" s="64" t="s">
        <v>29</v>
      </c>
      <c r="U6" s="64" t="s">
        <v>35</v>
      </c>
      <c r="V6" s="64" t="s">
        <v>32</v>
      </c>
      <c r="W6" s="93"/>
      <c r="X6" s="2"/>
      <c r="Y6" s="2"/>
      <c r="Z6" s="2"/>
    </row>
    <row r="7" spans="1:26" ht="17.25" thickTop="1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5" t="s">
        <v>48</v>
      </c>
      <c r="R7" s="82" t="e">
        <f>IF(E10&gt;E$33,"Yes","No")</f>
        <v>#DIV/0!</v>
      </c>
      <c r="S7" s="82" t="e">
        <f>IF(F10&gt;F$33,"Yes","No")</f>
        <v>#DIV/0!</v>
      </c>
      <c r="T7" s="92" t="e">
        <f>IF(G10&gt;G$33,"Yes","No")</f>
        <v>#DIV/0!</v>
      </c>
      <c r="U7" s="91" t="e">
        <f>E10/SUM($E10:$F10)</f>
        <v>#DIV/0!</v>
      </c>
      <c r="V7" s="90" t="e">
        <f>F10/SUM($E10:$F10)</f>
        <v>#DIV/0!</v>
      </c>
      <c r="W7" s="82"/>
      <c r="X7" s="2"/>
      <c r="Y7" s="2"/>
      <c r="Z7" s="2"/>
    </row>
    <row r="8" spans="1:26" ht="16.5" thickBot="1" x14ac:dyDescent="0.3">
      <c r="A8" s="2"/>
      <c r="B8" s="89" t="s">
        <v>59</v>
      </c>
      <c r="C8" s="88"/>
      <c r="D8" s="88"/>
      <c r="E8" s="88"/>
      <c r="F8" s="88"/>
      <c r="G8" s="50"/>
      <c r="H8" s="2"/>
      <c r="I8" s="51" t="s">
        <v>58</v>
      </c>
      <c r="J8" s="50"/>
      <c r="K8" s="2"/>
      <c r="L8" s="51" t="s">
        <v>57</v>
      </c>
      <c r="M8" s="50"/>
      <c r="N8" s="51" t="s">
        <v>56</v>
      </c>
      <c r="O8" s="50"/>
      <c r="P8" s="2"/>
      <c r="Q8" s="35" t="s">
        <v>45</v>
      </c>
      <c r="R8" s="41" t="e">
        <f>IF(E11&gt;E$33,"Yes","No")</f>
        <v>#DIV/0!</v>
      </c>
      <c r="S8" s="41" t="e">
        <f>IF(F11&gt;F$33,"Yes","No")</f>
        <v>#DIV/0!</v>
      </c>
      <c r="T8" s="44" t="e">
        <f>IF(G11&gt;G$33,"Yes","No")</f>
        <v>#DIV/0!</v>
      </c>
      <c r="U8" s="43" t="e">
        <f>E11/SUM($E11:$F11)</f>
        <v>#DIV/0!</v>
      </c>
      <c r="V8" s="42" t="e">
        <f>F11/SUM($E11:$F11)</f>
        <v>#DIV/0!</v>
      </c>
      <c r="W8" s="41"/>
      <c r="X8" s="2"/>
      <c r="Y8" s="2"/>
      <c r="Z8" s="2"/>
    </row>
    <row r="9" spans="1:26" ht="16.5" thickBot="1" x14ac:dyDescent="0.3">
      <c r="A9" s="2"/>
      <c r="B9" s="87" t="s">
        <v>55</v>
      </c>
      <c r="C9" s="86" t="s">
        <v>54</v>
      </c>
      <c r="D9" s="85"/>
      <c r="E9" s="83" t="s">
        <v>53</v>
      </c>
      <c r="F9" s="84" t="s">
        <v>52</v>
      </c>
      <c r="G9" s="83" t="s">
        <v>51</v>
      </c>
      <c r="H9" s="2"/>
      <c r="I9" s="68" t="s">
        <v>50</v>
      </c>
      <c r="J9" s="82">
        <v>8</v>
      </c>
      <c r="K9" s="2"/>
      <c r="L9" s="81" t="s">
        <v>49</v>
      </c>
      <c r="M9" s="67">
        <f>SUM(E10:G31)</f>
        <v>0</v>
      </c>
      <c r="N9" s="80">
        <v>250</v>
      </c>
      <c r="O9" s="50"/>
      <c r="P9" s="2"/>
      <c r="Q9" s="35" t="s">
        <v>42</v>
      </c>
      <c r="R9" s="41" t="e">
        <f>IF(E12&gt;E$33,"Yes","No")</f>
        <v>#DIV/0!</v>
      </c>
      <c r="S9" s="41" t="e">
        <f>IF(F12&gt;F$33,"Yes","No")</f>
        <v>#DIV/0!</v>
      </c>
      <c r="T9" s="44" t="e">
        <f>IF(G12&gt;G$33,"Yes","No")</f>
        <v>#DIV/0!</v>
      </c>
      <c r="U9" s="43" t="e">
        <f>E12/SUM($E12:$F12)</f>
        <v>#DIV/0!</v>
      </c>
      <c r="V9" s="42" t="e">
        <f>F12/SUM($E12:$F12)</f>
        <v>#DIV/0!</v>
      </c>
      <c r="W9" s="41"/>
      <c r="X9" s="2"/>
      <c r="Y9" s="2"/>
      <c r="Z9" s="2"/>
    </row>
    <row r="10" spans="1:26" ht="17.25" thickTop="1" thickBot="1" x14ac:dyDescent="0.3">
      <c r="A10" s="2"/>
      <c r="B10" s="79" t="s">
        <v>48</v>
      </c>
      <c r="C10" s="78"/>
      <c r="D10" s="56"/>
      <c r="E10" s="55"/>
      <c r="F10" s="54"/>
      <c r="G10" s="53"/>
      <c r="H10" s="2"/>
      <c r="I10" s="49" t="s">
        <v>47</v>
      </c>
      <c r="J10" s="41">
        <v>60</v>
      </c>
      <c r="K10" s="2"/>
      <c r="L10" s="70" t="s">
        <v>46</v>
      </c>
      <c r="M10" s="77">
        <f>M9/$J$10</f>
        <v>0</v>
      </c>
      <c r="N10" s="75">
        <f>N9/$J$10</f>
        <v>4.166666666666667</v>
      </c>
      <c r="O10" s="50"/>
      <c r="P10" s="2"/>
      <c r="Q10" s="35" t="s">
        <v>39</v>
      </c>
      <c r="R10" s="41" t="e">
        <f>IF(E13&gt;E$33,"Yes","No")</f>
        <v>#DIV/0!</v>
      </c>
      <c r="S10" s="41" t="e">
        <f>IF(F13&gt;F$33,"Yes","No")</f>
        <v>#DIV/0!</v>
      </c>
      <c r="T10" s="44" t="e">
        <f>IF(G13&gt;G$33,"Yes","No")</f>
        <v>#DIV/0!</v>
      </c>
      <c r="U10" s="43" t="e">
        <f>E13/SUM($E13:$F13)</f>
        <v>#DIV/0!</v>
      </c>
      <c r="V10" s="42" t="e">
        <f>F13/SUM($E13:$F13)</f>
        <v>#DIV/0!</v>
      </c>
      <c r="W10" s="41"/>
      <c r="X10" s="2"/>
      <c r="Y10" s="2"/>
      <c r="Z10" s="2"/>
    </row>
    <row r="11" spans="1:26" ht="16.5" thickBot="1" x14ac:dyDescent="0.3">
      <c r="A11" s="2"/>
      <c r="B11" s="35" t="s">
        <v>45</v>
      </c>
      <c r="C11" s="62"/>
      <c r="D11" s="33"/>
      <c r="E11" s="32"/>
      <c r="F11" s="31"/>
      <c r="G11" s="30"/>
      <c r="H11" s="2"/>
      <c r="I11" s="49" t="s">
        <v>44</v>
      </c>
      <c r="J11" s="41">
        <v>30</v>
      </c>
      <c r="K11" s="2"/>
      <c r="L11" s="74" t="s">
        <v>43</v>
      </c>
      <c r="M11" s="76" t="e">
        <f>$J$10/M10</f>
        <v>#DIV/0!</v>
      </c>
      <c r="N11" s="75">
        <f>$J$10/N10</f>
        <v>14.399999999999999</v>
      </c>
      <c r="O11" s="50"/>
      <c r="P11" s="2"/>
      <c r="Q11" s="35" t="s">
        <v>36</v>
      </c>
      <c r="R11" s="41" t="e">
        <f>IF(E14&gt;E$33,"Yes","No")</f>
        <v>#DIV/0!</v>
      </c>
      <c r="S11" s="41" t="e">
        <f>IF(F14&gt;F$33,"Yes","No")</f>
        <v>#DIV/0!</v>
      </c>
      <c r="T11" s="44" t="e">
        <f>IF(G14&gt;G$33,"Yes","No")</f>
        <v>#DIV/0!</v>
      </c>
      <c r="U11" s="43" t="e">
        <f>E14/SUM($E14:$F14)</f>
        <v>#DIV/0!</v>
      </c>
      <c r="V11" s="42" t="e">
        <f>F14/SUM($E14:$F14)</f>
        <v>#DIV/0!</v>
      </c>
      <c r="W11" s="41"/>
      <c r="X11" s="2"/>
      <c r="Y11" s="2"/>
      <c r="Z11" s="2"/>
    </row>
    <row r="12" spans="1:26" ht="16.5" thickBot="1" x14ac:dyDescent="0.3">
      <c r="A12" s="2"/>
      <c r="B12" s="35" t="s">
        <v>42</v>
      </c>
      <c r="C12" s="62"/>
      <c r="D12" s="33"/>
      <c r="E12" s="32"/>
      <c r="F12" s="31"/>
      <c r="G12" s="30"/>
      <c r="H12" s="2"/>
      <c r="I12" s="49" t="s">
        <v>41</v>
      </c>
      <c r="J12" s="41">
        <v>15</v>
      </c>
      <c r="K12" s="2"/>
      <c r="L12" s="74" t="s">
        <v>40</v>
      </c>
      <c r="M12" s="73">
        <f>($J$9*$J$10)-($J$12*$J$13)-$J$11</f>
        <v>420</v>
      </c>
      <c r="N12" s="72">
        <f>($J$9*$J$10)-($J$12*$J$13)-$J$11</f>
        <v>420</v>
      </c>
      <c r="O12" s="50"/>
      <c r="P12" s="71"/>
      <c r="Q12" s="35" t="s">
        <v>34</v>
      </c>
      <c r="R12" s="41" t="e">
        <f>IF(E15&gt;E$33,"Yes","No")</f>
        <v>#DIV/0!</v>
      </c>
      <c r="S12" s="41" t="e">
        <f>IF(F15&gt;F$33,"Yes","No")</f>
        <v>#DIV/0!</v>
      </c>
      <c r="T12" s="44" t="e">
        <f>IF(G15&gt;G$33,"Yes","No")</f>
        <v>#DIV/0!</v>
      </c>
      <c r="U12" s="43" t="e">
        <f>E15/SUM($E15:$F15)</f>
        <v>#DIV/0!</v>
      </c>
      <c r="V12" s="42" t="e">
        <f>F15/SUM($E15:$F15)</f>
        <v>#DIV/0!</v>
      </c>
      <c r="W12" s="41"/>
      <c r="X12" s="2"/>
      <c r="Y12" s="2"/>
      <c r="Z12" s="2"/>
    </row>
    <row r="13" spans="1:26" ht="16.5" thickBot="1" x14ac:dyDescent="0.3">
      <c r="A13" s="2"/>
      <c r="B13" s="35" t="s">
        <v>39</v>
      </c>
      <c r="C13" s="62"/>
      <c r="D13" s="33"/>
      <c r="E13" s="32"/>
      <c r="F13" s="31"/>
      <c r="G13" s="30"/>
      <c r="H13" s="2"/>
      <c r="I13" s="46" t="s">
        <v>38</v>
      </c>
      <c r="J13" s="37">
        <v>2</v>
      </c>
      <c r="K13" s="2"/>
      <c r="L13" s="70" t="s">
        <v>37</v>
      </c>
      <c r="M13" s="73" t="e">
        <f>M12/M10</f>
        <v>#DIV/0!</v>
      </c>
      <c r="N13" s="72">
        <f>N12/N10</f>
        <v>100.8</v>
      </c>
      <c r="O13" s="50"/>
      <c r="P13" s="2"/>
      <c r="Q13" s="35" t="s">
        <v>31</v>
      </c>
      <c r="R13" s="41" t="e">
        <f>IF(E16&gt;E$33,"Yes","No")</f>
        <v>#DIV/0!</v>
      </c>
      <c r="S13" s="41" t="e">
        <f>IF(F16&gt;F$33,"Yes","No")</f>
        <v>#DIV/0!</v>
      </c>
      <c r="T13" s="44" t="e">
        <f>IF(G16&gt;G$33,"Yes","No")</f>
        <v>#DIV/0!</v>
      </c>
      <c r="U13" s="43" t="e">
        <f>E16/SUM($E16:$F16)</f>
        <v>#DIV/0!</v>
      </c>
      <c r="V13" s="42" t="e">
        <f>F16/SUM($E16:$F16)</f>
        <v>#DIV/0!</v>
      </c>
      <c r="W13" s="41"/>
      <c r="X13" s="2"/>
      <c r="Y13" s="2"/>
      <c r="Z13" s="2"/>
    </row>
    <row r="14" spans="1:26" ht="16.5" thickBot="1" x14ac:dyDescent="0.3">
      <c r="A14" s="2"/>
      <c r="B14" s="35" t="s">
        <v>36</v>
      </c>
      <c r="C14" s="62"/>
      <c r="D14" s="33"/>
      <c r="E14" s="32"/>
      <c r="F14" s="31"/>
      <c r="G14" s="30"/>
      <c r="H14" s="2"/>
      <c r="I14" s="2"/>
      <c r="J14" s="2"/>
      <c r="K14" s="2"/>
      <c r="L14" s="70" t="s">
        <v>35</v>
      </c>
      <c r="M14" s="69" t="e">
        <f t="array" ref="M14">SUM($E$10:$E$31/$M$9)</f>
        <v>#DIV/0!</v>
      </c>
      <c r="N14" s="2"/>
      <c r="O14" s="2"/>
      <c r="P14" s="71"/>
      <c r="Q14" s="35" t="s">
        <v>28</v>
      </c>
      <c r="R14" s="41" t="e">
        <f>IF(E17&gt;E$33,"Yes","No")</f>
        <v>#DIV/0!</v>
      </c>
      <c r="S14" s="41" t="e">
        <f>IF(F17&gt;F$33,"Yes","No")</f>
        <v>#DIV/0!</v>
      </c>
      <c r="T14" s="44" t="e">
        <f>IF(G17&gt;G$33,"Yes","No")</f>
        <v>#DIV/0!</v>
      </c>
      <c r="U14" s="43" t="e">
        <f>E17/SUM($E17:$F17)</f>
        <v>#DIV/0!</v>
      </c>
      <c r="V14" s="42" t="e">
        <f>F17/SUM($E17:$F17)</f>
        <v>#DIV/0!</v>
      </c>
      <c r="W14" s="41"/>
      <c r="X14" s="2"/>
      <c r="Y14" s="2"/>
      <c r="Z14" s="2"/>
    </row>
    <row r="15" spans="1:26" ht="16.5" thickBot="1" x14ac:dyDescent="0.3">
      <c r="A15" s="2"/>
      <c r="B15" s="35" t="s">
        <v>34</v>
      </c>
      <c r="C15" s="62"/>
      <c r="D15" s="33"/>
      <c r="E15" s="32"/>
      <c r="F15" s="31"/>
      <c r="G15" s="30"/>
      <c r="H15" s="2"/>
      <c r="I15" s="51" t="s">
        <v>33</v>
      </c>
      <c r="J15" s="50"/>
      <c r="K15" s="2"/>
      <c r="L15" s="70" t="s">
        <v>32</v>
      </c>
      <c r="M15" s="69" t="e">
        <f t="array" ref="M15">SUM($F$10:$F$31/$M$9)</f>
        <v>#DIV/0!</v>
      </c>
      <c r="N15" s="2"/>
      <c r="O15" s="2"/>
      <c r="P15" s="2"/>
      <c r="Q15" s="35" t="s">
        <v>25</v>
      </c>
      <c r="R15" s="41" t="e">
        <f>IF(E18&gt;E$33,"Yes","No")</f>
        <v>#DIV/0!</v>
      </c>
      <c r="S15" s="41" t="e">
        <f>IF(F18&gt;F$33,"Yes","No")</f>
        <v>#DIV/0!</v>
      </c>
      <c r="T15" s="44" t="e">
        <f>IF(G18&gt;G$33,"Yes","No")</f>
        <v>#DIV/0!</v>
      </c>
      <c r="U15" s="43" t="e">
        <f>E18/SUM($E18:$F18)</f>
        <v>#DIV/0!</v>
      </c>
      <c r="V15" s="42" t="e">
        <f>F18/SUM($E18:$F18)</f>
        <v>#DIV/0!</v>
      </c>
      <c r="W15" s="41"/>
      <c r="X15" s="2"/>
      <c r="Y15" s="2"/>
      <c r="Z15" s="2"/>
    </row>
    <row r="16" spans="1:26" ht="16.5" thickBot="1" x14ac:dyDescent="0.3">
      <c r="A16" s="2"/>
      <c r="B16" s="35" t="s">
        <v>31</v>
      </c>
      <c r="C16" s="62"/>
      <c r="D16" s="33"/>
      <c r="E16" s="32"/>
      <c r="F16" s="31"/>
      <c r="G16" s="30"/>
      <c r="H16" s="2"/>
      <c r="I16" s="68" t="s">
        <v>30</v>
      </c>
      <c r="J16" s="67"/>
      <c r="K16" s="2"/>
      <c r="L16" s="66" t="s">
        <v>29</v>
      </c>
      <c r="M16" s="65" t="e">
        <f>SUM($G$10:$G$31)/$M$9</f>
        <v>#DIV/0!</v>
      </c>
      <c r="N16" s="2"/>
      <c r="O16" s="2"/>
      <c r="P16" s="2"/>
      <c r="Q16" s="35" t="s">
        <v>23</v>
      </c>
      <c r="R16" s="41" t="e">
        <f>IF(E19&gt;E$33,"Yes","No")</f>
        <v>#DIV/0!</v>
      </c>
      <c r="S16" s="41" t="e">
        <f>IF(F19&gt;F$33,"Yes","No")</f>
        <v>#DIV/0!</v>
      </c>
      <c r="T16" s="44" t="e">
        <f>IF(G19&gt;G$33,"Yes","No")</f>
        <v>#DIV/0!</v>
      </c>
      <c r="U16" s="43" t="e">
        <f>E19/SUM($E19:$F19)</f>
        <v>#DIV/0!</v>
      </c>
      <c r="V16" s="42" t="e">
        <f>F19/SUM($E19:$F19)</f>
        <v>#DIV/0!</v>
      </c>
      <c r="W16" s="41"/>
      <c r="X16" s="2"/>
      <c r="Y16" s="2"/>
      <c r="Z16" s="2"/>
    </row>
    <row r="17" spans="1:26" ht="16.5" thickBot="1" x14ac:dyDescent="0.3">
      <c r="A17" s="2"/>
      <c r="B17" s="35" t="s">
        <v>28</v>
      </c>
      <c r="C17" s="62"/>
      <c r="D17" s="33"/>
      <c r="E17" s="32"/>
      <c r="F17" s="31"/>
      <c r="G17" s="30"/>
      <c r="H17" s="2"/>
      <c r="I17" s="49" t="s">
        <v>27</v>
      </c>
      <c r="J17" s="48"/>
      <c r="K17" s="2"/>
      <c r="L17" s="20" t="s">
        <v>26</v>
      </c>
      <c r="M17" s="64">
        <f>COUNT(F10:F31)</f>
        <v>0</v>
      </c>
      <c r="N17" s="2"/>
      <c r="O17" s="2"/>
      <c r="P17" s="2"/>
      <c r="Q17" s="35" t="s">
        <v>21</v>
      </c>
      <c r="R17" s="41" t="e">
        <f>IF(E20&gt;E$33,"Yes","No")</f>
        <v>#DIV/0!</v>
      </c>
      <c r="S17" s="41" t="e">
        <f>IF(F20&gt;F$33,"Yes","No")</f>
        <v>#DIV/0!</v>
      </c>
      <c r="T17" s="44" t="e">
        <f>IF(G20&gt;G$33,"Yes","No")</f>
        <v>#DIV/0!</v>
      </c>
      <c r="U17" s="43" t="e">
        <f>E20/SUM($E20:$F20)</f>
        <v>#DIV/0!</v>
      </c>
      <c r="V17" s="42" t="e">
        <f>F20/SUM($E20:$F20)</f>
        <v>#DIV/0!</v>
      </c>
      <c r="W17" s="41"/>
      <c r="X17" s="2"/>
      <c r="Y17" s="2"/>
      <c r="Z17" s="2"/>
    </row>
    <row r="18" spans="1:26" ht="15.75" x14ac:dyDescent="0.25">
      <c r="A18" s="2"/>
      <c r="B18" s="35" t="s">
        <v>25</v>
      </c>
      <c r="C18" s="62"/>
      <c r="D18" s="33"/>
      <c r="E18" s="32"/>
      <c r="F18" s="31"/>
      <c r="G18" s="30"/>
      <c r="H18" s="2"/>
      <c r="I18" s="49" t="s">
        <v>24</v>
      </c>
      <c r="J18" s="48"/>
      <c r="K18" s="2"/>
      <c r="L18" s="2"/>
      <c r="M18" s="63"/>
      <c r="N18" s="2"/>
      <c r="O18" s="2"/>
      <c r="P18" s="2"/>
      <c r="Q18" s="35" t="s">
        <v>19</v>
      </c>
      <c r="R18" s="41" t="e">
        <f>IF(E21&gt;E$33,"Yes","No")</f>
        <v>#DIV/0!</v>
      </c>
      <c r="S18" s="41" t="e">
        <f>IF(F21&gt;F$33,"Yes","No")</f>
        <v>#DIV/0!</v>
      </c>
      <c r="T18" s="44" t="e">
        <f>IF(G21&gt;G$33,"Yes","No")</f>
        <v>#DIV/0!</v>
      </c>
      <c r="U18" s="43" t="e">
        <f>E21/SUM($E21:$F21)</f>
        <v>#DIV/0!</v>
      </c>
      <c r="V18" s="42" t="e">
        <f>F21/SUM($E21:$F21)</f>
        <v>#DIV/0!</v>
      </c>
      <c r="W18" s="41"/>
      <c r="X18" s="2"/>
      <c r="Y18" s="2"/>
      <c r="Z18" s="2"/>
    </row>
    <row r="19" spans="1:26" ht="15.75" x14ac:dyDescent="0.25">
      <c r="A19" s="2"/>
      <c r="B19" s="35" t="s">
        <v>23</v>
      </c>
      <c r="C19" s="62"/>
      <c r="D19" s="33"/>
      <c r="E19" s="32"/>
      <c r="F19" s="31"/>
      <c r="G19" s="30"/>
      <c r="H19" s="2"/>
      <c r="I19" s="49" t="s">
        <v>22</v>
      </c>
      <c r="J19" s="48"/>
      <c r="K19" s="2"/>
      <c r="L19" s="2"/>
      <c r="M19" s="2"/>
      <c r="N19" s="2"/>
      <c r="O19" s="2"/>
      <c r="P19" s="2"/>
      <c r="Q19" s="35" t="s">
        <v>18</v>
      </c>
      <c r="R19" s="41" t="e">
        <f>IF(E22&gt;E$33,"Yes","No")</f>
        <v>#DIV/0!</v>
      </c>
      <c r="S19" s="41" t="e">
        <f>IF(F22&gt;F$33,"Yes","No")</f>
        <v>#DIV/0!</v>
      </c>
      <c r="T19" s="44" t="e">
        <f>IF(G22&gt;G$33,"Yes","No")</f>
        <v>#DIV/0!</v>
      </c>
      <c r="U19" s="43" t="e">
        <f>E22/SUM($E22:$F22)</f>
        <v>#DIV/0!</v>
      </c>
      <c r="V19" s="42" t="e">
        <f>F22/SUM($E22:$F22)</f>
        <v>#DIV/0!</v>
      </c>
      <c r="W19" s="41"/>
      <c r="X19" s="2"/>
      <c r="Y19" s="2"/>
      <c r="Z19" s="2"/>
    </row>
    <row r="20" spans="1:26" ht="16.5" thickBot="1" x14ac:dyDescent="0.3">
      <c r="A20" s="2"/>
      <c r="B20" s="35" t="s">
        <v>21</v>
      </c>
      <c r="C20" s="61"/>
      <c r="D20" s="24"/>
      <c r="E20" s="60"/>
      <c r="F20" s="59"/>
      <c r="G20" s="58"/>
      <c r="H20" s="2"/>
      <c r="I20" s="46" t="s">
        <v>20</v>
      </c>
      <c r="J20" s="45"/>
      <c r="K20" s="2"/>
      <c r="L20" s="2"/>
      <c r="M20" s="47"/>
      <c r="N20" s="2"/>
      <c r="O20" s="2"/>
      <c r="P20" s="2"/>
      <c r="Q20" s="35" t="s">
        <v>16</v>
      </c>
      <c r="R20" s="41" t="e">
        <f>IF(E23&gt;E$33,"Yes","No")</f>
        <v>#DIV/0!</v>
      </c>
      <c r="S20" s="41" t="e">
        <f>IF(F23&gt;F$33,"Yes","No")</f>
        <v>#DIV/0!</v>
      </c>
      <c r="T20" s="44" t="e">
        <f>IF(G23&gt;G$33,"Yes","No")</f>
        <v>#DIV/0!</v>
      </c>
      <c r="U20" s="43" t="e">
        <f>E23/SUM($E23:$F23)</f>
        <v>#DIV/0!</v>
      </c>
      <c r="V20" s="42" t="e">
        <f>F23/SUM($E23:$F23)</f>
        <v>#DIV/0!</v>
      </c>
      <c r="W20" s="41"/>
      <c r="X20" s="2"/>
      <c r="Y20" s="2"/>
      <c r="Z20" s="2"/>
    </row>
    <row r="21" spans="1:26" ht="17.25" thickTop="1" thickBot="1" x14ac:dyDescent="0.3">
      <c r="A21" s="2"/>
      <c r="B21" s="35" t="s">
        <v>19</v>
      </c>
      <c r="C21" s="57"/>
      <c r="D21" s="56"/>
      <c r="E21" s="55"/>
      <c r="F21" s="54"/>
      <c r="G21" s="53"/>
      <c r="H21" s="2"/>
      <c r="I21" s="2"/>
      <c r="J21" s="2"/>
      <c r="K21" s="2"/>
      <c r="L21" s="2"/>
      <c r="M21" s="52"/>
      <c r="N21" s="2"/>
      <c r="O21" s="2"/>
      <c r="P21" s="2"/>
      <c r="Q21" s="35" t="s">
        <v>14</v>
      </c>
      <c r="R21" s="41" t="e">
        <f>IF(E24&gt;E$33,"Yes","No")</f>
        <v>#DIV/0!</v>
      </c>
      <c r="S21" s="41" t="e">
        <f>IF(F24&gt;F$33,"Yes","No")</f>
        <v>#DIV/0!</v>
      </c>
      <c r="T21" s="44" t="e">
        <f>IF(G24&gt;G$33,"Yes","No")</f>
        <v>#DIV/0!</v>
      </c>
      <c r="U21" s="43" t="e">
        <f>E24/SUM($E24:$F24)</f>
        <v>#DIV/0!</v>
      </c>
      <c r="V21" s="42" t="e">
        <f>F24/SUM($E24:$F24)</f>
        <v>#DIV/0!</v>
      </c>
      <c r="W21" s="41"/>
      <c r="X21" s="2"/>
      <c r="Y21" s="2"/>
      <c r="Z21" s="2"/>
    </row>
    <row r="22" spans="1:26" ht="16.5" thickBot="1" x14ac:dyDescent="0.3">
      <c r="A22" s="2"/>
      <c r="B22" s="35" t="s">
        <v>18</v>
      </c>
      <c r="C22" s="34"/>
      <c r="D22" s="33"/>
      <c r="E22" s="32"/>
      <c r="F22" s="31"/>
      <c r="G22" s="30"/>
      <c r="H22" s="2"/>
      <c r="I22" s="51" t="s">
        <v>17</v>
      </c>
      <c r="J22" s="50"/>
      <c r="K22" s="2"/>
      <c r="L22" s="2"/>
      <c r="M22" s="47"/>
      <c r="N22" s="2"/>
      <c r="O22" s="2"/>
      <c r="P22" s="2"/>
      <c r="Q22" s="35" t="s">
        <v>12</v>
      </c>
      <c r="R22" s="41" t="e">
        <f>IF(E25&gt;E$33,"Yes","No")</f>
        <v>#DIV/0!</v>
      </c>
      <c r="S22" s="41" t="e">
        <f>IF(F25&gt;F$33,"Yes","No")</f>
        <v>#DIV/0!</v>
      </c>
      <c r="T22" s="44" t="e">
        <f>IF(G25&gt;G$33,"Yes","No")</f>
        <v>#DIV/0!</v>
      </c>
      <c r="U22" s="43" t="e">
        <f>E25/SUM($E25:$F25)</f>
        <v>#DIV/0!</v>
      </c>
      <c r="V22" s="42" t="e">
        <f>F25/SUM($E25:$F25)</f>
        <v>#DIV/0!</v>
      </c>
      <c r="W22" s="41"/>
      <c r="X22" s="2"/>
      <c r="Y22" s="2"/>
      <c r="Z22" s="2"/>
    </row>
    <row r="23" spans="1:26" ht="15.75" x14ac:dyDescent="0.25">
      <c r="A23" s="2"/>
      <c r="B23" s="35" t="s">
        <v>16</v>
      </c>
      <c r="C23" s="34"/>
      <c r="D23" s="33"/>
      <c r="E23" s="32"/>
      <c r="F23" s="31"/>
      <c r="G23" s="30"/>
      <c r="H23" s="2"/>
      <c r="I23" s="49" t="s">
        <v>15</v>
      </c>
      <c r="J23" s="48"/>
      <c r="K23" s="2"/>
      <c r="L23" s="2"/>
      <c r="M23" s="6"/>
      <c r="N23" s="2"/>
      <c r="O23" s="2"/>
      <c r="P23" s="2"/>
      <c r="Q23" s="35" t="s">
        <v>10</v>
      </c>
      <c r="R23" s="41" t="e">
        <f>IF(E26&gt;E$33,"Yes","No")</f>
        <v>#DIV/0!</v>
      </c>
      <c r="S23" s="41" t="e">
        <f>IF(F26&gt;F$33,"Yes","No")</f>
        <v>#DIV/0!</v>
      </c>
      <c r="T23" s="44" t="e">
        <f>IF(G26&gt;G$33,"Yes","No")</f>
        <v>#DIV/0!</v>
      </c>
      <c r="U23" s="43" t="e">
        <f>E26/SUM($E26:$F26)</f>
        <v>#DIV/0!</v>
      </c>
      <c r="V23" s="42" t="e">
        <f>F26/SUM($E26:$F26)</f>
        <v>#DIV/0!</v>
      </c>
      <c r="W23" s="41"/>
      <c r="X23" s="2"/>
      <c r="Y23" s="2"/>
      <c r="Z23" s="2"/>
    </row>
    <row r="24" spans="1:26" ht="15.75" x14ac:dyDescent="0.25">
      <c r="A24" s="2"/>
      <c r="B24" s="35" t="s">
        <v>14</v>
      </c>
      <c r="C24" s="34"/>
      <c r="D24" s="33"/>
      <c r="E24" s="32"/>
      <c r="F24" s="31"/>
      <c r="G24" s="30"/>
      <c r="H24" s="2"/>
      <c r="I24" s="49" t="s">
        <v>13</v>
      </c>
      <c r="J24" s="48"/>
      <c r="K24" s="2"/>
      <c r="L24" s="2"/>
      <c r="M24" s="47"/>
      <c r="N24" s="2"/>
      <c r="O24" s="2"/>
      <c r="P24" s="2"/>
      <c r="Q24" s="35" t="s">
        <v>9</v>
      </c>
      <c r="R24" s="41" t="e">
        <f>IF(E27&gt;E$33,"Yes","No")</f>
        <v>#DIV/0!</v>
      </c>
      <c r="S24" s="41" t="e">
        <f>IF(F27&gt;F$33,"Yes","No")</f>
        <v>#DIV/0!</v>
      </c>
      <c r="T24" s="44" t="e">
        <f>IF(G27&gt;G$33,"Yes","No")</f>
        <v>#DIV/0!</v>
      </c>
      <c r="U24" s="43" t="e">
        <f>E27/SUM($E27:$F27)</f>
        <v>#DIV/0!</v>
      </c>
      <c r="V24" s="42" t="e">
        <f>F27/SUM($E27:$F27)</f>
        <v>#DIV/0!</v>
      </c>
      <c r="W24" s="41"/>
      <c r="X24" s="2"/>
      <c r="Y24" s="2"/>
      <c r="Z24" s="2"/>
    </row>
    <row r="25" spans="1:26" ht="16.5" thickBot="1" x14ac:dyDescent="0.3">
      <c r="A25" s="2"/>
      <c r="B25" s="35" t="s">
        <v>12</v>
      </c>
      <c r="C25" s="34"/>
      <c r="D25" s="33"/>
      <c r="E25" s="32"/>
      <c r="F25" s="31"/>
      <c r="G25" s="30"/>
      <c r="H25" s="2"/>
      <c r="I25" s="46" t="s">
        <v>11</v>
      </c>
      <c r="J25" s="45"/>
      <c r="K25" s="2"/>
      <c r="L25" s="2"/>
      <c r="M25" s="6"/>
      <c r="N25" s="2"/>
      <c r="O25" s="2"/>
      <c r="P25" s="2"/>
      <c r="Q25" s="35" t="s">
        <v>8</v>
      </c>
      <c r="R25" s="41" t="e">
        <f>IF(E28&gt;E$33,"Yes","No")</f>
        <v>#DIV/0!</v>
      </c>
      <c r="S25" s="41" t="e">
        <f>IF(F28&gt;F$33,"Yes","No")</f>
        <v>#DIV/0!</v>
      </c>
      <c r="T25" s="44" t="e">
        <f>IF(G28&gt;G$33,"Yes","No")</f>
        <v>#DIV/0!</v>
      </c>
      <c r="U25" s="43" t="e">
        <f>E28/SUM($E28:$F28)</f>
        <v>#DIV/0!</v>
      </c>
      <c r="V25" s="42" t="e">
        <f>F28/SUM($E28:$F28)</f>
        <v>#DIV/0!</v>
      </c>
      <c r="W25" s="41"/>
      <c r="X25" s="2"/>
      <c r="Y25" s="2"/>
      <c r="Z25" s="2"/>
    </row>
    <row r="26" spans="1:26" ht="15.75" x14ac:dyDescent="0.25">
      <c r="A26" s="2"/>
      <c r="B26" s="35" t="s">
        <v>10</v>
      </c>
      <c r="C26" s="34"/>
      <c r="D26" s="33"/>
      <c r="E26" s="32"/>
      <c r="F26" s="31"/>
      <c r="G26" s="30"/>
      <c r="H26" s="2"/>
      <c r="I26" s="2"/>
      <c r="J26" s="2"/>
      <c r="K26" s="2"/>
      <c r="L26" s="2"/>
      <c r="M26" s="2"/>
      <c r="N26" s="2"/>
      <c r="O26" s="2"/>
      <c r="P26" s="2"/>
      <c r="Q26" s="35" t="s">
        <v>7</v>
      </c>
      <c r="R26" s="41" t="e">
        <f>IF(E29&gt;E$33,"Yes","No")</f>
        <v>#DIV/0!</v>
      </c>
      <c r="S26" s="41" t="e">
        <f>IF(F29&gt;F$33,"Yes","No")</f>
        <v>#DIV/0!</v>
      </c>
      <c r="T26" s="44" t="e">
        <f>IF(G29&gt;G$33,"Yes","No")</f>
        <v>#DIV/0!</v>
      </c>
      <c r="U26" s="43" t="e">
        <f>E29/SUM($E29:$F29)</f>
        <v>#DIV/0!</v>
      </c>
      <c r="V26" s="42" t="e">
        <f>F29/SUM($E29:$F29)</f>
        <v>#DIV/0!</v>
      </c>
      <c r="W26" s="41"/>
      <c r="X26" s="2"/>
      <c r="Y26" s="2"/>
      <c r="Z26" s="2"/>
    </row>
    <row r="27" spans="1:26" ht="19.5" customHeight="1" x14ac:dyDescent="0.25">
      <c r="A27" s="2"/>
      <c r="B27" s="35" t="s">
        <v>9</v>
      </c>
      <c r="C27" s="34"/>
      <c r="D27" s="33"/>
      <c r="E27" s="32"/>
      <c r="F27" s="31"/>
      <c r="G27" s="30"/>
      <c r="H27" s="2"/>
      <c r="I27" s="2"/>
      <c r="J27" s="2"/>
      <c r="K27" s="2"/>
      <c r="L27" s="2"/>
      <c r="M27" s="2"/>
      <c r="N27" s="2"/>
      <c r="O27" s="2"/>
      <c r="P27" s="2"/>
      <c r="Q27" s="35" t="s">
        <v>5</v>
      </c>
      <c r="R27" s="41" t="e">
        <f>IF(E30&gt;E$33,"Yes","No")</f>
        <v>#DIV/0!</v>
      </c>
      <c r="S27" s="41" t="e">
        <f>IF(F30&gt;F$33,"Yes","No")</f>
        <v>#DIV/0!</v>
      </c>
      <c r="T27" s="44" t="e">
        <f>IF(G30&gt;G$33,"Yes","No")</f>
        <v>#DIV/0!</v>
      </c>
      <c r="U27" s="43" t="e">
        <f>E30/SUM($E30:$F30)</f>
        <v>#DIV/0!</v>
      </c>
      <c r="V27" s="42" t="e">
        <f>F30/SUM($E30:$F30)</f>
        <v>#DIV/0!</v>
      </c>
      <c r="W27" s="41"/>
      <c r="X27" s="2"/>
      <c r="Y27" s="2"/>
      <c r="Z27" s="2"/>
    </row>
    <row r="28" spans="1:26" ht="23.25" customHeight="1" thickBot="1" x14ac:dyDescent="0.3">
      <c r="A28" s="2"/>
      <c r="B28" s="35" t="s">
        <v>8</v>
      </c>
      <c r="C28" s="34"/>
      <c r="D28" s="33"/>
      <c r="E28" s="32"/>
      <c r="F28" s="31"/>
      <c r="G28" s="30"/>
      <c r="H28" s="2"/>
      <c r="I28" s="2"/>
      <c r="J28" s="2"/>
      <c r="K28" s="2"/>
      <c r="L28" s="2"/>
      <c r="M28" s="2"/>
      <c r="N28" s="2"/>
      <c r="O28" s="2"/>
      <c r="P28" s="2"/>
      <c r="Q28" s="26" t="s">
        <v>3</v>
      </c>
      <c r="R28" s="37" t="e">
        <f>IF(E31&gt;E$33,"Yes","No")</f>
        <v>#DIV/0!</v>
      </c>
      <c r="S28" s="37" t="e">
        <f>IF(F31&gt;F$33,"Yes","No")</f>
        <v>#DIV/0!</v>
      </c>
      <c r="T28" s="40" t="e">
        <f>IF(G31&gt;G$33,"Yes","No")</f>
        <v>#DIV/0!</v>
      </c>
      <c r="U28" s="39" t="e">
        <f>E31/SUM($E31:$F31)</f>
        <v>#DIV/0!</v>
      </c>
      <c r="V28" s="38" t="e">
        <f>F31/SUM($E31:$F31)</f>
        <v>#DIV/0!</v>
      </c>
      <c r="W28" s="37"/>
      <c r="X28" s="2"/>
      <c r="Y28" s="2"/>
      <c r="Z28" s="2"/>
    </row>
    <row r="29" spans="1:26" ht="16.5" thickBot="1" x14ac:dyDescent="0.3">
      <c r="A29" s="2"/>
      <c r="B29" s="35" t="s">
        <v>7</v>
      </c>
      <c r="C29" s="34"/>
      <c r="D29" s="33"/>
      <c r="E29" s="32"/>
      <c r="F29" s="31"/>
      <c r="G29" s="30"/>
      <c r="H29" s="2"/>
      <c r="I29" s="2"/>
      <c r="J29" s="2"/>
      <c r="K29" s="2"/>
      <c r="L29" s="2"/>
      <c r="M29" s="2"/>
      <c r="N29" s="2"/>
      <c r="O29" s="2"/>
      <c r="P29" s="2"/>
      <c r="Q29" s="36" t="s">
        <v>6</v>
      </c>
      <c r="R29" s="20">
        <f>COUNTIF(R7:R28,"Yes")</f>
        <v>0</v>
      </c>
      <c r="S29" s="20">
        <f>COUNTIF(S7:S28,"Yes")</f>
        <v>0</v>
      </c>
      <c r="T29" s="19">
        <f>COUNTIF(T7:T28,"Yes")</f>
        <v>0</v>
      </c>
      <c r="U29" s="2"/>
      <c r="V29" s="2"/>
      <c r="W29" s="2"/>
      <c r="X29" s="2"/>
      <c r="Y29" s="2"/>
      <c r="Z29" s="2"/>
    </row>
    <row r="30" spans="1:26" ht="16.5" thickBot="1" x14ac:dyDescent="0.3">
      <c r="A30" s="2"/>
      <c r="B30" s="35" t="s">
        <v>5</v>
      </c>
      <c r="C30" s="34"/>
      <c r="D30" s="33"/>
      <c r="E30" s="32"/>
      <c r="F30" s="31"/>
      <c r="G30" s="30"/>
      <c r="H30" s="2"/>
      <c r="I30" s="2"/>
      <c r="J30" s="2"/>
      <c r="K30" s="2"/>
      <c r="L30" s="2"/>
      <c r="M30" s="2"/>
      <c r="N30" s="2"/>
      <c r="O30" s="2"/>
      <c r="P30" s="2"/>
      <c r="Q30" s="29" t="s">
        <v>4</v>
      </c>
      <c r="R30" s="28" t="e">
        <f>R29/$M$17</f>
        <v>#DIV/0!</v>
      </c>
      <c r="S30" s="28" t="e">
        <f>S29/$M$17</f>
        <v>#DIV/0!</v>
      </c>
      <c r="T30" s="27" t="e">
        <f>T29/$M$17</f>
        <v>#DIV/0!</v>
      </c>
      <c r="U30" s="2"/>
      <c r="V30" s="2"/>
      <c r="W30" s="2"/>
      <c r="X30" s="2"/>
      <c r="Y30" s="2"/>
      <c r="Z30" s="2"/>
    </row>
    <row r="31" spans="1:26" ht="16.5" thickBot="1" x14ac:dyDescent="0.3">
      <c r="A31" s="2"/>
      <c r="B31" s="26" t="s">
        <v>3</v>
      </c>
      <c r="C31" s="25"/>
      <c r="D31" s="24"/>
      <c r="E31" s="23"/>
      <c r="F31" s="22"/>
      <c r="G31" s="2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thickBot="1" x14ac:dyDescent="0.3">
      <c r="A32" s="2"/>
      <c r="B32" s="6"/>
      <c r="C32" s="2"/>
      <c r="D32" s="18" t="s">
        <v>2</v>
      </c>
      <c r="E32" s="20">
        <f>SUM(E10:E31)</f>
        <v>0</v>
      </c>
      <c r="F32" s="20">
        <f>SUM(F10:F31)</f>
        <v>0</v>
      </c>
      <c r="G32" s="19">
        <f>SUM(G10:G31)</f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 x14ac:dyDescent="0.3">
      <c r="A33" s="2"/>
      <c r="B33" s="6"/>
      <c r="C33" s="6"/>
      <c r="D33" s="18" t="s">
        <v>1</v>
      </c>
      <c r="E33" s="17" t="e">
        <f>AVERAGE(E10:E31)</f>
        <v>#DIV/0!</v>
      </c>
      <c r="F33" s="17" t="e">
        <f>AVERAGE(F10:F31)</f>
        <v>#DIV/0!</v>
      </c>
      <c r="G33" s="16" t="e">
        <f>AVERAGE(G10:G31)</f>
        <v>#DIV/0!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 x14ac:dyDescent="0.3">
      <c r="A34" s="2"/>
      <c r="B34" s="6"/>
      <c r="C34" s="6"/>
      <c r="D34" s="15" t="s">
        <v>0</v>
      </c>
      <c r="E34" s="14" t="e">
        <f>STDEV(E10:E31)</f>
        <v>#DIV/0!</v>
      </c>
      <c r="F34" s="14" t="e">
        <f>STDEV(F10:F31)</f>
        <v>#DIV/0!</v>
      </c>
      <c r="G34" s="13" t="e">
        <f>STDEV(G10:G31)</f>
        <v>#DIV/0!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6"/>
      <c r="C35" s="6"/>
      <c r="D35" s="6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11">
        <f>F10</f>
        <v>0</v>
      </c>
      <c r="C36" s="10"/>
      <c r="D36" s="6"/>
      <c r="E36" s="6"/>
      <c r="F36" s="2"/>
      <c r="G36" s="11">
        <f>F11</f>
        <v>0</v>
      </c>
      <c r="H36" s="10"/>
      <c r="I36" s="2"/>
      <c r="J36" s="2"/>
      <c r="K36" s="2"/>
      <c r="L36" s="11">
        <f>F12</f>
        <v>0</v>
      </c>
      <c r="M36" s="1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8" t="str">
        <f>IF(C10="","",C10)</f>
        <v/>
      </c>
      <c r="C37" s="7"/>
      <c r="D37" s="2"/>
      <c r="E37" s="9" t="str">
        <f>IF(E10="","",E10)</f>
        <v/>
      </c>
      <c r="F37" s="2"/>
      <c r="G37" s="8" t="str">
        <f>IF(C11="","",C11)</f>
        <v/>
      </c>
      <c r="H37" s="7"/>
      <c r="I37" s="2"/>
      <c r="J37" s="9" t="str">
        <f>IF(E11="","",E11)</f>
        <v/>
      </c>
      <c r="K37" s="2"/>
      <c r="L37" s="8" t="str">
        <f>IF(C12="","",C12)</f>
        <v/>
      </c>
      <c r="M37" s="7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5" t="str">
        <f>B10</f>
        <v>PS1</v>
      </c>
      <c r="C38" s="4"/>
      <c r="D38" s="2"/>
      <c r="E38" s="2"/>
      <c r="F38" s="2"/>
      <c r="G38" s="5" t="str">
        <f>B11</f>
        <v>PS2</v>
      </c>
      <c r="H38" s="4"/>
      <c r="I38" s="2"/>
      <c r="J38" s="2"/>
      <c r="K38" s="2"/>
      <c r="L38" s="5" t="str">
        <f>B12</f>
        <v>PS3</v>
      </c>
      <c r="M38" s="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11">
        <f>F13</f>
        <v>0</v>
      </c>
      <c r="E41" s="10"/>
      <c r="F41" s="2"/>
      <c r="G41" s="2"/>
      <c r="H41" s="2"/>
      <c r="I41" s="11">
        <f>F14</f>
        <v>0</v>
      </c>
      <c r="J41" s="1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9" t="str">
        <f>IF(E12="","",E12)</f>
        <v/>
      </c>
      <c r="C42" s="2"/>
      <c r="D42" s="8" t="str">
        <f>IF(C13="","",C13)</f>
        <v/>
      </c>
      <c r="E42" s="7"/>
      <c r="F42" s="2"/>
      <c r="G42" s="9" t="str">
        <f>IF(E13="","",E13)</f>
        <v/>
      </c>
      <c r="H42" s="2"/>
      <c r="I42" s="8" t="str">
        <f>IF(C14="","",C14)</f>
        <v/>
      </c>
      <c r="J42" s="7"/>
      <c r="K42" s="2"/>
      <c r="L42" s="9" t="str">
        <f>IF(E14="","",E14)</f>
        <v/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5" t="str">
        <f>B13</f>
        <v>PS4</v>
      </c>
      <c r="E43" s="4"/>
      <c r="F43" s="2"/>
      <c r="G43" s="2"/>
      <c r="H43" s="2"/>
      <c r="I43" s="5" t="str">
        <f>B14</f>
        <v>PS5</v>
      </c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11">
        <f>F15</f>
        <v>0</v>
      </c>
      <c r="C46" s="10"/>
      <c r="D46" s="2"/>
      <c r="E46" s="2"/>
      <c r="F46" s="2"/>
      <c r="G46" s="11">
        <f>F16</f>
        <v>0</v>
      </c>
      <c r="H46" s="10"/>
      <c r="I46" s="2"/>
      <c r="J46" s="2"/>
      <c r="K46" s="2"/>
      <c r="L46" s="11">
        <f>F17</f>
        <v>0</v>
      </c>
      <c r="M46" s="10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8" t="str">
        <f>IF(C15="","",C15)</f>
        <v/>
      </c>
      <c r="C47" s="7"/>
      <c r="D47" s="2"/>
      <c r="E47" s="9" t="str">
        <f>IF(E15="","",E15)</f>
        <v/>
      </c>
      <c r="F47" s="2"/>
      <c r="G47" s="8" t="str">
        <f>IF(C16="","",C16)</f>
        <v/>
      </c>
      <c r="H47" s="7"/>
      <c r="I47" s="2"/>
      <c r="J47" s="12" t="str">
        <f>IF(E16="","",E16)</f>
        <v/>
      </c>
      <c r="K47" s="2"/>
      <c r="L47" s="8" t="str">
        <f>IF(C17="","",C17)</f>
        <v/>
      </c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5" t="str">
        <f>B15</f>
        <v>PS6</v>
      </c>
      <c r="C48" s="4"/>
      <c r="D48" s="2"/>
      <c r="E48" s="2"/>
      <c r="F48" s="2"/>
      <c r="G48" s="5" t="str">
        <f>B16</f>
        <v>PS7</v>
      </c>
      <c r="H48" s="4"/>
      <c r="I48" s="2"/>
      <c r="J48" s="2"/>
      <c r="K48" s="2"/>
      <c r="L48" s="5" t="str">
        <f>B17</f>
        <v>PS8</v>
      </c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11">
        <f>F18</f>
        <v>0</v>
      </c>
      <c r="E52" s="10"/>
      <c r="F52" s="2"/>
      <c r="G52" s="2"/>
      <c r="H52" s="2"/>
      <c r="I52" s="11">
        <f>F19</f>
        <v>0</v>
      </c>
      <c r="J52" s="10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9" t="str">
        <f>IF(E17="","",E17)</f>
        <v/>
      </c>
      <c r="C53" s="2"/>
      <c r="D53" s="8" t="str">
        <f>IF(C18="","",C18)</f>
        <v/>
      </c>
      <c r="E53" s="7"/>
      <c r="F53" s="2"/>
      <c r="G53" s="9" t="str">
        <f>IF(E18="","",E18)</f>
        <v/>
      </c>
      <c r="H53" s="2"/>
      <c r="I53" s="8" t="str">
        <f>IF(C19="","",C19)</f>
        <v/>
      </c>
      <c r="J53" s="7"/>
      <c r="K53" s="2"/>
      <c r="L53" s="9" t="str">
        <f>IF(E19="","",E19)</f>
        <v/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5" t="str">
        <f>B18</f>
        <v>PS9</v>
      </c>
      <c r="E54" s="4"/>
      <c r="F54" s="2"/>
      <c r="G54" s="2"/>
      <c r="H54" s="2"/>
      <c r="I54" s="5" t="str">
        <f>B19</f>
        <v>PS10</v>
      </c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11">
        <f>F20</f>
        <v>0</v>
      </c>
      <c r="C57" s="10"/>
      <c r="D57" s="2"/>
      <c r="E57" s="2"/>
      <c r="F57" s="2"/>
      <c r="G57" s="11">
        <f>F21</f>
        <v>0</v>
      </c>
      <c r="H57" s="10"/>
      <c r="I57" s="2"/>
      <c r="J57" s="2"/>
      <c r="K57" s="2"/>
      <c r="L57" s="11">
        <f>F22</f>
        <v>0</v>
      </c>
      <c r="M57" s="10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8" t="str">
        <f>IF(C20="","",20)</f>
        <v/>
      </c>
      <c r="C58" s="7"/>
      <c r="D58" s="2"/>
      <c r="E58" s="9" t="str">
        <f>IF(E20="","",E20)</f>
        <v/>
      </c>
      <c r="F58" s="2"/>
      <c r="G58" s="8">
        <f>C21</f>
        <v>0</v>
      </c>
      <c r="H58" s="7"/>
      <c r="I58" s="2"/>
      <c r="J58" s="9" t="str">
        <f>IF(K10="","",K10)</f>
        <v/>
      </c>
      <c r="K58" s="2"/>
      <c r="L58" s="8">
        <f>C22</f>
        <v>0</v>
      </c>
      <c r="M58" s="7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5" t="str">
        <f>B20</f>
        <v>PS11</v>
      </c>
      <c r="C59" s="4"/>
      <c r="D59" s="2"/>
      <c r="E59" s="2"/>
      <c r="F59" s="2"/>
      <c r="G59" s="5" t="str">
        <f>B21</f>
        <v>PS12</v>
      </c>
      <c r="H59" s="4"/>
      <c r="I59" s="2"/>
      <c r="J59" s="2"/>
      <c r="K59" s="2"/>
      <c r="L59" s="5" t="str">
        <f>B22</f>
        <v>PS13</v>
      </c>
      <c r="M59" s="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11">
        <f>F23</f>
        <v>0</v>
      </c>
      <c r="E62" s="10"/>
      <c r="F62" s="2"/>
      <c r="G62" s="2"/>
      <c r="H62" s="2"/>
      <c r="I62" s="11">
        <f>F24</f>
        <v>0</v>
      </c>
      <c r="J62" s="1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9" t="str">
        <f>IF(K11="","",K11)</f>
        <v/>
      </c>
      <c r="C63" s="2"/>
      <c r="D63" s="8">
        <f>C23</f>
        <v>0</v>
      </c>
      <c r="E63" s="7"/>
      <c r="F63" s="2"/>
      <c r="G63" s="9" t="str">
        <f>IF(K12="","",K12)</f>
        <v/>
      </c>
      <c r="H63" s="2"/>
      <c r="I63" s="8">
        <f>C24</f>
        <v>0</v>
      </c>
      <c r="J63" s="7"/>
      <c r="K63" s="2"/>
      <c r="L63" s="9" t="str">
        <f>IF(K13="","",K13)</f>
        <v/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5" t="str">
        <f>B23</f>
        <v>PS14</v>
      </c>
      <c r="E64" s="4"/>
      <c r="F64" s="2"/>
      <c r="G64" s="2"/>
      <c r="H64" s="2"/>
      <c r="I64" s="5" t="str">
        <f>B24</f>
        <v>PS15</v>
      </c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11">
        <f>F25</f>
        <v>0</v>
      </c>
      <c r="C67" s="10"/>
      <c r="D67" s="2"/>
      <c r="E67" s="2"/>
      <c r="F67" s="2"/>
      <c r="G67" s="11">
        <f>F26</f>
        <v>0</v>
      </c>
      <c r="H67" s="10"/>
      <c r="I67" s="2"/>
      <c r="J67" s="2"/>
      <c r="K67" s="2"/>
      <c r="L67" s="11">
        <f>F27</f>
        <v>0</v>
      </c>
      <c r="M67" s="10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8">
        <f>C25</f>
        <v>0</v>
      </c>
      <c r="C68" s="7"/>
      <c r="D68" s="2"/>
      <c r="E68" s="9" t="str">
        <f>IF(K14="","",K14)</f>
        <v/>
      </c>
      <c r="F68" s="2"/>
      <c r="G68" s="8">
        <f>C26</f>
        <v>0</v>
      </c>
      <c r="H68" s="7"/>
      <c r="I68" s="2"/>
      <c r="J68" s="9" t="str">
        <f>IF(K15="","",K15)</f>
        <v/>
      </c>
      <c r="K68" s="2"/>
      <c r="L68" s="8">
        <f>C27</f>
        <v>0</v>
      </c>
      <c r="M68" s="7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5" t="str">
        <f>B25</f>
        <v>PS16</v>
      </c>
      <c r="C69" s="4"/>
      <c r="D69" s="2"/>
      <c r="E69" s="2"/>
      <c r="F69" s="2"/>
      <c r="G69" s="5" t="str">
        <f>B26</f>
        <v>PS17</v>
      </c>
      <c r="H69" s="4"/>
      <c r="I69" s="2"/>
      <c r="J69" s="2"/>
      <c r="K69" s="2"/>
      <c r="L69" s="5" t="str">
        <f>B27</f>
        <v>PS18</v>
      </c>
      <c r="M69" s="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11">
        <f>F28</f>
        <v>0</v>
      </c>
      <c r="E72" s="10"/>
      <c r="F72" s="2"/>
      <c r="G72" s="2"/>
      <c r="H72" s="2"/>
      <c r="I72" s="11">
        <f>F29</f>
        <v>0</v>
      </c>
      <c r="J72" s="10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9" t="str">
        <f>IF(K16="","",K16)</f>
        <v/>
      </c>
      <c r="C73" s="2"/>
      <c r="D73" s="8">
        <f>C28</f>
        <v>0</v>
      </c>
      <c r="E73" s="7"/>
      <c r="F73" s="2"/>
      <c r="G73" s="9" t="str">
        <f>IF(K17="","",K17)</f>
        <v/>
      </c>
      <c r="H73" s="2"/>
      <c r="I73" s="8">
        <f>C29</f>
        <v>0</v>
      </c>
      <c r="J73" s="7"/>
      <c r="K73" s="2"/>
      <c r="L73" s="9" t="str">
        <f>IF(K18="","",K18)</f>
        <v/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5" t="str">
        <f>B28</f>
        <v>PS19</v>
      </c>
      <c r="E74" s="4"/>
      <c r="F74" s="2"/>
      <c r="G74" s="2"/>
      <c r="H74" s="2"/>
      <c r="I74" s="5" t="str">
        <f>B29</f>
        <v>PS20</v>
      </c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11">
        <f>F30</f>
        <v>0</v>
      </c>
      <c r="C77" s="10"/>
      <c r="D77" s="2"/>
      <c r="E77" s="2"/>
      <c r="F77" s="2"/>
      <c r="G77" s="11">
        <f>F31</f>
        <v>0</v>
      </c>
      <c r="H77" s="1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8">
        <f>C30</f>
        <v>0</v>
      </c>
      <c r="C78" s="7"/>
      <c r="D78" s="2"/>
      <c r="E78" s="9" t="str">
        <f>IF(K19="","",K19)</f>
        <v/>
      </c>
      <c r="F78" s="2"/>
      <c r="G78" s="8">
        <f>C31</f>
        <v>0</v>
      </c>
      <c r="H78" s="7"/>
      <c r="I78" s="2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5" t="str">
        <f>B30</f>
        <v>PS21</v>
      </c>
      <c r="C79" s="4"/>
      <c r="D79" s="2"/>
      <c r="E79" s="2"/>
      <c r="F79" s="2"/>
      <c r="G79" s="5" t="str">
        <f>B31</f>
        <v>PS22</v>
      </c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</sheetData>
  <mergeCells count="104">
    <mergeCell ref="I73:J73"/>
    <mergeCell ref="I74:J74"/>
    <mergeCell ref="G77:H77"/>
    <mergeCell ref="G78:H78"/>
    <mergeCell ref="G79:H79"/>
    <mergeCell ref="G57:H57"/>
    <mergeCell ref="G58:H58"/>
    <mergeCell ref="G59:H59"/>
    <mergeCell ref="I62:J62"/>
    <mergeCell ref="I63:J63"/>
    <mergeCell ref="B57:C57"/>
    <mergeCell ref="B58:C58"/>
    <mergeCell ref="B59:C59"/>
    <mergeCell ref="G68:H68"/>
    <mergeCell ref="G69:H69"/>
    <mergeCell ref="I72:J72"/>
    <mergeCell ref="I64:J64"/>
    <mergeCell ref="G67:H67"/>
    <mergeCell ref="L69:M69"/>
    <mergeCell ref="G46:H46"/>
    <mergeCell ref="G47:H47"/>
    <mergeCell ref="G48:H48"/>
    <mergeCell ref="I52:J52"/>
    <mergeCell ref="I53:J53"/>
    <mergeCell ref="I54:J54"/>
    <mergeCell ref="L57:M57"/>
    <mergeCell ref="B46:C46"/>
    <mergeCell ref="B47:C47"/>
    <mergeCell ref="L58:M58"/>
    <mergeCell ref="L59:M59"/>
    <mergeCell ref="L67:M67"/>
    <mergeCell ref="L68:M68"/>
    <mergeCell ref="B48:C48"/>
    <mergeCell ref="D52:E52"/>
    <mergeCell ref="D53:E53"/>
    <mergeCell ref="D54:E54"/>
    <mergeCell ref="D74:E74"/>
    <mergeCell ref="B77:C77"/>
    <mergeCell ref="B78:C78"/>
    <mergeCell ref="B79:C79"/>
    <mergeCell ref="D62:E62"/>
    <mergeCell ref="D63:E63"/>
    <mergeCell ref="D64:E64"/>
    <mergeCell ref="B67:C67"/>
    <mergeCell ref="B68:C68"/>
    <mergeCell ref="B69:C69"/>
    <mergeCell ref="C30:D30"/>
    <mergeCell ref="C31:D31"/>
    <mergeCell ref="B36:C36"/>
    <mergeCell ref="B37:C37"/>
    <mergeCell ref="B38:C38"/>
    <mergeCell ref="D73:E73"/>
    <mergeCell ref="D72:E72"/>
    <mergeCell ref="D41:E41"/>
    <mergeCell ref="D42:E42"/>
    <mergeCell ref="D43:E43"/>
    <mergeCell ref="L47:M47"/>
    <mergeCell ref="L48:M48"/>
    <mergeCell ref="G36:H36"/>
    <mergeCell ref="L36:M36"/>
    <mergeCell ref="G37:H37"/>
    <mergeCell ref="L37:M37"/>
    <mergeCell ref="G38:H38"/>
    <mergeCell ref="L38:M38"/>
    <mergeCell ref="I41:J41"/>
    <mergeCell ref="C23:D23"/>
    <mergeCell ref="C24:D24"/>
    <mergeCell ref="C25:D25"/>
    <mergeCell ref="I42:J42"/>
    <mergeCell ref="I43:J43"/>
    <mergeCell ref="L46:M46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I22:J22"/>
    <mergeCell ref="C13:D13"/>
    <mergeCell ref="C14:D14"/>
    <mergeCell ref="C15:D15"/>
    <mergeCell ref="I15:J15"/>
    <mergeCell ref="C16:D16"/>
    <mergeCell ref="C17:D17"/>
    <mergeCell ref="N11:O11"/>
    <mergeCell ref="N12:O12"/>
    <mergeCell ref="N10:O10"/>
    <mergeCell ref="N13:O13"/>
    <mergeCell ref="B8:G8"/>
    <mergeCell ref="C9:D9"/>
    <mergeCell ref="N9:O9"/>
    <mergeCell ref="C10:D10"/>
    <mergeCell ref="C11:D11"/>
    <mergeCell ref="C12:D12"/>
    <mergeCell ref="E1:H1"/>
    <mergeCell ref="R5:T5"/>
    <mergeCell ref="U5:V5"/>
    <mergeCell ref="W5:W6"/>
    <mergeCell ref="I8:J8"/>
    <mergeCell ref="L8:M8"/>
    <mergeCell ref="N8:O8"/>
  </mergeCells>
  <conditionalFormatting sqref="R7:R28">
    <cfRule type="containsText" dxfId="1" priority="1" operator="containsText" text="Yes">
      <formula>NOT(ISERROR(SEARCH(("Yes"),(R7))))</formula>
    </cfRule>
  </conditionalFormatting>
  <conditionalFormatting sqref="U7:U28">
    <cfRule type="cellIs" dxfId="0" priority="2" operator="greaterThan">
      <formula>0.5</formula>
    </cfRule>
  </conditionalFormatting>
  <dataValidations count="4">
    <dataValidation type="list" allowBlank="1" showErrorMessage="1" sqref="T4 J11:J12" xr:uid="{00000000-0002-0000-0100-000003000000}">
      <formula1>"0,15,30,45,60"</formula1>
    </dataValidation>
    <dataValidation type="list" allowBlank="1" showErrorMessage="1" sqref="J9" xr:uid="{00000000-0002-0000-0100-000002000000}">
      <formula1>"1,2,3,4,5,6,7,8,9,10,11,12"</formula1>
    </dataValidation>
    <dataValidation type="list" allowBlank="1" showErrorMessage="1" sqref="W7:W28" xr:uid="{00000000-0002-0000-0100-000001000000}">
      <formula1>"YES,NO,WAITING,DIDN'T GET TO IT"</formula1>
    </dataValidation>
    <dataValidation type="list" allowBlank="1" showErrorMessage="1" sqref="J13" xr:uid="{00000000-0002-0000-0100-000000000000}">
      <formula1>"0,1,2,3,4"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F0F6-864B-41C7-825A-648CCA6F3AE2}">
  <dimension ref="A1:Z1000"/>
  <sheetViews>
    <sheetView showGridLines="0" workbookViewId="0">
      <selection activeCell="K3" sqref="K3"/>
    </sheetView>
  </sheetViews>
  <sheetFormatPr defaultColWidth="12.625" defaultRowHeight="15" customHeight="1" x14ac:dyDescent="0.25"/>
  <cols>
    <col min="1" max="1" width="8" style="1" customWidth="1"/>
    <col min="2" max="2" width="9.75" style="1" customWidth="1"/>
    <col min="3" max="9" width="8" style="1" customWidth="1"/>
    <col min="10" max="10" width="13.75" style="1" customWidth="1"/>
    <col min="11" max="11" width="14.25" style="1" customWidth="1"/>
    <col min="12" max="12" width="8.5" style="1" customWidth="1"/>
    <col min="13" max="13" width="11.625" style="1" customWidth="1"/>
    <col min="14" max="14" width="13.125" style="1" customWidth="1"/>
    <col min="15" max="15" width="19.125" style="1" customWidth="1"/>
    <col min="16" max="16" width="19.25" style="1" customWidth="1"/>
    <col min="17" max="17" width="8.5" style="1" customWidth="1"/>
    <col min="18" max="18" width="14.625" style="1" customWidth="1"/>
    <col min="19" max="26" width="8" style="1" customWidth="1"/>
    <col min="27" max="16384" width="12.625" style="1"/>
  </cols>
  <sheetData>
    <row r="1" spans="1:26" ht="14.25" customHeight="1" thickTop="1" thickBot="1" x14ac:dyDescent="0.45">
      <c r="A1" s="104"/>
      <c r="B1" s="104"/>
      <c r="C1" s="104"/>
      <c r="D1" s="104"/>
      <c r="E1" s="128" t="s">
        <v>68</v>
      </c>
      <c r="F1" s="127"/>
      <c r="G1" s="127"/>
      <c r="H1" s="126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spans="1:26" ht="14.25" customHeight="1" thickTop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</row>
    <row r="3" spans="1:26" ht="14.25" customHeight="1" thickBot="1" x14ac:dyDescent="0.3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</row>
    <row r="4" spans="1:26" ht="14.25" customHeight="1" thickTop="1" thickBot="1" x14ac:dyDescent="0.3">
      <c r="A4" s="104"/>
      <c r="B4" s="104"/>
      <c r="C4" s="104"/>
      <c r="D4" s="104"/>
      <c r="E4" s="104"/>
      <c r="F4" s="104"/>
      <c r="G4" s="104"/>
      <c r="H4" s="125" t="s">
        <v>80</v>
      </c>
      <c r="I4" s="101"/>
      <c r="J4" s="100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</row>
    <row r="5" spans="1:26" ht="14.25" customHeight="1" thickTop="1" thickBot="1" x14ac:dyDescent="0.3">
      <c r="A5" s="104"/>
      <c r="B5" s="104"/>
      <c r="C5" s="104"/>
      <c r="D5" s="104"/>
      <c r="E5" s="104"/>
      <c r="F5" s="104"/>
      <c r="G5" s="104"/>
      <c r="H5" s="124" t="s">
        <v>67</v>
      </c>
      <c r="I5" s="124" t="s">
        <v>66</v>
      </c>
      <c r="J5" s="124" t="s">
        <v>50</v>
      </c>
      <c r="K5" s="119" t="s">
        <v>79</v>
      </c>
      <c r="L5" s="119" t="s">
        <v>32</v>
      </c>
      <c r="M5" s="119" t="s">
        <v>35</v>
      </c>
      <c r="N5" s="119" t="s">
        <v>78</v>
      </c>
      <c r="O5" s="119" t="s">
        <v>77</v>
      </c>
      <c r="P5" s="119" t="s">
        <v>76</v>
      </c>
      <c r="Q5" s="119" t="s">
        <v>75</v>
      </c>
      <c r="R5" s="119" t="s">
        <v>74</v>
      </c>
      <c r="S5" s="104"/>
      <c r="T5" s="104"/>
      <c r="U5" s="104"/>
      <c r="V5" s="104"/>
      <c r="W5" s="104"/>
      <c r="X5" s="104"/>
      <c r="Y5" s="104"/>
      <c r="Z5" s="104"/>
    </row>
    <row r="6" spans="1:26" ht="14.25" customHeight="1" thickTop="1" thickBot="1" x14ac:dyDescent="0.3">
      <c r="A6" s="104"/>
      <c r="B6" s="104" t="s">
        <v>62</v>
      </c>
      <c r="C6" s="104"/>
      <c r="D6" s="104"/>
      <c r="E6" s="104"/>
      <c r="F6" s="104"/>
      <c r="G6" s="104"/>
      <c r="H6" s="123" t="s">
        <v>61</v>
      </c>
      <c r="I6" s="122"/>
      <c r="J6" s="121"/>
      <c r="K6" s="119">
        <f>SUM(E10:F20,K10:L20)</f>
        <v>744</v>
      </c>
      <c r="L6" s="119">
        <f>SUM($F$10:$F$20,$L$10:$L$20)</f>
        <v>660</v>
      </c>
      <c r="M6" s="119">
        <f>SUM(E10:E20,K10:K20)</f>
        <v>84</v>
      </c>
      <c r="N6" s="119">
        <f>MAX(F10:F20,L10:L20)</f>
        <v>60</v>
      </c>
      <c r="O6" s="120">
        <f>60/K7</f>
        <v>4.838709677419355</v>
      </c>
      <c r="P6" s="120">
        <f>O6*8</f>
        <v>38.70967741935484</v>
      </c>
      <c r="Q6" s="108"/>
      <c r="R6" s="108"/>
      <c r="S6" s="104"/>
      <c r="T6" s="104"/>
      <c r="U6" s="104"/>
      <c r="V6" s="104"/>
      <c r="W6" s="104"/>
      <c r="X6" s="104"/>
      <c r="Y6" s="104"/>
      <c r="Z6" s="104"/>
    </row>
    <row r="7" spans="1:26" ht="14.25" customHeight="1" thickTop="1" thickBot="1" x14ac:dyDescent="0.3">
      <c r="A7" s="104"/>
      <c r="B7" s="104"/>
      <c r="C7" s="104"/>
      <c r="D7" s="104"/>
      <c r="E7" s="104"/>
      <c r="F7" s="104"/>
      <c r="G7" s="104"/>
      <c r="H7" s="104"/>
      <c r="I7" s="104"/>
      <c r="J7" s="119" t="s">
        <v>73</v>
      </c>
      <c r="K7" s="119">
        <f>K6/60</f>
        <v>12.4</v>
      </c>
      <c r="L7" s="119">
        <f>L6/60</f>
        <v>11</v>
      </c>
      <c r="M7" s="119">
        <f>M6/60</f>
        <v>1.4</v>
      </c>
      <c r="N7" s="119">
        <f>N6/60</f>
        <v>1</v>
      </c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</row>
    <row r="8" spans="1:26" ht="14.25" customHeight="1" thickTop="1" thickBot="1" x14ac:dyDescent="0.3">
      <c r="A8" s="104"/>
      <c r="B8" s="104" t="s">
        <v>13</v>
      </c>
      <c r="C8" s="104"/>
      <c r="D8" s="104"/>
      <c r="E8" s="104"/>
      <c r="F8" s="104"/>
      <c r="G8" s="104"/>
      <c r="H8" s="104"/>
      <c r="I8" s="104"/>
      <c r="J8" s="118" t="s">
        <v>72</v>
      </c>
      <c r="K8" s="104"/>
      <c r="L8" s="117">
        <f>L6/$K$6</f>
        <v>0.88709677419354838</v>
      </c>
      <c r="M8" s="116">
        <f>M6/$K$6</f>
        <v>0.11290322580645161</v>
      </c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</row>
    <row r="9" spans="1:26" ht="14.25" customHeight="1" thickTop="1" x14ac:dyDescent="0.25">
      <c r="A9" s="104"/>
      <c r="B9" s="108" t="s">
        <v>55</v>
      </c>
      <c r="C9" s="108" t="s">
        <v>54</v>
      </c>
      <c r="D9" s="108"/>
      <c r="E9" s="108" t="s">
        <v>53</v>
      </c>
      <c r="F9" s="108" t="s">
        <v>70</v>
      </c>
      <c r="G9" s="104"/>
      <c r="H9" s="104" t="s">
        <v>71</v>
      </c>
      <c r="I9" s="104" t="s">
        <v>54</v>
      </c>
      <c r="J9" s="104"/>
      <c r="K9" s="104" t="s">
        <v>53</v>
      </c>
      <c r="L9" s="108" t="s">
        <v>70</v>
      </c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spans="1:26" ht="14.25" customHeight="1" x14ac:dyDescent="0.25">
      <c r="A10" s="104"/>
      <c r="B10" s="114">
        <v>1</v>
      </c>
      <c r="C10" s="115"/>
      <c r="D10" s="7"/>
      <c r="E10" s="114">
        <v>5</v>
      </c>
      <c r="F10" s="114">
        <v>10</v>
      </c>
      <c r="G10" s="104"/>
      <c r="H10" s="114">
        <v>12</v>
      </c>
      <c r="I10" s="115"/>
      <c r="J10" s="7"/>
      <c r="K10" s="114">
        <v>5</v>
      </c>
      <c r="L10" s="114">
        <v>10</v>
      </c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spans="1:26" ht="14.25" customHeight="1" x14ac:dyDescent="0.25">
      <c r="A11" s="104"/>
      <c r="B11" s="114">
        <v>2</v>
      </c>
      <c r="C11" s="115"/>
      <c r="D11" s="7"/>
      <c r="E11" s="114">
        <v>2</v>
      </c>
      <c r="F11" s="114">
        <v>15</v>
      </c>
      <c r="G11" s="104"/>
      <c r="H11" s="114">
        <v>13</v>
      </c>
      <c r="I11" s="115"/>
      <c r="J11" s="7"/>
      <c r="K11" s="114">
        <v>2</v>
      </c>
      <c r="L11" s="114">
        <v>15</v>
      </c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 spans="1:26" ht="14.25" customHeight="1" x14ac:dyDescent="0.25">
      <c r="A12" s="104"/>
      <c r="B12" s="114">
        <v>3</v>
      </c>
      <c r="C12" s="115"/>
      <c r="D12" s="7"/>
      <c r="E12" s="114">
        <v>2</v>
      </c>
      <c r="F12" s="114">
        <v>60</v>
      </c>
      <c r="G12" s="104"/>
      <c r="H12" s="114">
        <v>14</v>
      </c>
      <c r="I12" s="115"/>
      <c r="J12" s="7"/>
      <c r="K12" s="114">
        <v>2</v>
      </c>
      <c r="L12" s="114">
        <v>60</v>
      </c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spans="1:26" ht="14.25" customHeight="1" x14ac:dyDescent="0.25">
      <c r="A13" s="104"/>
      <c r="B13" s="114">
        <v>4</v>
      </c>
      <c r="C13" s="115"/>
      <c r="D13" s="7"/>
      <c r="E13" s="114">
        <v>2</v>
      </c>
      <c r="F13" s="114">
        <v>10</v>
      </c>
      <c r="G13" s="104"/>
      <c r="H13" s="114">
        <v>15</v>
      </c>
      <c r="I13" s="115"/>
      <c r="J13" s="7"/>
      <c r="K13" s="114">
        <v>2</v>
      </c>
      <c r="L13" s="114">
        <v>10</v>
      </c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spans="1:26" ht="14.25" customHeight="1" x14ac:dyDescent="0.25">
      <c r="A14" s="104"/>
      <c r="B14" s="114">
        <v>5</v>
      </c>
      <c r="C14" s="115"/>
      <c r="D14" s="7"/>
      <c r="E14" s="114">
        <v>2</v>
      </c>
      <c r="F14" s="114">
        <v>15</v>
      </c>
      <c r="G14" s="104"/>
      <c r="H14" s="114">
        <v>16</v>
      </c>
      <c r="I14" s="115"/>
      <c r="J14" s="7"/>
      <c r="K14" s="114">
        <v>2</v>
      </c>
      <c r="L14" s="114">
        <v>15</v>
      </c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spans="1:26" ht="14.25" customHeight="1" x14ac:dyDescent="0.25">
      <c r="A15" s="104"/>
      <c r="B15" s="114">
        <v>6</v>
      </c>
      <c r="C15" s="115"/>
      <c r="D15" s="7"/>
      <c r="E15" s="114">
        <v>5</v>
      </c>
      <c r="F15" s="114">
        <v>60</v>
      </c>
      <c r="G15" s="104"/>
      <c r="H15" s="114">
        <v>17</v>
      </c>
      <c r="I15" s="115"/>
      <c r="J15" s="7"/>
      <c r="K15" s="114">
        <v>5</v>
      </c>
      <c r="L15" s="114">
        <v>60</v>
      </c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</row>
    <row r="16" spans="1:26" ht="14.25" customHeight="1" x14ac:dyDescent="0.25">
      <c r="A16" s="104"/>
      <c r="B16" s="114">
        <v>7</v>
      </c>
      <c r="C16" s="115"/>
      <c r="D16" s="7"/>
      <c r="E16" s="114">
        <v>6</v>
      </c>
      <c r="F16" s="114">
        <v>10</v>
      </c>
      <c r="G16" s="104"/>
      <c r="H16" s="114">
        <v>18</v>
      </c>
      <c r="I16" s="115"/>
      <c r="J16" s="7"/>
      <c r="K16" s="114">
        <v>6</v>
      </c>
      <c r="L16" s="114">
        <v>10</v>
      </c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spans="1:26" ht="14.25" customHeight="1" x14ac:dyDescent="0.25">
      <c r="A17" s="104"/>
      <c r="B17" s="114">
        <v>8</v>
      </c>
      <c r="C17" s="115"/>
      <c r="D17" s="7"/>
      <c r="E17" s="114">
        <v>1</v>
      </c>
      <c r="F17" s="114">
        <v>15</v>
      </c>
      <c r="G17" s="104"/>
      <c r="H17" s="114">
        <v>19</v>
      </c>
      <c r="I17" s="115"/>
      <c r="J17" s="7"/>
      <c r="K17" s="114">
        <v>5</v>
      </c>
      <c r="L17" s="114">
        <v>15</v>
      </c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</row>
    <row r="18" spans="1:26" ht="14.25" customHeight="1" x14ac:dyDescent="0.25">
      <c r="A18" s="104"/>
      <c r="B18" s="114">
        <v>9</v>
      </c>
      <c r="C18" s="115"/>
      <c r="D18" s="7"/>
      <c r="E18" s="114">
        <v>5</v>
      </c>
      <c r="F18" s="114">
        <v>60</v>
      </c>
      <c r="G18" s="104"/>
      <c r="H18" s="114">
        <v>20</v>
      </c>
      <c r="I18" s="115"/>
      <c r="J18" s="7"/>
      <c r="K18" s="114">
        <v>5</v>
      </c>
      <c r="L18" s="114">
        <v>60</v>
      </c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</row>
    <row r="19" spans="1:26" ht="14.25" customHeight="1" x14ac:dyDescent="0.25">
      <c r="A19" s="104"/>
      <c r="B19" s="114">
        <v>10</v>
      </c>
      <c r="C19" s="115"/>
      <c r="D19" s="7"/>
      <c r="E19" s="114">
        <v>5</v>
      </c>
      <c r="F19" s="114">
        <v>35</v>
      </c>
      <c r="G19" s="104"/>
      <c r="H19" s="114">
        <v>21</v>
      </c>
      <c r="I19" s="115"/>
      <c r="J19" s="7"/>
      <c r="K19" s="114">
        <v>5</v>
      </c>
      <c r="L19" s="114">
        <v>35</v>
      </c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</row>
    <row r="20" spans="1:26" ht="14.25" customHeight="1" x14ac:dyDescent="0.25">
      <c r="A20" s="104"/>
      <c r="B20" s="114">
        <v>11</v>
      </c>
      <c r="C20" s="115"/>
      <c r="D20" s="7"/>
      <c r="E20" s="114">
        <v>5</v>
      </c>
      <c r="F20" s="114">
        <v>40</v>
      </c>
      <c r="G20" s="104"/>
      <c r="H20" s="114">
        <v>22</v>
      </c>
      <c r="I20" s="115"/>
      <c r="J20" s="7"/>
      <c r="K20" s="114">
        <v>5</v>
      </c>
      <c r="L20" s="114">
        <v>40</v>
      </c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 spans="1:26" ht="14.25" customHeight="1" x14ac:dyDescent="0.25">
      <c r="A21" s="104"/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</row>
    <row r="22" spans="1:26" ht="14.25" customHeight="1" x14ac:dyDescent="0.25">
      <c r="A22" s="104"/>
      <c r="B22" s="112"/>
      <c r="C22" s="111"/>
      <c r="D22" s="104"/>
      <c r="E22" s="104"/>
      <c r="F22" s="104"/>
      <c r="G22" s="112"/>
      <c r="H22" s="111"/>
      <c r="I22" s="104"/>
      <c r="J22" s="104"/>
      <c r="K22" s="104"/>
      <c r="L22" s="112"/>
      <c r="M22" s="111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</row>
    <row r="23" spans="1:26" ht="14.25" customHeight="1" x14ac:dyDescent="0.25">
      <c r="A23" s="104"/>
      <c r="B23" s="109" t="str">
        <f>IF(C10="","",C10)</f>
        <v/>
      </c>
      <c r="C23" s="7"/>
      <c r="D23" s="104"/>
      <c r="E23" s="110">
        <f>IF(E10="","",E10)</f>
        <v>5</v>
      </c>
      <c r="F23" s="104"/>
      <c r="G23" s="109" t="str">
        <f>IF(C11="","",C11)</f>
        <v/>
      </c>
      <c r="H23" s="7"/>
      <c r="I23" s="104"/>
      <c r="J23" s="110">
        <f>IF(E11="","",E11)</f>
        <v>2</v>
      </c>
      <c r="K23" s="104"/>
      <c r="L23" s="109" t="str">
        <f>IF(C12="","",C12)</f>
        <v/>
      </c>
      <c r="M23" s="7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</row>
    <row r="24" spans="1:26" ht="14.25" customHeight="1" x14ac:dyDescent="0.25">
      <c r="A24" s="104"/>
      <c r="B24" s="107"/>
      <c r="C24" s="106"/>
      <c r="D24" s="104"/>
      <c r="E24" s="104"/>
      <c r="F24" s="104"/>
      <c r="G24" s="107"/>
      <c r="H24" s="106"/>
      <c r="I24" s="104"/>
      <c r="J24" s="104"/>
      <c r="K24" s="104"/>
      <c r="L24" s="107">
        <v>3</v>
      </c>
      <c r="M24" s="106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</row>
    <row r="25" spans="1:26" ht="14.25" customHeight="1" x14ac:dyDescent="0.25">
      <c r="A25" s="104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</row>
    <row r="26" spans="1:26" ht="14.25" customHeight="1" x14ac:dyDescent="0.25">
      <c r="A26" s="104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</row>
    <row r="27" spans="1:26" ht="14.25" customHeight="1" x14ac:dyDescent="0.25">
      <c r="A27" s="104"/>
      <c r="B27" s="104"/>
      <c r="C27" s="104"/>
      <c r="D27" s="112"/>
      <c r="E27" s="111"/>
      <c r="F27" s="104"/>
      <c r="G27" s="104"/>
      <c r="H27" s="104"/>
      <c r="I27" s="112"/>
      <c r="J27" s="111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 spans="1:26" ht="14.25" customHeight="1" x14ac:dyDescent="0.25">
      <c r="A28" s="104"/>
      <c r="B28" s="110">
        <f>IF(E12="","",E12)</f>
        <v>2</v>
      </c>
      <c r="C28" s="104"/>
      <c r="D28" s="109" t="str">
        <f>IF(C13="","",C13)</f>
        <v/>
      </c>
      <c r="E28" s="7"/>
      <c r="F28" s="104"/>
      <c r="G28" s="110">
        <f>IF(E13="","",E13)</f>
        <v>2</v>
      </c>
      <c r="H28" s="104"/>
      <c r="I28" s="109" t="str">
        <f>IF(C14="","",C14)</f>
        <v/>
      </c>
      <c r="J28" s="7"/>
      <c r="K28" s="104"/>
      <c r="L28" s="110">
        <f>IF(E14="","",E14)</f>
        <v>2</v>
      </c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</row>
    <row r="29" spans="1:26" ht="14.25" customHeight="1" x14ac:dyDescent="0.25">
      <c r="A29" s="104"/>
      <c r="B29" s="104"/>
      <c r="C29" s="104"/>
      <c r="D29" s="107">
        <v>4</v>
      </c>
      <c r="E29" s="106"/>
      <c r="F29" s="104"/>
      <c r="G29" s="104"/>
      <c r="H29" s="104"/>
      <c r="I29" s="107">
        <v>5</v>
      </c>
      <c r="J29" s="106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spans="1:26" ht="14.25" customHeight="1" x14ac:dyDescent="0.25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</row>
    <row r="31" spans="1:26" ht="14.25" customHeight="1" x14ac:dyDescent="0.25">
      <c r="A31" s="104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</row>
    <row r="32" spans="1:26" ht="14.25" customHeight="1" x14ac:dyDescent="0.25">
      <c r="A32" s="104"/>
      <c r="B32" s="112"/>
      <c r="C32" s="111"/>
      <c r="D32" s="104"/>
      <c r="E32" s="104"/>
      <c r="F32" s="104"/>
      <c r="G32" s="112"/>
      <c r="H32" s="111"/>
      <c r="I32" s="104"/>
      <c r="J32" s="104"/>
      <c r="K32" s="104"/>
      <c r="L32" s="112"/>
      <c r="M32" s="111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</row>
    <row r="33" spans="1:26" ht="14.25" customHeight="1" x14ac:dyDescent="0.25">
      <c r="A33" s="104"/>
      <c r="B33" s="109" t="str">
        <f>IF(C15="","",C15)</f>
        <v/>
      </c>
      <c r="C33" s="7"/>
      <c r="D33" s="104"/>
      <c r="E33" s="110">
        <f>IF(E15="","",E15)</f>
        <v>5</v>
      </c>
      <c r="F33" s="104"/>
      <c r="G33" s="109" t="str">
        <f>IF(C16="","",C16)</f>
        <v/>
      </c>
      <c r="H33" s="7"/>
      <c r="I33" s="104"/>
      <c r="J33" s="113">
        <f>IF(E16="","",E16)</f>
        <v>6</v>
      </c>
      <c r="K33" s="104"/>
      <c r="L33" s="109" t="str">
        <f>IF(C17="","",C17)</f>
        <v/>
      </c>
      <c r="M33" s="7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</row>
    <row r="34" spans="1:26" ht="14.25" customHeight="1" x14ac:dyDescent="0.25">
      <c r="A34" s="104"/>
      <c r="B34" s="107">
        <v>6</v>
      </c>
      <c r="C34" s="106"/>
      <c r="D34" s="104"/>
      <c r="E34" s="104"/>
      <c r="F34" s="104"/>
      <c r="G34" s="107">
        <v>7</v>
      </c>
      <c r="H34" s="106"/>
      <c r="I34" s="104"/>
      <c r="J34" s="104"/>
      <c r="K34" s="104"/>
      <c r="L34" s="107">
        <v>8</v>
      </c>
      <c r="M34" s="106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</row>
    <row r="35" spans="1:26" ht="14.25" customHeight="1" x14ac:dyDescent="0.25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 spans="1:26" ht="14.25" customHeight="1" x14ac:dyDescent="0.25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</row>
    <row r="37" spans="1:26" ht="14.25" customHeight="1" x14ac:dyDescent="0.25">
      <c r="A37" s="104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</row>
    <row r="38" spans="1:26" ht="14.25" customHeight="1" x14ac:dyDescent="0.25">
      <c r="A38" s="104"/>
      <c r="B38" s="104"/>
      <c r="C38" s="104"/>
      <c r="D38" s="112"/>
      <c r="E38" s="111"/>
      <c r="F38" s="104"/>
      <c r="G38" s="104"/>
      <c r="H38" s="104"/>
      <c r="I38" s="112"/>
      <c r="J38" s="111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</row>
    <row r="39" spans="1:26" ht="14.25" customHeight="1" x14ac:dyDescent="0.25">
      <c r="A39" s="104"/>
      <c r="B39" s="110">
        <f>IF(E17="","",E17)</f>
        <v>1</v>
      </c>
      <c r="C39" s="104"/>
      <c r="D39" s="109" t="str">
        <f>IF(C18="","",C18)</f>
        <v/>
      </c>
      <c r="E39" s="7"/>
      <c r="F39" s="104"/>
      <c r="G39" s="110">
        <f>IF(E18="","",E18)</f>
        <v>5</v>
      </c>
      <c r="H39" s="104"/>
      <c r="I39" s="109" t="str">
        <f>IF(C19="","",C19)</f>
        <v/>
      </c>
      <c r="J39" s="7"/>
      <c r="K39" s="104"/>
      <c r="L39" s="110">
        <f>IF(E19="","",E19)</f>
        <v>5</v>
      </c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</row>
    <row r="40" spans="1:26" ht="14.25" customHeight="1" x14ac:dyDescent="0.25">
      <c r="A40" s="104"/>
      <c r="B40" s="104"/>
      <c r="C40" s="104"/>
      <c r="D40" s="107">
        <v>9</v>
      </c>
      <c r="E40" s="106"/>
      <c r="F40" s="104"/>
      <c r="G40" s="104"/>
      <c r="H40" s="104"/>
      <c r="I40" s="107">
        <v>10</v>
      </c>
      <c r="J40" s="106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</row>
    <row r="41" spans="1:26" ht="14.25" customHeight="1" x14ac:dyDescent="0.25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</row>
    <row r="42" spans="1:26" ht="14.25" customHeight="1" x14ac:dyDescent="0.25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</row>
    <row r="43" spans="1:26" ht="14.25" customHeight="1" x14ac:dyDescent="0.25">
      <c r="A43" s="104"/>
      <c r="B43" s="112"/>
      <c r="C43" s="111"/>
      <c r="D43" s="104"/>
      <c r="E43" s="104"/>
      <c r="F43" s="104"/>
      <c r="G43" s="112"/>
      <c r="H43" s="111"/>
      <c r="I43" s="104"/>
      <c r="J43" s="104"/>
      <c r="K43" s="104"/>
      <c r="L43" s="112"/>
      <c r="M43" s="111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</row>
    <row r="44" spans="1:26" ht="14.25" customHeight="1" x14ac:dyDescent="0.25">
      <c r="A44" s="104"/>
      <c r="B44" s="109" t="str">
        <f>IF(C20="","",C20)</f>
        <v/>
      </c>
      <c r="C44" s="7"/>
      <c r="D44" s="104"/>
      <c r="E44" s="110">
        <f>IF(E20="","",E20)</f>
        <v>5</v>
      </c>
      <c r="F44" s="104"/>
      <c r="G44" s="109" t="str">
        <f>IF(I10="","",I10)</f>
        <v/>
      </c>
      <c r="H44" s="7"/>
      <c r="I44" s="104"/>
      <c r="J44" s="110">
        <f>IF(K10="","",K10)</f>
        <v>5</v>
      </c>
      <c r="K44" s="104"/>
      <c r="L44" s="109" t="str">
        <f>IF(I11="","",I11)</f>
        <v/>
      </c>
      <c r="M44" s="7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</row>
    <row r="45" spans="1:26" ht="14.25" customHeight="1" x14ac:dyDescent="0.25">
      <c r="A45" s="104"/>
      <c r="B45" s="107">
        <v>11</v>
      </c>
      <c r="C45" s="106"/>
      <c r="D45" s="104"/>
      <c r="E45" s="104"/>
      <c r="F45" s="104"/>
      <c r="G45" s="107">
        <v>12</v>
      </c>
      <c r="H45" s="106"/>
      <c r="I45" s="104"/>
      <c r="J45" s="104"/>
      <c r="K45" s="104"/>
      <c r="L45" s="107">
        <v>13</v>
      </c>
      <c r="M45" s="106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</row>
    <row r="46" spans="1:26" ht="14.25" customHeight="1" x14ac:dyDescent="0.25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</row>
    <row r="47" spans="1:26" ht="14.25" customHeight="1" x14ac:dyDescent="0.25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</row>
    <row r="48" spans="1:26" ht="14.25" customHeight="1" x14ac:dyDescent="0.25">
      <c r="A48" s="104"/>
      <c r="B48" s="104"/>
      <c r="C48" s="104"/>
      <c r="D48" s="112"/>
      <c r="E48" s="111"/>
      <c r="F48" s="104"/>
      <c r="G48" s="104"/>
      <c r="H48" s="104"/>
      <c r="I48" s="112"/>
      <c r="J48" s="111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spans="1:26" ht="14.25" customHeight="1" x14ac:dyDescent="0.25">
      <c r="A49" s="104"/>
      <c r="B49" s="110">
        <f>IF(K11="","",K11)</f>
        <v>2</v>
      </c>
      <c r="C49" s="104"/>
      <c r="D49" s="109" t="str">
        <f>IF(I12="","",I12)</f>
        <v/>
      </c>
      <c r="E49" s="7"/>
      <c r="F49" s="104"/>
      <c r="G49" s="110">
        <f>IF(K12="","",K12)</f>
        <v>2</v>
      </c>
      <c r="H49" s="104"/>
      <c r="I49" s="109" t="str">
        <f>IF(I13="","",I13)</f>
        <v/>
      </c>
      <c r="J49" s="7"/>
      <c r="K49" s="104"/>
      <c r="L49" s="110">
        <f>IF(K13="","",K13)</f>
        <v>2</v>
      </c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</row>
    <row r="50" spans="1:26" ht="14.25" customHeight="1" x14ac:dyDescent="0.25">
      <c r="A50" s="104"/>
      <c r="B50" s="104"/>
      <c r="C50" s="104"/>
      <c r="D50" s="107">
        <v>14</v>
      </c>
      <c r="E50" s="106"/>
      <c r="F50" s="104"/>
      <c r="G50" s="104"/>
      <c r="H50" s="104"/>
      <c r="I50" s="107">
        <v>15</v>
      </c>
      <c r="J50" s="106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spans="1:26" ht="14.25" customHeight="1" x14ac:dyDescent="0.25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</row>
    <row r="52" spans="1:26" ht="14.25" customHeight="1" x14ac:dyDescent="0.25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</row>
    <row r="53" spans="1:26" ht="14.25" customHeight="1" x14ac:dyDescent="0.25">
      <c r="A53" s="104"/>
      <c r="B53" s="112"/>
      <c r="C53" s="111"/>
      <c r="D53" s="104"/>
      <c r="E53" s="104"/>
      <c r="F53" s="104"/>
      <c r="G53" s="112"/>
      <c r="H53" s="111"/>
      <c r="I53" s="104"/>
      <c r="J53" s="104"/>
      <c r="K53" s="104"/>
      <c r="L53" s="112"/>
      <c r="M53" s="111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</row>
    <row r="54" spans="1:26" ht="14.25" customHeight="1" x14ac:dyDescent="0.25">
      <c r="A54" s="104"/>
      <c r="B54" s="109" t="str">
        <f>IF(I14="","",I14)</f>
        <v/>
      </c>
      <c r="C54" s="7"/>
      <c r="D54" s="104"/>
      <c r="E54" s="110">
        <f>IF(K14="","",K14)</f>
        <v>2</v>
      </c>
      <c r="F54" s="104"/>
      <c r="G54" s="109" t="str">
        <f>IF(I15="","",I15)</f>
        <v/>
      </c>
      <c r="H54" s="7"/>
      <c r="I54" s="104"/>
      <c r="J54" s="110">
        <f>IF(K15="","",K15)</f>
        <v>5</v>
      </c>
      <c r="K54" s="104"/>
      <c r="L54" s="109" t="str">
        <f>IF(I16="","",I16)</f>
        <v/>
      </c>
      <c r="M54" s="7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</row>
    <row r="55" spans="1:26" ht="14.25" customHeight="1" x14ac:dyDescent="0.25">
      <c r="A55" s="104"/>
      <c r="B55" s="107">
        <v>16</v>
      </c>
      <c r="C55" s="106"/>
      <c r="D55" s="104"/>
      <c r="E55" s="104"/>
      <c r="F55" s="104"/>
      <c r="G55" s="107">
        <v>17</v>
      </c>
      <c r="H55" s="106"/>
      <c r="I55" s="104"/>
      <c r="J55" s="104"/>
      <c r="K55" s="104"/>
      <c r="L55" s="107">
        <v>18</v>
      </c>
      <c r="M55" s="106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</row>
    <row r="56" spans="1:26" ht="14.25" customHeight="1" x14ac:dyDescent="0.25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</row>
    <row r="57" spans="1:26" ht="14.25" customHeight="1" x14ac:dyDescent="0.25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</row>
    <row r="58" spans="1:26" ht="14.25" customHeight="1" x14ac:dyDescent="0.25">
      <c r="A58" s="104"/>
      <c r="B58" s="104"/>
      <c r="C58" s="104"/>
      <c r="D58" s="112"/>
      <c r="E58" s="111"/>
      <c r="F58" s="104"/>
      <c r="G58" s="104"/>
      <c r="H58" s="104"/>
      <c r="I58" s="112"/>
      <c r="J58" s="111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</row>
    <row r="59" spans="1:26" ht="14.25" customHeight="1" x14ac:dyDescent="0.25">
      <c r="A59" s="104"/>
      <c r="B59" s="110">
        <f>IF(K16="","",K16)</f>
        <v>6</v>
      </c>
      <c r="C59" s="104"/>
      <c r="D59" s="109" t="str">
        <f>IF(I17="","",I17)</f>
        <v/>
      </c>
      <c r="E59" s="7"/>
      <c r="F59" s="104"/>
      <c r="G59" s="110">
        <f>IF(K17="","",K17)</f>
        <v>5</v>
      </c>
      <c r="H59" s="104"/>
      <c r="I59" s="109" t="str">
        <f>IF(I18="","",I18)</f>
        <v/>
      </c>
      <c r="J59" s="7"/>
      <c r="K59" s="104"/>
      <c r="L59" s="110">
        <f>IF(K18="","",K18)</f>
        <v>5</v>
      </c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</row>
    <row r="60" spans="1:26" ht="14.25" customHeight="1" x14ac:dyDescent="0.25">
      <c r="A60" s="104"/>
      <c r="B60" s="104"/>
      <c r="C60" s="104"/>
      <c r="D60" s="107">
        <v>19</v>
      </c>
      <c r="E60" s="106"/>
      <c r="F60" s="104"/>
      <c r="G60" s="104"/>
      <c r="H60" s="104"/>
      <c r="I60" s="107">
        <v>20</v>
      </c>
      <c r="J60" s="106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</row>
    <row r="61" spans="1:26" ht="14.25" customHeight="1" x14ac:dyDescent="0.25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</row>
    <row r="62" spans="1:26" ht="14.25" customHeight="1" x14ac:dyDescent="0.25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</row>
    <row r="63" spans="1:26" ht="14.25" customHeight="1" x14ac:dyDescent="0.25">
      <c r="A63" s="104"/>
      <c r="B63" s="112"/>
      <c r="C63" s="111"/>
      <c r="D63" s="104"/>
      <c r="E63" s="104"/>
      <c r="F63" s="104"/>
      <c r="G63" s="112"/>
      <c r="H63" s="111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</row>
    <row r="64" spans="1:26" ht="14.25" customHeight="1" x14ac:dyDescent="0.25">
      <c r="A64" s="104"/>
      <c r="B64" s="109" t="str">
        <f>IF(I19="","",I19)</f>
        <v/>
      </c>
      <c r="C64" s="7"/>
      <c r="D64" s="104"/>
      <c r="E64" s="110">
        <f>IF(K19="","",K19)</f>
        <v>5</v>
      </c>
      <c r="F64" s="104"/>
      <c r="G64" s="109" t="str">
        <f>IF(I20="","",I20)</f>
        <v/>
      </c>
      <c r="H64" s="7"/>
      <c r="I64" s="104"/>
      <c r="J64" s="108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</row>
    <row r="65" spans="1:26" ht="14.25" customHeight="1" x14ac:dyDescent="0.25">
      <c r="A65" s="104"/>
      <c r="B65" s="107">
        <v>21</v>
      </c>
      <c r="C65" s="106"/>
      <c r="D65" s="104"/>
      <c r="E65" s="104"/>
      <c r="F65" s="104"/>
      <c r="G65" s="107">
        <v>22</v>
      </c>
      <c r="H65" s="106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</row>
    <row r="66" spans="1:26" ht="14.25" customHeight="1" x14ac:dyDescent="0.25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</row>
    <row r="67" spans="1:26" ht="14.25" customHeight="1" x14ac:dyDescent="0.25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</row>
    <row r="68" spans="1:26" ht="14.25" customHeight="1" x14ac:dyDescent="0.25">
      <c r="A68" s="105" t="s">
        <v>69</v>
      </c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</row>
    <row r="69" spans="1:26" ht="14.25" customHeight="1" x14ac:dyDescent="0.25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</row>
    <row r="70" spans="1:26" ht="14.25" customHeight="1" x14ac:dyDescent="0.25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</row>
    <row r="71" spans="1:26" ht="14.25" customHeight="1" x14ac:dyDescent="0.25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</row>
    <row r="72" spans="1:26" ht="14.25" customHeight="1" x14ac:dyDescent="0.25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</row>
    <row r="73" spans="1:26" ht="14.25" customHeight="1" x14ac:dyDescent="0.25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</row>
    <row r="74" spans="1:26" ht="14.25" customHeight="1" x14ac:dyDescent="0.25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</row>
    <row r="75" spans="1:26" ht="14.25" customHeight="1" x14ac:dyDescent="0.25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</row>
    <row r="76" spans="1:26" ht="14.25" customHeight="1" x14ac:dyDescent="0.25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</row>
    <row r="77" spans="1:26" ht="14.25" customHeight="1" x14ac:dyDescent="0.25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</row>
    <row r="78" spans="1:26" ht="14.25" customHeight="1" x14ac:dyDescent="0.25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</row>
    <row r="79" spans="1:26" ht="14.25" customHeight="1" x14ac:dyDescent="0.25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</row>
    <row r="80" spans="1:26" ht="14.25" customHeight="1" x14ac:dyDescent="0.25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</row>
    <row r="81" spans="1:26" ht="14.25" customHeight="1" x14ac:dyDescent="0.25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</row>
    <row r="82" spans="1:26" ht="14.25" customHeight="1" x14ac:dyDescent="0.25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</row>
    <row r="83" spans="1:26" ht="14.25" customHeight="1" x14ac:dyDescent="0.25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</row>
    <row r="84" spans="1:26" ht="14.25" customHeight="1" x14ac:dyDescent="0.25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</row>
    <row r="85" spans="1:26" ht="14.25" customHeight="1" x14ac:dyDescent="0.25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</row>
    <row r="86" spans="1:26" ht="14.25" customHeight="1" x14ac:dyDescent="0.25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</row>
    <row r="87" spans="1:26" ht="14.25" customHeight="1" x14ac:dyDescent="0.25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</row>
    <row r="88" spans="1:26" ht="14.25" customHeight="1" x14ac:dyDescent="0.25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</row>
    <row r="89" spans="1:26" ht="14.25" customHeight="1" x14ac:dyDescent="0.25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</row>
    <row r="90" spans="1:26" ht="14.25" customHeight="1" x14ac:dyDescent="0.25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</row>
    <row r="91" spans="1:26" ht="14.25" customHeight="1" x14ac:dyDescent="0.25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</row>
    <row r="92" spans="1:26" ht="14.25" customHeight="1" x14ac:dyDescent="0.25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</row>
    <row r="93" spans="1:26" ht="14.25" customHeight="1" x14ac:dyDescent="0.25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</row>
    <row r="94" spans="1:26" ht="14.25" customHeight="1" x14ac:dyDescent="0.25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</row>
    <row r="95" spans="1:26" ht="14.25" customHeight="1" x14ac:dyDescent="0.25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</row>
    <row r="96" spans="1:26" ht="14.25" customHeight="1" x14ac:dyDescent="0.25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</row>
    <row r="97" spans="1:26" ht="14.25" customHeight="1" x14ac:dyDescent="0.25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</row>
    <row r="98" spans="1:26" ht="14.25" customHeight="1" x14ac:dyDescent="0.25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</row>
    <row r="99" spans="1:26" ht="14.25" customHeight="1" x14ac:dyDescent="0.25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</row>
    <row r="100" spans="1:26" ht="14.25" customHeight="1" x14ac:dyDescent="0.25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</row>
    <row r="101" spans="1:26" ht="14.25" customHeight="1" x14ac:dyDescent="0.25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</row>
    <row r="102" spans="1:26" ht="14.25" customHeight="1" x14ac:dyDescent="0.25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</row>
    <row r="103" spans="1:26" ht="14.25" customHeight="1" x14ac:dyDescent="0.25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</row>
    <row r="104" spans="1:26" ht="14.25" customHeight="1" x14ac:dyDescent="0.25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</row>
    <row r="105" spans="1:26" ht="14.25" customHeight="1" x14ac:dyDescent="0.25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</row>
    <row r="106" spans="1:26" ht="14.25" customHeight="1" x14ac:dyDescent="0.25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</row>
    <row r="107" spans="1:26" ht="14.25" customHeight="1" x14ac:dyDescent="0.25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</row>
    <row r="108" spans="1:26" ht="14.25" customHeight="1" x14ac:dyDescent="0.25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</row>
    <row r="109" spans="1:26" ht="14.25" customHeight="1" x14ac:dyDescent="0.25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</row>
    <row r="110" spans="1:26" ht="14.25" customHeight="1" x14ac:dyDescent="0.25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</row>
    <row r="111" spans="1:26" ht="14.25" customHeight="1" x14ac:dyDescent="0.25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</row>
    <row r="112" spans="1:26" ht="14.25" customHeight="1" x14ac:dyDescent="0.25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</row>
    <row r="113" spans="1:26" ht="14.25" customHeight="1" x14ac:dyDescent="0.25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</row>
    <row r="114" spans="1:26" ht="14.25" customHeight="1" x14ac:dyDescent="0.25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</row>
    <row r="115" spans="1:26" ht="14.25" customHeight="1" x14ac:dyDescent="0.25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</row>
    <row r="116" spans="1:26" ht="14.25" customHeight="1" x14ac:dyDescent="0.25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</row>
    <row r="117" spans="1:26" ht="14.25" customHeight="1" x14ac:dyDescent="0.25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</row>
    <row r="118" spans="1:26" ht="14.25" customHeight="1" x14ac:dyDescent="0.25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</row>
    <row r="119" spans="1:26" ht="14.25" customHeight="1" x14ac:dyDescent="0.25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</row>
    <row r="120" spans="1:26" ht="14.25" customHeight="1" x14ac:dyDescent="0.25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</row>
    <row r="121" spans="1:26" ht="14.25" customHeight="1" x14ac:dyDescent="0.25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</row>
    <row r="122" spans="1:26" ht="14.25" customHeight="1" x14ac:dyDescent="0.25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</row>
    <row r="123" spans="1:26" ht="14.25" customHeight="1" x14ac:dyDescent="0.25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</row>
    <row r="124" spans="1:26" ht="14.25" customHeight="1" x14ac:dyDescent="0.25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</row>
    <row r="125" spans="1:26" ht="14.25" customHeight="1" x14ac:dyDescent="0.25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</row>
    <row r="126" spans="1:26" ht="14.25" customHeight="1" x14ac:dyDescent="0.25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</row>
    <row r="127" spans="1:26" ht="14.25" customHeight="1" x14ac:dyDescent="0.25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</row>
    <row r="128" spans="1:26" ht="14.25" customHeight="1" x14ac:dyDescent="0.25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</row>
    <row r="129" spans="1:26" ht="14.25" customHeight="1" x14ac:dyDescent="0.25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</row>
    <row r="130" spans="1:26" ht="14.25" customHeight="1" x14ac:dyDescent="0.25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</row>
    <row r="131" spans="1:26" ht="14.25" customHeight="1" x14ac:dyDescent="0.25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</row>
    <row r="132" spans="1:26" ht="14.25" customHeight="1" x14ac:dyDescent="0.25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</row>
    <row r="133" spans="1:26" ht="14.25" customHeight="1" x14ac:dyDescent="0.25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</row>
    <row r="134" spans="1:26" ht="14.25" customHeight="1" x14ac:dyDescent="0.25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</row>
    <row r="135" spans="1:26" ht="14.25" customHeight="1" x14ac:dyDescent="0.25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</row>
    <row r="136" spans="1:26" ht="14.25" customHeight="1" x14ac:dyDescent="0.25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</row>
    <row r="137" spans="1:26" ht="14.25" customHeight="1" x14ac:dyDescent="0.25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</row>
    <row r="138" spans="1:26" ht="14.25" customHeight="1" x14ac:dyDescent="0.25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</row>
    <row r="139" spans="1:26" ht="14.25" customHeight="1" x14ac:dyDescent="0.25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</row>
    <row r="140" spans="1:26" ht="14.25" customHeight="1" x14ac:dyDescent="0.25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</row>
    <row r="141" spans="1:26" ht="14.25" customHeight="1" x14ac:dyDescent="0.25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</row>
    <row r="142" spans="1:26" ht="14.25" customHeight="1" x14ac:dyDescent="0.25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</row>
    <row r="143" spans="1:26" ht="14.25" customHeight="1" x14ac:dyDescent="0.25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</row>
    <row r="144" spans="1:26" ht="14.25" customHeight="1" x14ac:dyDescent="0.25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</row>
    <row r="145" spans="1:26" ht="14.25" customHeight="1" x14ac:dyDescent="0.25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</row>
    <row r="146" spans="1:26" ht="14.25" customHeight="1" x14ac:dyDescent="0.25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</row>
    <row r="147" spans="1:26" ht="14.25" customHeight="1" x14ac:dyDescent="0.25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</row>
    <row r="148" spans="1:26" ht="14.25" customHeight="1" x14ac:dyDescent="0.25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</row>
    <row r="149" spans="1:26" ht="14.25" customHeight="1" x14ac:dyDescent="0.25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</row>
    <row r="150" spans="1:26" ht="14.25" customHeight="1" x14ac:dyDescent="0.25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</row>
    <row r="151" spans="1:26" ht="14.25" customHeight="1" x14ac:dyDescent="0.25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</row>
    <row r="152" spans="1:26" ht="14.25" customHeight="1" x14ac:dyDescent="0.25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</row>
    <row r="153" spans="1:26" ht="14.25" customHeight="1" x14ac:dyDescent="0.25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</row>
    <row r="154" spans="1:26" ht="14.25" customHeight="1" x14ac:dyDescent="0.25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</row>
    <row r="155" spans="1:26" ht="14.25" customHeight="1" x14ac:dyDescent="0.25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</row>
    <row r="156" spans="1:26" ht="14.25" customHeight="1" x14ac:dyDescent="0.25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</row>
    <row r="157" spans="1:26" ht="14.25" customHeight="1" x14ac:dyDescent="0.25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</row>
    <row r="158" spans="1:26" ht="14.25" customHeight="1" x14ac:dyDescent="0.25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</row>
    <row r="159" spans="1:26" ht="14.25" customHeight="1" x14ac:dyDescent="0.25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</row>
    <row r="160" spans="1:26" ht="14.25" customHeight="1" x14ac:dyDescent="0.25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</row>
    <row r="161" spans="1:26" ht="14.25" customHeight="1" x14ac:dyDescent="0.25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</row>
    <row r="162" spans="1:26" ht="14.25" customHeight="1" x14ac:dyDescent="0.25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</row>
    <row r="163" spans="1:26" ht="14.25" customHeight="1" x14ac:dyDescent="0.25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</row>
    <row r="164" spans="1:26" ht="14.25" customHeight="1" x14ac:dyDescent="0.25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</row>
    <row r="165" spans="1:26" ht="14.25" customHeight="1" x14ac:dyDescent="0.25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</row>
    <row r="166" spans="1:26" ht="14.25" customHeight="1" x14ac:dyDescent="0.25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</row>
    <row r="167" spans="1:26" ht="14.25" customHeight="1" x14ac:dyDescent="0.25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</row>
    <row r="168" spans="1:26" ht="14.25" customHeight="1" x14ac:dyDescent="0.25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</row>
    <row r="169" spans="1:26" ht="14.25" customHeight="1" x14ac:dyDescent="0.25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</row>
    <row r="170" spans="1:26" ht="14.25" customHeight="1" x14ac:dyDescent="0.25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</row>
    <row r="171" spans="1:26" ht="14.25" customHeight="1" x14ac:dyDescent="0.25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</row>
    <row r="172" spans="1:26" ht="14.25" customHeight="1" x14ac:dyDescent="0.25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</row>
    <row r="173" spans="1:26" ht="14.25" customHeight="1" x14ac:dyDescent="0.25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</row>
    <row r="174" spans="1:26" ht="14.25" customHeight="1" x14ac:dyDescent="0.25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</row>
    <row r="175" spans="1:26" ht="14.25" customHeight="1" x14ac:dyDescent="0.25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</row>
    <row r="176" spans="1:26" ht="14.25" customHeight="1" x14ac:dyDescent="0.25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</row>
    <row r="177" spans="1:26" ht="14.25" customHeight="1" x14ac:dyDescent="0.25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</row>
    <row r="178" spans="1:26" ht="14.25" customHeight="1" x14ac:dyDescent="0.25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</row>
    <row r="179" spans="1:26" ht="14.25" customHeight="1" x14ac:dyDescent="0.25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</row>
    <row r="180" spans="1:26" ht="14.25" customHeight="1" x14ac:dyDescent="0.25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</row>
    <row r="181" spans="1:26" ht="14.25" customHeight="1" x14ac:dyDescent="0.25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</row>
    <row r="182" spans="1:26" ht="14.25" customHeight="1" x14ac:dyDescent="0.25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</row>
    <row r="183" spans="1:26" ht="14.25" customHeight="1" x14ac:dyDescent="0.25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</row>
    <row r="184" spans="1:26" ht="14.25" customHeight="1" x14ac:dyDescent="0.25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</row>
    <row r="185" spans="1:26" ht="14.25" customHeight="1" x14ac:dyDescent="0.25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</row>
    <row r="186" spans="1:26" ht="14.25" customHeight="1" x14ac:dyDescent="0.25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</row>
    <row r="187" spans="1:26" ht="14.25" customHeight="1" x14ac:dyDescent="0.25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</row>
    <row r="188" spans="1:26" ht="14.25" customHeight="1" x14ac:dyDescent="0.25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</row>
    <row r="189" spans="1:26" ht="14.25" customHeight="1" x14ac:dyDescent="0.25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</row>
    <row r="190" spans="1:26" ht="14.25" customHeight="1" x14ac:dyDescent="0.25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</row>
    <row r="191" spans="1:26" ht="14.25" customHeight="1" x14ac:dyDescent="0.25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</row>
    <row r="192" spans="1:26" ht="14.25" customHeight="1" x14ac:dyDescent="0.25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</row>
    <row r="193" spans="1:26" ht="14.25" customHeight="1" x14ac:dyDescent="0.25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</row>
    <row r="194" spans="1:26" ht="14.25" customHeight="1" x14ac:dyDescent="0.25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</row>
    <row r="195" spans="1:26" ht="14.25" customHeight="1" x14ac:dyDescent="0.25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</row>
    <row r="196" spans="1:26" ht="14.25" customHeight="1" x14ac:dyDescent="0.25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</row>
    <row r="197" spans="1:26" ht="14.25" customHeight="1" x14ac:dyDescent="0.25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</row>
    <row r="198" spans="1:26" ht="14.25" customHeight="1" x14ac:dyDescent="0.25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</row>
    <row r="199" spans="1:26" ht="14.25" customHeight="1" x14ac:dyDescent="0.25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</row>
    <row r="200" spans="1:26" ht="14.25" customHeight="1" x14ac:dyDescent="0.25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</row>
    <row r="201" spans="1:26" ht="14.25" customHeight="1" x14ac:dyDescent="0.25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</row>
    <row r="202" spans="1:26" ht="14.25" customHeight="1" x14ac:dyDescent="0.25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</row>
    <row r="203" spans="1:26" ht="14.25" customHeight="1" x14ac:dyDescent="0.25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</row>
    <row r="204" spans="1:26" ht="14.25" customHeight="1" x14ac:dyDescent="0.25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</row>
    <row r="205" spans="1:26" ht="14.25" customHeight="1" x14ac:dyDescent="0.25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</row>
    <row r="206" spans="1:26" ht="14.25" customHeight="1" x14ac:dyDescent="0.25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</row>
    <row r="207" spans="1:26" ht="14.25" customHeight="1" x14ac:dyDescent="0.25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</row>
    <row r="208" spans="1:26" ht="14.25" customHeight="1" x14ac:dyDescent="0.25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</row>
    <row r="209" spans="1:26" ht="14.25" customHeight="1" x14ac:dyDescent="0.25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</row>
    <row r="210" spans="1:26" ht="14.25" customHeight="1" x14ac:dyDescent="0.25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</row>
    <row r="211" spans="1:26" ht="14.25" customHeight="1" x14ac:dyDescent="0.25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</row>
    <row r="212" spans="1:26" ht="14.25" customHeight="1" x14ac:dyDescent="0.25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</row>
    <row r="213" spans="1:26" ht="14.25" customHeight="1" x14ac:dyDescent="0.25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</row>
    <row r="214" spans="1:26" ht="14.25" customHeight="1" x14ac:dyDescent="0.25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</row>
    <row r="215" spans="1:26" ht="14.25" customHeight="1" x14ac:dyDescent="0.25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</row>
    <row r="216" spans="1:26" ht="14.25" customHeight="1" x14ac:dyDescent="0.25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</row>
    <row r="217" spans="1:26" ht="14.25" customHeight="1" x14ac:dyDescent="0.25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</row>
    <row r="218" spans="1:26" ht="14.25" customHeight="1" x14ac:dyDescent="0.25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</row>
    <row r="219" spans="1:26" ht="14.25" customHeight="1" x14ac:dyDescent="0.25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</row>
    <row r="220" spans="1:26" ht="14.25" customHeight="1" x14ac:dyDescent="0.25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</row>
    <row r="221" spans="1:26" ht="14.25" customHeight="1" x14ac:dyDescent="0.25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</row>
    <row r="222" spans="1:26" ht="14.25" customHeight="1" x14ac:dyDescent="0.25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</row>
    <row r="223" spans="1:26" ht="14.25" customHeight="1" x14ac:dyDescent="0.25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</row>
    <row r="224" spans="1:26" ht="14.25" customHeight="1" x14ac:dyDescent="0.25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</row>
    <row r="225" spans="1:26" ht="14.25" customHeight="1" x14ac:dyDescent="0.25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</row>
    <row r="226" spans="1:26" ht="14.25" customHeight="1" x14ac:dyDescent="0.2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</row>
    <row r="227" spans="1:26" ht="14.25" customHeight="1" x14ac:dyDescent="0.25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</row>
    <row r="228" spans="1:26" ht="14.25" customHeight="1" x14ac:dyDescent="0.25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</row>
    <row r="229" spans="1:26" ht="14.25" customHeight="1" x14ac:dyDescent="0.25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</row>
    <row r="230" spans="1:26" ht="14.25" customHeight="1" x14ac:dyDescent="0.25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</row>
    <row r="231" spans="1:26" ht="14.25" customHeight="1" x14ac:dyDescent="0.25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</row>
    <row r="232" spans="1:26" ht="14.25" customHeight="1" x14ac:dyDescent="0.25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</row>
    <row r="233" spans="1:26" ht="14.25" customHeight="1" x14ac:dyDescent="0.25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</row>
    <row r="234" spans="1:26" ht="14.25" customHeight="1" x14ac:dyDescent="0.25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</row>
    <row r="235" spans="1:26" ht="14.25" customHeight="1" x14ac:dyDescent="0.25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</row>
    <row r="236" spans="1:26" ht="14.25" customHeight="1" x14ac:dyDescent="0.25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</row>
    <row r="237" spans="1:26" ht="14.25" customHeight="1" x14ac:dyDescent="0.25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</row>
    <row r="238" spans="1:26" ht="14.25" customHeight="1" x14ac:dyDescent="0.25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</row>
    <row r="239" spans="1:26" ht="14.25" customHeight="1" x14ac:dyDescent="0.25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</row>
    <row r="240" spans="1:26" ht="14.25" customHeight="1" x14ac:dyDescent="0.25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</row>
    <row r="241" spans="1:26" ht="14.25" customHeight="1" x14ac:dyDescent="0.25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</row>
    <row r="242" spans="1:26" ht="14.25" customHeight="1" x14ac:dyDescent="0.25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</row>
    <row r="243" spans="1:26" ht="14.25" customHeight="1" x14ac:dyDescent="0.25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</row>
    <row r="244" spans="1:26" ht="14.25" customHeight="1" x14ac:dyDescent="0.25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</row>
    <row r="245" spans="1:26" ht="14.25" customHeight="1" x14ac:dyDescent="0.25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</row>
    <row r="246" spans="1:26" ht="14.25" customHeight="1" x14ac:dyDescent="0.25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</row>
    <row r="247" spans="1:26" ht="14.25" customHeight="1" x14ac:dyDescent="0.25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</row>
    <row r="248" spans="1:26" ht="14.25" customHeight="1" x14ac:dyDescent="0.25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</row>
    <row r="249" spans="1:26" ht="14.25" customHeight="1" x14ac:dyDescent="0.25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</row>
    <row r="250" spans="1:26" ht="14.25" customHeight="1" x14ac:dyDescent="0.25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</row>
    <row r="251" spans="1:26" ht="14.25" customHeight="1" x14ac:dyDescent="0.25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</row>
    <row r="252" spans="1:26" ht="14.25" customHeight="1" x14ac:dyDescent="0.25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</row>
    <row r="253" spans="1:26" ht="14.25" customHeight="1" x14ac:dyDescent="0.25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</row>
    <row r="254" spans="1:26" ht="14.25" customHeight="1" x14ac:dyDescent="0.25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</row>
    <row r="255" spans="1:26" ht="14.25" customHeight="1" x14ac:dyDescent="0.25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</row>
    <row r="256" spans="1:26" ht="14.25" customHeight="1" x14ac:dyDescent="0.25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</row>
    <row r="257" spans="1:26" ht="14.25" customHeight="1" x14ac:dyDescent="0.25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</row>
    <row r="258" spans="1:26" ht="14.25" customHeight="1" x14ac:dyDescent="0.25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</row>
    <row r="259" spans="1:26" ht="14.25" customHeight="1" x14ac:dyDescent="0.25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</row>
    <row r="260" spans="1:26" ht="14.25" customHeight="1" x14ac:dyDescent="0.25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</row>
    <row r="261" spans="1:26" ht="14.25" customHeight="1" x14ac:dyDescent="0.25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</row>
    <row r="262" spans="1:26" ht="14.25" customHeight="1" x14ac:dyDescent="0.25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</row>
    <row r="263" spans="1:26" ht="14.25" customHeight="1" x14ac:dyDescent="0.25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</row>
    <row r="264" spans="1:26" ht="14.25" customHeight="1" x14ac:dyDescent="0.25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</row>
    <row r="265" spans="1:26" ht="14.25" customHeight="1" x14ac:dyDescent="0.2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</row>
    <row r="266" spans="1:26" ht="14.25" customHeight="1" x14ac:dyDescent="0.25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</row>
    <row r="267" spans="1:26" ht="14.25" customHeight="1" x14ac:dyDescent="0.25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</row>
    <row r="268" spans="1:26" ht="14.25" customHeight="1" x14ac:dyDescent="0.25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</row>
    <row r="269" spans="1:26" ht="15.75" customHeight="1" x14ac:dyDescent="0.25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</row>
    <row r="270" spans="1:26" ht="15.75" customHeight="1" x14ac:dyDescent="0.25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</row>
    <row r="271" spans="1:26" ht="15.75" customHeight="1" x14ac:dyDescent="0.25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</row>
    <row r="272" spans="1:26" ht="15.75" customHeight="1" x14ac:dyDescent="0.25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</row>
    <row r="273" spans="1:26" ht="15.75" customHeight="1" x14ac:dyDescent="0.25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</row>
    <row r="274" spans="1:26" ht="15.75" customHeight="1" x14ac:dyDescent="0.25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</row>
    <row r="275" spans="1:26" ht="15.75" customHeight="1" x14ac:dyDescent="0.25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</row>
    <row r="276" spans="1:26" ht="15.75" customHeight="1" x14ac:dyDescent="0.25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</row>
    <row r="277" spans="1:26" ht="15.75" customHeight="1" x14ac:dyDescent="0.25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</row>
    <row r="278" spans="1:26" ht="15.75" customHeight="1" x14ac:dyDescent="0.25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</row>
    <row r="279" spans="1:26" ht="15.75" customHeight="1" x14ac:dyDescent="0.25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</row>
    <row r="280" spans="1:26" ht="15.75" customHeight="1" x14ac:dyDescent="0.25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</row>
    <row r="281" spans="1:26" ht="15.75" customHeight="1" x14ac:dyDescent="0.25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</row>
    <row r="282" spans="1:26" ht="15.75" customHeight="1" x14ac:dyDescent="0.25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</row>
    <row r="283" spans="1:26" ht="15.75" customHeight="1" x14ac:dyDescent="0.25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</row>
    <row r="284" spans="1:26" ht="15.75" customHeight="1" x14ac:dyDescent="0.25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</row>
    <row r="285" spans="1:26" ht="15.75" customHeight="1" x14ac:dyDescent="0.25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</row>
    <row r="286" spans="1:26" ht="15.75" customHeight="1" x14ac:dyDescent="0.25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</row>
    <row r="287" spans="1:26" ht="15.75" customHeight="1" x14ac:dyDescent="0.25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</row>
    <row r="288" spans="1:26" ht="15.75" customHeight="1" x14ac:dyDescent="0.25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</row>
    <row r="289" spans="1:26" ht="15.75" customHeight="1" x14ac:dyDescent="0.25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</row>
    <row r="290" spans="1:26" ht="15.75" customHeight="1" x14ac:dyDescent="0.25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</row>
    <row r="291" spans="1:26" ht="15.75" customHeight="1" x14ac:dyDescent="0.25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</row>
    <row r="292" spans="1:26" ht="15.75" customHeight="1" x14ac:dyDescent="0.25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</row>
    <row r="293" spans="1:26" ht="15.75" customHeight="1" x14ac:dyDescent="0.25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</row>
    <row r="294" spans="1:26" ht="15.75" customHeight="1" x14ac:dyDescent="0.25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</row>
    <row r="295" spans="1:26" ht="15.75" customHeight="1" x14ac:dyDescent="0.25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</row>
    <row r="296" spans="1:26" ht="15.75" customHeight="1" x14ac:dyDescent="0.25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</row>
    <row r="297" spans="1:26" ht="15.75" customHeight="1" x14ac:dyDescent="0.25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</row>
    <row r="298" spans="1:26" ht="15.75" customHeight="1" x14ac:dyDescent="0.25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</row>
    <row r="299" spans="1:26" ht="15.75" customHeight="1" x14ac:dyDescent="0.25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</row>
    <row r="300" spans="1:26" ht="15.75" customHeight="1" x14ac:dyDescent="0.25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</row>
    <row r="301" spans="1:26" ht="15.75" customHeight="1" x14ac:dyDescent="0.25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</row>
    <row r="302" spans="1:26" ht="15.75" customHeight="1" x14ac:dyDescent="0.25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</row>
    <row r="303" spans="1:26" ht="15.75" customHeight="1" x14ac:dyDescent="0.25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</row>
    <row r="304" spans="1:26" ht="15.75" customHeight="1" x14ac:dyDescent="0.25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</row>
    <row r="305" spans="1:26" ht="15.75" customHeight="1" x14ac:dyDescent="0.25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</row>
    <row r="306" spans="1:26" ht="15.75" customHeight="1" x14ac:dyDescent="0.25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</row>
    <row r="307" spans="1:26" ht="15.75" customHeight="1" x14ac:dyDescent="0.25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</row>
    <row r="308" spans="1:26" ht="15.75" customHeight="1" x14ac:dyDescent="0.25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</row>
    <row r="309" spans="1:26" ht="15.75" customHeight="1" x14ac:dyDescent="0.25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</row>
    <row r="310" spans="1:26" ht="15.75" customHeight="1" x14ac:dyDescent="0.25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</row>
    <row r="311" spans="1:26" ht="15.75" customHeight="1" x14ac:dyDescent="0.25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</row>
    <row r="312" spans="1:26" ht="15.75" customHeight="1" x14ac:dyDescent="0.25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</row>
    <row r="313" spans="1:26" ht="15.75" customHeight="1" x14ac:dyDescent="0.25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</row>
    <row r="314" spans="1:26" ht="15.75" customHeight="1" x14ac:dyDescent="0.25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</row>
    <row r="315" spans="1:26" ht="15.75" customHeight="1" x14ac:dyDescent="0.25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</row>
    <row r="316" spans="1:26" ht="15.75" customHeight="1" x14ac:dyDescent="0.25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</row>
    <row r="317" spans="1:26" ht="15.75" customHeight="1" x14ac:dyDescent="0.25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</row>
    <row r="318" spans="1:26" ht="15.75" customHeight="1" x14ac:dyDescent="0.25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</row>
    <row r="319" spans="1:26" ht="15.75" customHeight="1" x14ac:dyDescent="0.25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</row>
    <row r="320" spans="1:26" ht="15.75" customHeight="1" x14ac:dyDescent="0.25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</row>
    <row r="321" spans="1:26" ht="15.75" customHeight="1" x14ac:dyDescent="0.25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</row>
    <row r="322" spans="1:26" ht="15.75" customHeight="1" x14ac:dyDescent="0.25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</row>
    <row r="323" spans="1:26" ht="15.75" customHeight="1" x14ac:dyDescent="0.25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</row>
    <row r="324" spans="1:26" ht="15.75" customHeight="1" x14ac:dyDescent="0.25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</row>
    <row r="325" spans="1:26" ht="15.75" customHeight="1" x14ac:dyDescent="0.25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</row>
    <row r="326" spans="1:26" ht="15.75" customHeight="1" x14ac:dyDescent="0.25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</row>
    <row r="327" spans="1:26" ht="15.75" customHeight="1" x14ac:dyDescent="0.25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</row>
    <row r="328" spans="1:26" ht="15.75" customHeight="1" x14ac:dyDescent="0.25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</row>
    <row r="329" spans="1:26" ht="15.75" customHeight="1" x14ac:dyDescent="0.25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</row>
    <row r="330" spans="1:26" ht="15.75" customHeight="1" x14ac:dyDescent="0.25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</row>
    <row r="331" spans="1:26" ht="15.75" customHeight="1" x14ac:dyDescent="0.25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</row>
    <row r="332" spans="1:26" ht="15.75" customHeight="1" x14ac:dyDescent="0.25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</row>
    <row r="333" spans="1:26" ht="15.75" customHeight="1" x14ac:dyDescent="0.25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</row>
    <row r="334" spans="1:26" ht="15.75" customHeight="1" x14ac:dyDescent="0.25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</row>
    <row r="335" spans="1:26" ht="15.75" customHeight="1" x14ac:dyDescent="0.25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</row>
    <row r="336" spans="1:26" ht="15.75" customHeight="1" x14ac:dyDescent="0.25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</row>
    <row r="337" spans="1:26" ht="15.75" customHeight="1" x14ac:dyDescent="0.25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</row>
    <row r="338" spans="1:26" ht="15.75" customHeight="1" x14ac:dyDescent="0.25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</row>
    <row r="339" spans="1:26" ht="15.75" customHeight="1" x14ac:dyDescent="0.25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</row>
    <row r="340" spans="1:26" ht="15.75" customHeight="1" x14ac:dyDescent="0.25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</row>
    <row r="341" spans="1:26" ht="15.75" customHeight="1" x14ac:dyDescent="0.25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</row>
    <row r="342" spans="1:26" ht="15.75" customHeight="1" x14ac:dyDescent="0.25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</row>
    <row r="343" spans="1:26" ht="15.75" customHeight="1" x14ac:dyDescent="0.25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</row>
    <row r="344" spans="1:26" ht="15.75" customHeight="1" x14ac:dyDescent="0.25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</row>
    <row r="345" spans="1:26" ht="15.75" customHeight="1" x14ac:dyDescent="0.25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</row>
    <row r="346" spans="1:26" ht="15.75" customHeight="1" x14ac:dyDescent="0.25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</row>
    <row r="347" spans="1:26" ht="15.75" customHeight="1" x14ac:dyDescent="0.25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</row>
    <row r="348" spans="1:26" ht="15.75" customHeight="1" x14ac:dyDescent="0.25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</row>
    <row r="349" spans="1:26" ht="15.75" customHeight="1" x14ac:dyDescent="0.25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</row>
    <row r="350" spans="1:26" ht="15.75" customHeight="1" x14ac:dyDescent="0.25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</row>
    <row r="351" spans="1:26" ht="15.75" customHeight="1" x14ac:dyDescent="0.25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</row>
    <row r="352" spans="1:26" ht="15.75" customHeight="1" x14ac:dyDescent="0.25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</row>
    <row r="353" spans="1:26" ht="15.75" customHeight="1" x14ac:dyDescent="0.25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</row>
    <row r="354" spans="1:26" ht="15.75" customHeight="1" x14ac:dyDescent="0.25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</row>
    <row r="355" spans="1:26" ht="15.75" customHeight="1" x14ac:dyDescent="0.25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</row>
    <row r="356" spans="1:26" ht="15.75" customHeight="1" x14ac:dyDescent="0.25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</row>
    <row r="357" spans="1:26" ht="15.75" customHeight="1" x14ac:dyDescent="0.25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</row>
    <row r="358" spans="1:26" ht="15.75" customHeight="1" x14ac:dyDescent="0.25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</row>
    <row r="359" spans="1:26" ht="15.75" customHeight="1" x14ac:dyDescent="0.25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</row>
    <row r="360" spans="1:26" ht="15.75" customHeight="1" x14ac:dyDescent="0.25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</row>
    <row r="361" spans="1:26" ht="15.75" customHeight="1" x14ac:dyDescent="0.25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</row>
    <row r="362" spans="1:26" ht="15.75" customHeight="1" x14ac:dyDescent="0.25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</row>
    <row r="363" spans="1:26" ht="15.75" customHeight="1" x14ac:dyDescent="0.25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</row>
    <row r="364" spans="1:26" ht="15.75" customHeight="1" x14ac:dyDescent="0.25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</row>
    <row r="365" spans="1:26" ht="15.75" customHeight="1" x14ac:dyDescent="0.25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</row>
    <row r="366" spans="1:26" ht="15.75" customHeight="1" x14ac:dyDescent="0.25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</row>
    <row r="367" spans="1:26" ht="15.75" customHeight="1" x14ac:dyDescent="0.25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</row>
    <row r="368" spans="1:26" ht="15.75" customHeight="1" x14ac:dyDescent="0.25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</row>
    <row r="369" spans="1:26" ht="15.75" customHeight="1" x14ac:dyDescent="0.25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</row>
    <row r="370" spans="1:26" ht="15.75" customHeight="1" x14ac:dyDescent="0.25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</row>
    <row r="371" spans="1:26" ht="15.75" customHeight="1" x14ac:dyDescent="0.25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</row>
    <row r="372" spans="1:26" ht="15.75" customHeight="1" x14ac:dyDescent="0.25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</row>
    <row r="373" spans="1:26" ht="15.75" customHeight="1" x14ac:dyDescent="0.25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</row>
    <row r="374" spans="1:26" ht="15.75" customHeight="1" x14ac:dyDescent="0.25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</row>
    <row r="375" spans="1:26" ht="15.75" customHeight="1" x14ac:dyDescent="0.25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</row>
    <row r="376" spans="1:26" ht="15.75" customHeight="1" x14ac:dyDescent="0.25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</row>
    <row r="377" spans="1:26" ht="15.75" customHeight="1" x14ac:dyDescent="0.25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</row>
    <row r="378" spans="1:26" ht="15.75" customHeight="1" x14ac:dyDescent="0.25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</row>
    <row r="379" spans="1:26" ht="15.75" customHeight="1" x14ac:dyDescent="0.25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</row>
    <row r="380" spans="1:26" ht="15.75" customHeight="1" x14ac:dyDescent="0.25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</row>
    <row r="381" spans="1:26" ht="15.75" customHeight="1" x14ac:dyDescent="0.25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</row>
    <row r="382" spans="1:26" ht="15.75" customHeight="1" x14ac:dyDescent="0.25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</row>
    <row r="383" spans="1:26" ht="15.75" customHeight="1" x14ac:dyDescent="0.25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</row>
    <row r="384" spans="1:26" ht="15.75" customHeight="1" x14ac:dyDescent="0.25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</row>
    <row r="385" spans="1:26" ht="15.75" customHeight="1" x14ac:dyDescent="0.25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</row>
    <row r="386" spans="1:26" ht="15.75" customHeight="1" x14ac:dyDescent="0.25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</row>
    <row r="387" spans="1:26" ht="15.75" customHeight="1" x14ac:dyDescent="0.25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</row>
    <row r="388" spans="1:26" ht="15.75" customHeight="1" x14ac:dyDescent="0.25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</row>
    <row r="389" spans="1:26" ht="15.75" customHeight="1" x14ac:dyDescent="0.25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</row>
    <row r="390" spans="1:26" ht="15.75" customHeight="1" x14ac:dyDescent="0.25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</row>
    <row r="391" spans="1:26" ht="15.75" customHeight="1" x14ac:dyDescent="0.25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</row>
    <row r="392" spans="1:26" ht="15.75" customHeight="1" x14ac:dyDescent="0.25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</row>
    <row r="393" spans="1:26" ht="15.75" customHeight="1" x14ac:dyDescent="0.25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</row>
    <row r="394" spans="1:26" ht="15.75" customHeight="1" x14ac:dyDescent="0.25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</row>
    <row r="395" spans="1:26" ht="15.75" customHeight="1" x14ac:dyDescent="0.25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</row>
    <row r="396" spans="1:26" ht="15.75" customHeight="1" x14ac:dyDescent="0.25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</row>
    <row r="397" spans="1:26" ht="15.75" customHeight="1" x14ac:dyDescent="0.25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</row>
    <row r="398" spans="1:26" ht="15.75" customHeight="1" x14ac:dyDescent="0.25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</row>
    <row r="399" spans="1:26" ht="15.75" customHeight="1" x14ac:dyDescent="0.25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</row>
    <row r="400" spans="1:26" ht="15.75" customHeight="1" x14ac:dyDescent="0.25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</row>
    <row r="401" spans="1:26" ht="15.75" customHeight="1" x14ac:dyDescent="0.25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</row>
    <row r="402" spans="1:26" ht="15.75" customHeight="1" x14ac:dyDescent="0.25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</row>
    <row r="403" spans="1:26" ht="15.75" customHeight="1" x14ac:dyDescent="0.25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</row>
    <row r="404" spans="1:26" ht="15.75" customHeight="1" x14ac:dyDescent="0.25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</row>
    <row r="405" spans="1:26" ht="15.75" customHeight="1" x14ac:dyDescent="0.25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</row>
    <row r="406" spans="1:26" ht="15.75" customHeight="1" x14ac:dyDescent="0.25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</row>
    <row r="407" spans="1:26" ht="15.75" customHeight="1" x14ac:dyDescent="0.25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</row>
    <row r="408" spans="1:26" ht="15.75" customHeight="1" x14ac:dyDescent="0.25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</row>
    <row r="409" spans="1:26" ht="15.75" customHeight="1" x14ac:dyDescent="0.25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</row>
    <row r="410" spans="1:26" ht="15.75" customHeight="1" x14ac:dyDescent="0.25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</row>
    <row r="411" spans="1:26" ht="15.75" customHeight="1" x14ac:dyDescent="0.25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</row>
    <row r="412" spans="1:26" ht="15.75" customHeight="1" x14ac:dyDescent="0.25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</row>
    <row r="413" spans="1:26" ht="15.75" customHeight="1" x14ac:dyDescent="0.25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</row>
    <row r="414" spans="1:26" ht="15.75" customHeight="1" x14ac:dyDescent="0.25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</row>
    <row r="415" spans="1:26" ht="15.75" customHeight="1" x14ac:dyDescent="0.25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</row>
    <row r="416" spans="1:26" ht="15.75" customHeight="1" x14ac:dyDescent="0.25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</row>
    <row r="417" spans="1:26" ht="15.75" customHeight="1" x14ac:dyDescent="0.25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</row>
    <row r="418" spans="1:26" ht="15.75" customHeight="1" x14ac:dyDescent="0.25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</row>
    <row r="419" spans="1:26" ht="15.75" customHeight="1" x14ac:dyDescent="0.25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</row>
    <row r="420" spans="1:26" ht="15.75" customHeight="1" x14ac:dyDescent="0.25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</row>
    <row r="421" spans="1:26" ht="15.75" customHeight="1" x14ac:dyDescent="0.25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</row>
    <row r="422" spans="1:26" ht="15.75" customHeight="1" x14ac:dyDescent="0.25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</row>
    <row r="423" spans="1:26" ht="15.75" customHeight="1" x14ac:dyDescent="0.25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</row>
    <row r="424" spans="1:26" ht="15.75" customHeight="1" x14ac:dyDescent="0.25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</row>
    <row r="425" spans="1:26" ht="15.75" customHeight="1" x14ac:dyDescent="0.25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</row>
    <row r="426" spans="1:26" ht="15.75" customHeight="1" x14ac:dyDescent="0.25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</row>
    <row r="427" spans="1:26" ht="15.75" customHeight="1" x14ac:dyDescent="0.25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</row>
    <row r="428" spans="1:26" ht="15.75" customHeight="1" x14ac:dyDescent="0.25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</row>
    <row r="429" spans="1:26" ht="15.75" customHeight="1" x14ac:dyDescent="0.25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</row>
    <row r="430" spans="1:26" ht="15.75" customHeight="1" x14ac:dyDescent="0.25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</row>
    <row r="431" spans="1:26" ht="15.75" customHeight="1" x14ac:dyDescent="0.25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</row>
    <row r="432" spans="1:26" ht="15.75" customHeight="1" x14ac:dyDescent="0.25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</row>
    <row r="433" spans="1:26" ht="15.75" customHeight="1" x14ac:dyDescent="0.25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</row>
    <row r="434" spans="1:26" ht="15.75" customHeight="1" x14ac:dyDescent="0.25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</row>
    <row r="435" spans="1:26" ht="15.75" customHeight="1" x14ac:dyDescent="0.25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</row>
    <row r="436" spans="1:26" ht="15.75" customHeight="1" x14ac:dyDescent="0.25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</row>
    <row r="437" spans="1:26" ht="15.75" customHeight="1" x14ac:dyDescent="0.25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</row>
    <row r="438" spans="1:26" ht="15.75" customHeight="1" x14ac:dyDescent="0.25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</row>
    <row r="439" spans="1:26" ht="15.75" customHeight="1" x14ac:dyDescent="0.25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</row>
    <row r="440" spans="1:26" ht="15.75" customHeight="1" x14ac:dyDescent="0.25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</row>
    <row r="441" spans="1:26" ht="15.75" customHeight="1" x14ac:dyDescent="0.25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</row>
    <row r="442" spans="1:26" ht="15.75" customHeight="1" x14ac:dyDescent="0.25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</row>
    <row r="443" spans="1:26" ht="15.75" customHeight="1" x14ac:dyDescent="0.25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</row>
    <row r="444" spans="1:26" ht="15.75" customHeight="1" x14ac:dyDescent="0.25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</row>
    <row r="445" spans="1:26" ht="15.75" customHeight="1" x14ac:dyDescent="0.25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</row>
    <row r="446" spans="1:26" ht="15.75" customHeight="1" x14ac:dyDescent="0.25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</row>
    <row r="447" spans="1:26" ht="15.75" customHeight="1" x14ac:dyDescent="0.25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</row>
    <row r="448" spans="1:26" ht="15.75" customHeight="1" x14ac:dyDescent="0.25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</row>
    <row r="449" spans="1:26" ht="15.75" customHeight="1" x14ac:dyDescent="0.25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</row>
    <row r="450" spans="1:26" ht="15.75" customHeight="1" x14ac:dyDescent="0.25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</row>
    <row r="451" spans="1:26" ht="15.75" customHeight="1" x14ac:dyDescent="0.25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</row>
    <row r="452" spans="1:26" ht="15.75" customHeight="1" x14ac:dyDescent="0.25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</row>
    <row r="453" spans="1:26" ht="15.75" customHeight="1" x14ac:dyDescent="0.25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</row>
    <row r="454" spans="1:26" ht="15.75" customHeight="1" x14ac:dyDescent="0.25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</row>
    <row r="455" spans="1:26" ht="15.75" customHeight="1" x14ac:dyDescent="0.25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</row>
    <row r="456" spans="1:26" ht="15.75" customHeight="1" x14ac:dyDescent="0.25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</row>
    <row r="457" spans="1:26" ht="15.75" customHeight="1" x14ac:dyDescent="0.25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</row>
    <row r="458" spans="1:26" ht="15.75" customHeight="1" x14ac:dyDescent="0.25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</row>
    <row r="459" spans="1:26" ht="15.75" customHeight="1" x14ac:dyDescent="0.25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</row>
    <row r="460" spans="1:26" ht="15.75" customHeight="1" x14ac:dyDescent="0.25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</row>
    <row r="461" spans="1:26" ht="15.75" customHeight="1" x14ac:dyDescent="0.25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</row>
    <row r="462" spans="1:26" ht="15.75" customHeight="1" x14ac:dyDescent="0.25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</row>
    <row r="463" spans="1:26" ht="15.75" customHeight="1" x14ac:dyDescent="0.25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</row>
    <row r="464" spans="1:26" ht="15.75" customHeight="1" x14ac:dyDescent="0.25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</row>
    <row r="465" spans="1:26" ht="15.75" customHeight="1" x14ac:dyDescent="0.25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</row>
    <row r="466" spans="1:26" ht="15.75" customHeight="1" x14ac:dyDescent="0.25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</row>
    <row r="467" spans="1:26" ht="15.75" customHeight="1" x14ac:dyDescent="0.25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</row>
    <row r="468" spans="1:26" ht="15.75" customHeight="1" x14ac:dyDescent="0.25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</row>
    <row r="469" spans="1:26" ht="15.75" customHeight="1" x14ac:dyDescent="0.25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</row>
    <row r="470" spans="1:26" ht="15.75" customHeight="1" x14ac:dyDescent="0.25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</row>
    <row r="471" spans="1:26" ht="15.75" customHeight="1" x14ac:dyDescent="0.25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</row>
    <row r="472" spans="1:26" ht="15.75" customHeight="1" x14ac:dyDescent="0.25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</row>
    <row r="473" spans="1:26" ht="15.75" customHeight="1" x14ac:dyDescent="0.25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</row>
    <row r="474" spans="1:26" ht="15.75" customHeight="1" x14ac:dyDescent="0.25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</row>
    <row r="475" spans="1:26" ht="15.75" customHeight="1" x14ac:dyDescent="0.25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</row>
    <row r="476" spans="1:26" ht="15.75" customHeight="1" x14ac:dyDescent="0.25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</row>
    <row r="477" spans="1:26" ht="15.75" customHeight="1" x14ac:dyDescent="0.25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</row>
    <row r="478" spans="1:26" ht="15.75" customHeight="1" x14ac:dyDescent="0.25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</row>
    <row r="479" spans="1:26" ht="15.75" customHeight="1" x14ac:dyDescent="0.25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</row>
    <row r="480" spans="1:26" ht="15.75" customHeight="1" x14ac:dyDescent="0.25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</row>
    <row r="481" spans="1:26" ht="15.75" customHeight="1" x14ac:dyDescent="0.25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</row>
    <row r="482" spans="1:26" ht="15.75" customHeight="1" x14ac:dyDescent="0.25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</row>
    <row r="483" spans="1:26" ht="15.75" customHeight="1" x14ac:dyDescent="0.25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</row>
    <row r="484" spans="1:26" ht="15.75" customHeight="1" x14ac:dyDescent="0.25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</row>
    <row r="485" spans="1:26" ht="15.75" customHeight="1" x14ac:dyDescent="0.25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</row>
    <row r="486" spans="1:26" ht="15.75" customHeight="1" x14ac:dyDescent="0.25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</row>
    <row r="487" spans="1:26" ht="15.75" customHeight="1" x14ac:dyDescent="0.25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</row>
    <row r="488" spans="1:26" ht="15.75" customHeight="1" x14ac:dyDescent="0.25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</row>
    <row r="489" spans="1:26" ht="15.75" customHeight="1" x14ac:dyDescent="0.25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</row>
    <row r="490" spans="1:26" ht="15.75" customHeight="1" x14ac:dyDescent="0.25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</row>
    <row r="491" spans="1:26" ht="15.75" customHeight="1" x14ac:dyDescent="0.25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</row>
    <row r="492" spans="1:26" ht="15.75" customHeight="1" x14ac:dyDescent="0.25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</row>
    <row r="493" spans="1:26" ht="15.75" customHeight="1" x14ac:dyDescent="0.25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</row>
    <row r="494" spans="1:26" ht="15.75" customHeight="1" x14ac:dyDescent="0.25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</row>
    <row r="495" spans="1:26" ht="15.75" customHeight="1" x14ac:dyDescent="0.25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</row>
    <row r="496" spans="1:26" ht="15.75" customHeight="1" x14ac:dyDescent="0.25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</row>
    <row r="497" spans="1:26" ht="15.75" customHeight="1" x14ac:dyDescent="0.25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</row>
    <row r="498" spans="1:26" ht="15.75" customHeight="1" x14ac:dyDescent="0.25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</row>
    <row r="499" spans="1:26" ht="15.75" customHeight="1" x14ac:dyDescent="0.25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</row>
    <row r="500" spans="1:26" ht="15.75" customHeight="1" x14ac:dyDescent="0.25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</row>
    <row r="501" spans="1:26" ht="15.75" customHeight="1" x14ac:dyDescent="0.25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</row>
    <row r="502" spans="1:26" ht="15.75" customHeight="1" x14ac:dyDescent="0.25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</row>
    <row r="503" spans="1:26" ht="15.75" customHeight="1" x14ac:dyDescent="0.25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</row>
    <row r="504" spans="1:26" ht="15.75" customHeight="1" x14ac:dyDescent="0.25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</row>
    <row r="505" spans="1:26" ht="15.75" customHeight="1" x14ac:dyDescent="0.25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</row>
    <row r="506" spans="1:26" ht="15.75" customHeight="1" x14ac:dyDescent="0.25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</row>
    <row r="507" spans="1:26" ht="15.75" customHeight="1" x14ac:dyDescent="0.25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</row>
    <row r="508" spans="1:26" ht="15.75" customHeight="1" x14ac:dyDescent="0.25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</row>
    <row r="509" spans="1:26" ht="15.75" customHeight="1" x14ac:dyDescent="0.25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</row>
    <row r="510" spans="1:26" ht="15.75" customHeight="1" x14ac:dyDescent="0.25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</row>
    <row r="511" spans="1:26" ht="15.75" customHeight="1" x14ac:dyDescent="0.25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</row>
    <row r="512" spans="1:26" ht="15.75" customHeight="1" x14ac:dyDescent="0.25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</row>
    <row r="513" spans="1:26" ht="15.75" customHeight="1" x14ac:dyDescent="0.25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</row>
    <row r="514" spans="1:26" ht="15.75" customHeight="1" x14ac:dyDescent="0.25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</row>
    <row r="515" spans="1:26" ht="15.75" customHeight="1" x14ac:dyDescent="0.25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</row>
    <row r="516" spans="1:26" ht="15.75" customHeight="1" x14ac:dyDescent="0.25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</row>
    <row r="517" spans="1:26" ht="15.75" customHeight="1" x14ac:dyDescent="0.25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</row>
    <row r="518" spans="1:26" ht="15.75" customHeight="1" x14ac:dyDescent="0.25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</row>
    <row r="519" spans="1:26" ht="15.75" customHeight="1" x14ac:dyDescent="0.25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</row>
    <row r="520" spans="1:26" ht="15.75" customHeight="1" x14ac:dyDescent="0.25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</row>
    <row r="521" spans="1:26" ht="15.75" customHeight="1" x14ac:dyDescent="0.25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</row>
    <row r="522" spans="1:26" ht="15.75" customHeight="1" x14ac:dyDescent="0.25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</row>
    <row r="523" spans="1:26" ht="15.75" customHeight="1" x14ac:dyDescent="0.25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</row>
    <row r="524" spans="1:26" ht="15.75" customHeight="1" x14ac:dyDescent="0.25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</row>
    <row r="525" spans="1:26" ht="15.75" customHeight="1" x14ac:dyDescent="0.25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</row>
    <row r="526" spans="1:26" ht="15.75" customHeight="1" x14ac:dyDescent="0.25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</row>
    <row r="527" spans="1:26" ht="15.75" customHeight="1" x14ac:dyDescent="0.25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</row>
    <row r="528" spans="1:26" ht="15.75" customHeight="1" x14ac:dyDescent="0.25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</row>
    <row r="529" spans="1:26" ht="15.75" customHeight="1" x14ac:dyDescent="0.25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</row>
    <row r="530" spans="1:26" ht="15.75" customHeight="1" x14ac:dyDescent="0.25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</row>
    <row r="531" spans="1:26" ht="15.75" customHeight="1" x14ac:dyDescent="0.25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</row>
    <row r="532" spans="1:26" ht="15.75" customHeight="1" x14ac:dyDescent="0.25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</row>
    <row r="533" spans="1:26" ht="15.75" customHeight="1" x14ac:dyDescent="0.25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</row>
    <row r="534" spans="1:26" ht="15.75" customHeight="1" x14ac:dyDescent="0.25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</row>
    <row r="535" spans="1:26" ht="15.75" customHeight="1" x14ac:dyDescent="0.25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</row>
    <row r="536" spans="1:26" ht="15.75" customHeight="1" x14ac:dyDescent="0.25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</row>
    <row r="537" spans="1:26" ht="15.75" customHeight="1" x14ac:dyDescent="0.25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</row>
    <row r="538" spans="1:26" ht="15.75" customHeight="1" x14ac:dyDescent="0.25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</row>
    <row r="539" spans="1:26" ht="15.75" customHeight="1" x14ac:dyDescent="0.25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</row>
    <row r="540" spans="1:26" ht="15.75" customHeight="1" x14ac:dyDescent="0.25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</row>
    <row r="541" spans="1:26" ht="15.75" customHeight="1" x14ac:dyDescent="0.25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</row>
    <row r="542" spans="1:26" ht="15.75" customHeight="1" x14ac:dyDescent="0.25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</row>
    <row r="543" spans="1:26" ht="15.75" customHeight="1" x14ac:dyDescent="0.25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</row>
    <row r="544" spans="1:26" ht="15.75" customHeight="1" x14ac:dyDescent="0.25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</row>
    <row r="545" spans="1:26" ht="15.75" customHeight="1" x14ac:dyDescent="0.25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</row>
    <row r="546" spans="1:26" ht="15.75" customHeight="1" x14ac:dyDescent="0.25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</row>
    <row r="547" spans="1:26" ht="15.75" customHeight="1" x14ac:dyDescent="0.25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</row>
    <row r="548" spans="1:26" ht="15.75" customHeight="1" x14ac:dyDescent="0.25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</row>
    <row r="549" spans="1:26" ht="15.75" customHeight="1" x14ac:dyDescent="0.25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</row>
    <row r="550" spans="1:26" ht="15.75" customHeight="1" x14ac:dyDescent="0.25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</row>
    <row r="551" spans="1:26" ht="15.75" customHeight="1" x14ac:dyDescent="0.25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</row>
    <row r="552" spans="1:26" ht="15.75" customHeight="1" x14ac:dyDescent="0.25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</row>
    <row r="553" spans="1:26" ht="15.75" customHeight="1" x14ac:dyDescent="0.25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</row>
    <row r="554" spans="1:26" ht="15.75" customHeight="1" x14ac:dyDescent="0.25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</row>
    <row r="555" spans="1:26" ht="15.75" customHeight="1" x14ac:dyDescent="0.25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</row>
    <row r="556" spans="1:26" ht="15.75" customHeight="1" x14ac:dyDescent="0.25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</row>
    <row r="557" spans="1:26" ht="15.75" customHeight="1" x14ac:dyDescent="0.25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</row>
    <row r="558" spans="1:26" ht="15.75" customHeight="1" x14ac:dyDescent="0.25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</row>
    <row r="559" spans="1:26" ht="15.75" customHeight="1" x14ac:dyDescent="0.25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</row>
    <row r="560" spans="1:26" ht="15.75" customHeight="1" x14ac:dyDescent="0.25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</row>
    <row r="561" spans="1:26" ht="15.75" customHeight="1" x14ac:dyDescent="0.25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</row>
    <row r="562" spans="1:26" ht="15.75" customHeight="1" x14ac:dyDescent="0.25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</row>
    <row r="563" spans="1:26" ht="15.75" customHeight="1" x14ac:dyDescent="0.25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</row>
    <row r="564" spans="1:26" ht="15.75" customHeight="1" x14ac:dyDescent="0.25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</row>
    <row r="565" spans="1:26" ht="15.75" customHeight="1" x14ac:dyDescent="0.25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</row>
    <row r="566" spans="1:26" ht="15.75" customHeight="1" x14ac:dyDescent="0.25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</row>
    <row r="567" spans="1:26" ht="15.75" customHeight="1" x14ac:dyDescent="0.25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</row>
    <row r="568" spans="1:26" ht="15.75" customHeight="1" x14ac:dyDescent="0.25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</row>
    <row r="569" spans="1:26" ht="15.75" customHeight="1" x14ac:dyDescent="0.25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</row>
    <row r="570" spans="1:26" ht="15.75" customHeight="1" x14ac:dyDescent="0.25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</row>
    <row r="571" spans="1:26" ht="15.75" customHeight="1" x14ac:dyDescent="0.25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</row>
    <row r="572" spans="1:26" ht="15.75" customHeight="1" x14ac:dyDescent="0.25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</row>
    <row r="573" spans="1:26" ht="15.75" customHeight="1" x14ac:dyDescent="0.25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</row>
    <row r="574" spans="1:26" ht="15.75" customHeight="1" x14ac:dyDescent="0.25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</row>
    <row r="575" spans="1:26" ht="15.75" customHeight="1" x14ac:dyDescent="0.25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</row>
    <row r="576" spans="1:26" ht="15.75" customHeight="1" x14ac:dyDescent="0.25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</row>
    <row r="577" spans="1:26" ht="15.75" customHeight="1" x14ac:dyDescent="0.25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</row>
    <row r="578" spans="1:26" ht="15.75" customHeight="1" x14ac:dyDescent="0.25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</row>
    <row r="579" spans="1:26" ht="15.75" customHeight="1" x14ac:dyDescent="0.25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</row>
    <row r="580" spans="1:26" ht="15.75" customHeight="1" x14ac:dyDescent="0.25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</row>
    <row r="581" spans="1:26" ht="15.75" customHeight="1" x14ac:dyDescent="0.25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</row>
    <row r="582" spans="1:26" ht="15.75" customHeight="1" x14ac:dyDescent="0.25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</row>
    <row r="583" spans="1:26" ht="15.75" customHeight="1" x14ac:dyDescent="0.25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</row>
    <row r="584" spans="1:26" ht="15.75" customHeight="1" x14ac:dyDescent="0.25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</row>
    <row r="585" spans="1:26" ht="15.75" customHeight="1" x14ac:dyDescent="0.25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</row>
    <row r="586" spans="1:26" ht="15.75" customHeight="1" x14ac:dyDescent="0.25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</row>
    <row r="587" spans="1:26" ht="15.75" customHeight="1" x14ac:dyDescent="0.25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</row>
    <row r="588" spans="1:26" ht="15.75" customHeight="1" x14ac:dyDescent="0.25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</row>
    <row r="589" spans="1:26" ht="15.75" customHeight="1" x14ac:dyDescent="0.25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</row>
    <row r="590" spans="1:26" ht="15.75" customHeight="1" x14ac:dyDescent="0.25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</row>
    <row r="591" spans="1:26" ht="15.75" customHeight="1" x14ac:dyDescent="0.25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</row>
    <row r="592" spans="1:26" ht="15.75" customHeight="1" x14ac:dyDescent="0.25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</row>
    <row r="593" spans="1:26" ht="15.75" customHeight="1" x14ac:dyDescent="0.25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</row>
    <row r="594" spans="1:26" ht="15.75" customHeight="1" x14ac:dyDescent="0.25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</row>
    <row r="595" spans="1:26" ht="15.75" customHeight="1" x14ac:dyDescent="0.25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</row>
    <row r="596" spans="1:26" ht="15.75" customHeight="1" x14ac:dyDescent="0.25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</row>
    <row r="597" spans="1:26" ht="15.75" customHeight="1" x14ac:dyDescent="0.25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</row>
    <row r="598" spans="1:26" ht="15.75" customHeight="1" x14ac:dyDescent="0.25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</row>
    <row r="599" spans="1:26" ht="15.75" customHeight="1" x14ac:dyDescent="0.25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</row>
    <row r="600" spans="1:26" ht="15.75" customHeight="1" x14ac:dyDescent="0.25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</row>
    <row r="601" spans="1:26" ht="15.75" customHeight="1" x14ac:dyDescent="0.25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</row>
    <row r="602" spans="1:26" ht="15.75" customHeight="1" x14ac:dyDescent="0.25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</row>
    <row r="603" spans="1:26" ht="15.75" customHeight="1" x14ac:dyDescent="0.25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</row>
    <row r="604" spans="1:26" ht="15.75" customHeight="1" x14ac:dyDescent="0.25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</row>
    <row r="605" spans="1:26" ht="15.75" customHeight="1" x14ac:dyDescent="0.25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</row>
    <row r="606" spans="1:26" ht="15.75" customHeight="1" x14ac:dyDescent="0.25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</row>
    <row r="607" spans="1:26" ht="15.75" customHeight="1" x14ac:dyDescent="0.25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</row>
    <row r="608" spans="1:26" ht="15.75" customHeight="1" x14ac:dyDescent="0.25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</row>
    <row r="609" spans="1:26" ht="15.75" customHeight="1" x14ac:dyDescent="0.25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</row>
    <row r="610" spans="1:26" ht="15.75" customHeight="1" x14ac:dyDescent="0.25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</row>
    <row r="611" spans="1:26" ht="15.75" customHeight="1" x14ac:dyDescent="0.25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</row>
    <row r="612" spans="1:26" ht="15.75" customHeight="1" x14ac:dyDescent="0.25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</row>
    <row r="613" spans="1:26" ht="15.75" customHeight="1" x14ac:dyDescent="0.25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</row>
    <row r="614" spans="1:26" ht="15.75" customHeight="1" x14ac:dyDescent="0.25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</row>
    <row r="615" spans="1:26" ht="15.75" customHeight="1" x14ac:dyDescent="0.25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</row>
    <row r="616" spans="1:26" ht="15.75" customHeight="1" x14ac:dyDescent="0.25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</row>
    <row r="617" spans="1:26" ht="15.75" customHeight="1" x14ac:dyDescent="0.25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</row>
    <row r="618" spans="1:26" ht="15.75" customHeight="1" x14ac:dyDescent="0.25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</row>
    <row r="619" spans="1:26" ht="15.75" customHeight="1" x14ac:dyDescent="0.25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</row>
    <row r="620" spans="1:26" ht="15.75" customHeight="1" x14ac:dyDescent="0.25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</row>
    <row r="621" spans="1:26" ht="15.75" customHeight="1" x14ac:dyDescent="0.25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</row>
    <row r="622" spans="1:26" ht="15.75" customHeight="1" x14ac:dyDescent="0.25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</row>
    <row r="623" spans="1:26" ht="15.75" customHeight="1" x14ac:dyDescent="0.25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</row>
    <row r="624" spans="1:26" ht="15.75" customHeight="1" x14ac:dyDescent="0.25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</row>
    <row r="625" spans="1:26" ht="15.75" customHeight="1" x14ac:dyDescent="0.25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</row>
    <row r="626" spans="1:26" ht="15.75" customHeight="1" x14ac:dyDescent="0.25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</row>
    <row r="627" spans="1:26" ht="15.75" customHeight="1" x14ac:dyDescent="0.25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</row>
    <row r="628" spans="1:26" ht="15.75" customHeight="1" x14ac:dyDescent="0.25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</row>
    <row r="629" spans="1:26" ht="15.75" customHeight="1" x14ac:dyDescent="0.25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</row>
    <row r="630" spans="1:26" ht="15.75" customHeight="1" x14ac:dyDescent="0.25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</row>
    <row r="631" spans="1:26" ht="15.75" customHeight="1" x14ac:dyDescent="0.25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</row>
    <row r="632" spans="1:26" ht="15.75" customHeight="1" x14ac:dyDescent="0.25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</row>
    <row r="633" spans="1:26" ht="15.75" customHeight="1" x14ac:dyDescent="0.25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</row>
    <row r="634" spans="1:26" ht="15.75" customHeight="1" x14ac:dyDescent="0.25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</row>
    <row r="635" spans="1:26" ht="15.75" customHeight="1" x14ac:dyDescent="0.25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</row>
    <row r="636" spans="1:26" ht="15.75" customHeight="1" x14ac:dyDescent="0.25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</row>
    <row r="637" spans="1:26" ht="15.75" customHeight="1" x14ac:dyDescent="0.25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</row>
    <row r="638" spans="1:26" ht="15.75" customHeight="1" x14ac:dyDescent="0.25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</row>
    <row r="639" spans="1:26" ht="15.75" customHeight="1" x14ac:dyDescent="0.25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</row>
    <row r="640" spans="1:26" ht="15.75" customHeight="1" x14ac:dyDescent="0.25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</row>
    <row r="641" spans="1:26" ht="15.75" customHeight="1" x14ac:dyDescent="0.25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</row>
    <row r="642" spans="1:26" ht="15.75" customHeight="1" x14ac:dyDescent="0.25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</row>
    <row r="643" spans="1:26" ht="15.75" customHeight="1" x14ac:dyDescent="0.25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</row>
    <row r="644" spans="1:26" ht="15.75" customHeight="1" x14ac:dyDescent="0.25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</row>
    <row r="645" spans="1:26" ht="15.75" customHeight="1" x14ac:dyDescent="0.25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</row>
    <row r="646" spans="1:26" ht="15.75" customHeight="1" x14ac:dyDescent="0.25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</row>
    <row r="647" spans="1:26" ht="15.75" customHeight="1" x14ac:dyDescent="0.25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</row>
    <row r="648" spans="1:26" ht="15.75" customHeight="1" x14ac:dyDescent="0.25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</row>
    <row r="649" spans="1:26" ht="15.75" customHeight="1" x14ac:dyDescent="0.25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</row>
    <row r="650" spans="1:26" ht="15.75" customHeight="1" x14ac:dyDescent="0.25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</row>
    <row r="651" spans="1:26" ht="15.75" customHeight="1" x14ac:dyDescent="0.25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</row>
    <row r="652" spans="1:26" ht="15.75" customHeight="1" x14ac:dyDescent="0.25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</row>
    <row r="653" spans="1:26" ht="15.75" customHeight="1" x14ac:dyDescent="0.25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</row>
    <row r="654" spans="1:26" ht="15.75" customHeight="1" x14ac:dyDescent="0.25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</row>
    <row r="655" spans="1:26" ht="15.75" customHeight="1" x14ac:dyDescent="0.25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</row>
    <row r="656" spans="1:26" ht="15.75" customHeight="1" x14ac:dyDescent="0.25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</row>
    <row r="657" spans="1:26" ht="15.75" customHeight="1" x14ac:dyDescent="0.25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</row>
    <row r="658" spans="1:26" ht="15.75" customHeight="1" x14ac:dyDescent="0.25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</row>
    <row r="659" spans="1:26" ht="15.75" customHeight="1" x14ac:dyDescent="0.25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</row>
    <row r="660" spans="1:26" ht="15.75" customHeight="1" x14ac:dyDescent="0.25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</row>
    <row r="661" spans="1:26" ht="15.75" customHeight="1" x14ac:dyDescent="0.25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</row>
    <row r="662" spans="1:26" ht="15.75" customHeight="1" x14ac:dyDescent="0.25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</row>
    <row r="663" spans="1:26" ht="15.75" customHeight="1" x14ac:dyDescent="0.25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</row>
    <row r="664" spans="1:26" ht="15.75" customHeight="1" x14ac:dyDescent="0.25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</row>
    <row r="665" spans="1:26" ht="15.75" customHeight="1" x14ac:dyDescent="0.25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</row>
    <row r="666" spans="1:26" ht="15.75" customHeight="1" x14ac:dyDescent="0.25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</row>
    <row r="667" spans="1:26" ht="15.75" customHeight="1" x14ac:dyDescent="0.25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</row>
    <row r="668" spans="1:26" ht="15.75" customHeight="1" x14ac:dyDescent="0.25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</row>
    <row r="669" spans="1:26" ht="15.75" customHeight="1" x14ac:dyDescent="0.25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</row>
    <row r="670" spans="1:26" ht="15.75" customHeight="1" x14ac:dyDescent="0.25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</row>
    <row r="671" spans="1:26" ht="15.75" customHeight="1" x14ac:dyDescent="0.25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</row>
    <row r="672" spans="1:26" ht="15.75" customHeight="1" x14ac:dyDescent="0.25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</row>
    <row r="673" spans="1:26" ht="15.75" customHeight="1" x14ac:dyDescent="0.25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</row>
    <row r="674" spans="1:26" ht="15.75" customHeight="1" x14ac:dyDescent="0.25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</row>
    <row r="675" spans="1:26" ht="15.75" customHeight="1" x14ac:dyDescent="0.25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</row>
    <row r="676" spans="1:26" ht="15.75" customHeight="1" x14ac:dyDescent="0.25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</row>
    <row r="677" spans="1:26" ht="15.75" customHeight="1" x14ac:dyDescent="0.25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</row>
    <row r="678" spans="1:26" ht="15.75" customHeight="1" x14ac:dyDescent="0.25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</row>
    <row r="679" spans="1:26" ht="15.75" customHeight="1" x14ac:dyDescent="0.25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</row>
    <row r="680" spans="1:26" ht="15.75" customHeight="1" x14ac:dyDescent="0.25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</row>
    <row r="681" spans="1:26" ht="15.75" customHeight="1" x14ac:dyDescent="0.25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</row>
    <row r="682" spans="1:26" ht="15.75" customHeight="1" x14ac:dyDescent="0.25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</row>
    <row r="683" spans="1:26" ht="15.75" customHeight="1" x14ac:dyDescent="0.25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</row>
    <row r="684" spans="1:26" ht="15.75" customHeight="1" x14ac:dyDescent="0.25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</row>
    <row r="685" spans="1:26" ht="15.75" customHeight="1" x14ac:dyDescent="0.25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</row>
    <row r="686" spans="1:26" ht="15.75" customHeight="1" x14ac:dyDescent="0.25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</row>
    <row r="687" spans="1:26" ht="15.75" customHeight="1" x14ac:dyDescent="0.25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</row>
    <row r="688" spans="1:26" ht="15.75" customHeight="1" x14ac:dyDescent="0.25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</row>
    <row r="689" spans="1:26" ht="15.75" customHeight="1" x14ac:dyDescent="0.25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</row>
    <row r="690" spans="1:26" ht="15.75" customHeight="1" x14ac:dyDescent="0.25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</row>
    <row r="691" spans="1:26" ht="15.75" customHeight="1" x14ac:dyDescent="0.25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</row>
    <row r="692" spans="1:26" ht="15.75" customHeight="1" x14ac:dyDescent="0.25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</row>
    <row r="693" spans="1:26" ht="15.75" customHeight="1" x14ac:dyDescent="0.25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</row>
    <row r="694" spans="1:26" ht="15.75" customHeight="1" x14ac:dyDescent="0.25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</row>
    <row r="695" spans="1:26" ht="15.75" customHeight="1" x14ac:dyDescent="0.25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</row>
    <row r="696" spans="1:26" ht="15.75" customHeight="1" x14ac:dyDescent="0.25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</row>
    <row r="697" spans="1:26" ht="15.75" customHeight="1" x14ac:dyDescent="0.25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</row>
    <row r="698" spans="1:26" ht="15.75" customHeight="1" x14ac:dyDescent="0.25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</row>
    <row r="699" spans="1:26" ht="15.75" customHeight="1" x14ac:dyDescent="0.25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</row>
    <row r="700" spans="1:26" ht="15.75" customHeight="1" x14ac:dyDescent="0.25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</row>
    <row r="701" spans="1:26" ht="15.75" customHeight="1" x14ac:dyDescent="0.25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</row>
    <row r="702" spans="1:26" ht="15.75" customHeight="1" x14ac:dyDescent="0.25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</row>
    <row r="703" spans="1:26" ht="15.75" customHeight="1" x14ac:dyDescent="0.25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</row>
    <row r="704" spans="1:26" ht="15.75" customHeight="1" x14ac:dyDescent="0.25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</row>
    <row r="705" spans="1:26" ht="15.75" customHeight="1" x14ac:dyDescent="0.25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</row>
    <row r="706" spans="1:26" ht="15.75" customHeight="1" x14ac:dyDescent="0.25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</row>
    <row r="707" spans="1:26" ht="15.75" customHeight="1" x14ac:dyDescent="0.25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</row>
    <row r="708" spans="1:26" ht="15.75" customHeight="1" x14ac:dyDescent="0.25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</row>
    <row r="709" spans="1:26" ht="15.75" customHeight="1" x14ac:dyDescent="0.25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</row>
    <row r="710" spans="1:26" ht="15.75" customHeight="1" x14ac:dyDescent="0.25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</row>
    <row r="711" spans="1:26" ht="15.75" customHeight="1" x14ac:dyDescent="0.25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</row>
    <row r="712" spans="1:26" ht="15.75" customHeight="1" x14ac:dyDescent="0.25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</row>
    <row r="713" spans="1:26" ht="15.75" customHeight="1" x14ac:dyDescent="0.25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</row>
    <row r="714" spans="1:26" ht="15.75" customHeight="1" x14ac:dyDescent="0.25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</row>
    <row r="715" spans="1:26" ht="15.75" customHeight="1" x14ac:dyDescent="0.25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</row>
    <row r="716" spans="1:26" ht="15.75" customHeight="1" x14ac:dyDescent="0.25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</row>
    <row r="717" spans="1:26" ht="15.75" customHeight="1" x14ac:dyDescent="0.25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</row>
    <row r="718" spans="1:26" ht="15.75" customHeight="1" x14ac:dyDescent="0.25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</row>
    <row r="719" spans="1:26" ht="15.75" customHeight="1" x14ac:dyDescent="0.25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</row>
    <row r="720" spans="1:26" ht="15.75" customHeight="1" x14ac:dyDescent="0.25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</row>
    <row r="721" spans="1:26" ht="15.75" customHeight="1" x14ac:dyDescent="0.25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</row>
    <row r="722" spans="1:26" ht="15.75" customHeight="1" x14ac:dyDescent="0.25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</row>
    <row r="723" spans="1:26" ht="15.75" customHeight="1" x14ac:dyDescent="0.25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</row>
    <row r="724" spans="1:26" ht="15.75" customHeight="1" x14ac:dyDescent="0.25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</row>
    <row r="725" spans="1:26" ht="15.75" customHeight="1" x14ac:dyDescent="0.25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</row>
    <row r="726" spans="1:26" ht="15.75" customHeight="1" x14ac:dyDescent="0.25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</row>
    <row r="727" spans="1:26" ht="15.75" customHeight="1" x14ac:dyDescent="0.25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</row>
    <row r="728" spans="1:26" ht="15.75" customHeight="1" x14ac:dyDescent="0.25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</row>
    <row r="729" spans="1:26" ht="15.75" customHeight="1" x14ac:dyDescent="0.25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</row>
    <row r="730" spans="1:26" ht="15.75" customHeight="1" x14ac:dyDescent="0.25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</row>
    <row r="731" spans="1:26" ht="15.75" customHeight="1" x14ac:dyDescent="0.25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</row>
    <row r="732" spans="1:26" ht="15.75" customHeight="1" x14ac:dyDescent="0.25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</row>
    <row r="733" spans="1:26" ht="15.75" customHeight="1" x14ac:dyDescent="0.25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</row>
    <row r="734" spans="1:26" ht="15.75" customHeight="1" x14ac:dyDescent="0.25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</row>
    <row r="735" spans="1:26" ht="15.75" customHeight="1" x14ac:dyDescent="0.25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</row>
    <row r="736" spans="1:26" ht="15.75" customHeight="1" x14ac:dyDescent="0.25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</row>
    <row r="737" spans="1:26" ht="15.75" customHeight="1" x14ac:dyDescent="0.25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</row>
    <row r="738" spans="1:26" ht="15.75" customHeight="1" x14ac:dyDescent="0.25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</row>
    <row r="739" spans="1:26" ht="15.75" customHeight="1" x14ac:dyDescent="0.25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</row>
    <row r="740" spans="1:26" ht="15.75" customHeight="1" x14ac:dyDescent="0.25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</row>
    <row r="741" spans="1:26" ht="15.75" customHeight="1" x14ac:dyDescent="0.25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</row>
    <row r="742" spans="1:26" ht="15.75" customHeight="1" x14ac:dyDescent="0.25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</row>
    <row r="743" spans="1:26" ht="15.75" customHeight="1" x14ac:dyDescent="0.25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</row>
    <row r="744" spans="1:26" ht="15.75" customHeight="1" x14ac:dyDescent="0.25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</row>
    <row r="745" spans="1:26" ht="15.75" customHeight="1" x14ac:dyDescent="0.25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</row>
    <row r="746" spans="1:26" ht="15.75" customHeight="1" x14ac:dyDescent="0.25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</row>
    <row r="747" spans="1:26" ht="15.75" customHeight="1" x14ac:dyDescent="0.25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</row>
    <row r="748" spans="1:26" ht="15.75" customHeight="1" x14ac:dyDescent="0.25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</row>
    <row r="749" spans="1:26" ht="15.75" customHeight="1" x14ac:dyDescent="0.25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</row>
    <row r="750" spans="1:26" ht="15.75" customHeight="1" x14ac:dyDescent="0.25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</row>
    <row r="751" spans="1:26" ht="15.75" customHeight="1" x14ac:dyDescent="0.25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</row>
    <row r="752" spans="1:26" ht="15.75" customHeight="1" x14ac:dyDescent="0.25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</row>
    <row r="753" spans="1:26" ht="15.75" customHeight="1" x14ac:dyDescent="0.25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</row>
    <row r="754" spans="1:26" ht="15.75" customHeight="1" x14ac:dyDescent="0.25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</row>
    <row r="755" spans="1:26" ht="15.75" customHeight="1" x14ac:dyDescent="0.25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</row>
    <row r="756" spans="1:26" ht="15.75" customHeight="1" x14ac:dyDescent="0.25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</row>
    <row r="757" spans="1:26" ht="15.75" customHeight="1" x14ac:dyDescent="0.25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</row>
    <row r="758" spans="1:26" ht="15.75" customHeight="1" x14ac:dyDescent="0.25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</row>
    <row r="759" spans="1:26" ht="15.75" customHeight="1" x14ac:dyDescent="0.25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</row>
    <row r="760" spans="1:26" ht="15.75" customHeight="1" x14ac:dyDescent="0.25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</row>
    <row r="761" spans="1:26" ht="15.75" customHeight="1" x14ac:dyDescent="0.25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</row>
    <row r="762" spans="1:26" ht="15.75" customHeight="1" x14ac:dyDescent="0.25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</row>
    <row r="763" spans="1:26" ht="15.75" customHeight="1" x14ac:dyDescent="0.25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</row>
    <row r="764" spans="1:26" ht="15.75" customHeight="1" x14ac:dyDescent="0.25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</row>
    <row r="765" spans="1:26" ht="15.75" customHeight="1" x14ac:dyDescent="0.25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</row>
    <row r="766" spans="1:26" ht="15.75" customHeight="1" x14ac:dyDescent="0.25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</row>
    <row r="767" spans="1:26" ht="15.75" customHeight="1" x14ac:dyDescent="0.25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</row>
    <row r="768" spans="1:26" ht="15.75" customHeight="1" x14ac:dyDescent="0.25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</row>
    <row r="769" spans="1:26" ht="15.75" customHeight="1" x14ac:dyDescent="0.25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</row>
    <row r="770" spans="1:26" ht="15.75" customHeight="1" x14ac:dyDescent="0.25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</row>
    <row r="771" spans="1:26" ht="15.75" customHeight="1" x14ac:dyDescent="0.25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</row>
    <row r="772" spans="1:26" ht="15.75" customHeight="1" x14ac:dyDescent="0.25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</row>
    <row r="773" spans="1:26" ht="15.75" customHeight="1" x14ac:dyDescent="0.25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</row>
    <row r="774" spans="1:26" ht="15.75" customHeight="1" x14ac:dyDescent="0.25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</row>
    <row r="775" spans="1:26" ht="15.75" customHeight="1" x14ac:dyDescent="0.25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</row>
    <row r="776" spans="1:26" ht="15.75" customHeight="1" x14ac:dyDescent="0.25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</row>
    <row r="777" spans="1:26" ht="15.75" customHeight="1" x14ac:dyDescent="0.25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</row>
    <row r="778" spans="1:26" ht="15.75" customHeight="1" x14ac:dyDescent="0.25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</row>
    <row r="779" spans="1:26" ht="15.75" customHeight="1" x14ac:dyDescent="0.25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</row>
    <row r="780" spans="1:26" ht="15.75" customHeight="1" x14ac:dyDescent="0.25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</row>
    <row r="781" spans="1:26" ht="15.75" customHeight="1" x14ac:dyDescent="0.25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</row>
    <row r="782" spans="1:26" ht="15.75" customHeight="1" x14ac:dyDescent="0.25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</row>
    <row r="783" spans="1:26" ht="15.75" customHeight="1" x14ac:dyDescent="0.25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</row>
    <row r="784" spans="1:26" ht="15.75" customHeight="1" x14ac:dyDescent="0.25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</row>
    <row r="785" spans="1:26" ht="15.75" customHeight="1" x14ac:dyDescent="0.25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</row>
    <row r="786" spans="1:26" ht="15.75" customHeight="1" x14ac:dyDescent="0.25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</row>
    <row r="787" spans="1:26" ht="15.75" customHeight="1" x14ac:dyDescent="0.25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</row>
    <row r="788" spans="1:26" ht="15.75" customHeight="1" x14ac:dyDescent="0.25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</row>
    <row r="789" spans="1:26" ht="15.75" customHeight="1" x14ac:dyDescent="0.25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</row>
    <row r="790" spans="1:26" ht="15.75" customHeight="1" x14ac:dyDescent="0.25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</row>
    <row r="791" spans="1:26" ht="15.75" customHeight="1" x14ac:dyDescent="0.25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</row>
    <row r="792" spans="1:26" ht="15.75" customHeight="1" x14ac:dyDescent="0.25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</row>
    <row r="793" spans="1:26" ht="15.75" customHeight="1" x14ac:dyDescent="0.25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</row>
    <row r="794" spans="1:26" ht="15.75" customHeight="1" x14ac:dyDescent="0.25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</row>
    <row r="795" spans="1:26" ht="15.75" customHeight="1" x14ac:dyDescent="0.25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</row>
    <row r="796" spans="1:26" ht="15.75" customHeight="1" x14ac:dyDescent="0.25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</row>
    <row r="797" spans="1:26" ht="15.75" customHeight="1" x14ac:dyDescent="0.25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</row>
    <row r="798" spans="1:26" ht="15.75" customHeight="1" x14ac:dyDescent="0.25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</row>
    <row r="799" spans="1:26" ht="15.75" customHeight="1" x14ac:dyDescent="0.25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</row>
    <row r="800" spans="1:26" ht="15.75" customHeight="1" x14ac:dyDescent="0.25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</row>
    <row r="801" spans="1:26" ht="15.75" customHeight="1" x14ac:dyDescent="0.25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</row>
    <row r="802" spans="1:26" ht="15.75" customHeight="1" x14ac:dyDescent="0.25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</row>
    <row r="803" spans="1:26" ht="15.75" customHeight="1" x14ac:dyDescent="0.25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</row>
    <row r="804" spans="1:26" ht="15.75" customHeight="1" x14ac:dyDescent="0.25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</row>
    <row r="805" spans="1:26" ht="15.75" customHeight="1" x14ac:dyDescent="0.25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</row>
    <row r="806" spans="1:26" ht="15.75" customHeight="1" x14ac:dyDescent="0.25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</row>
    <row r="807" spans="1:26" ht="15.75" customHeight="1" x14ac:dyDescent="0.25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</row>
    <row r="808" spans="1:26" ht="15.75" customHeight="1" x14ac:dyDescent="0.25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</row>
    <row r="809" spans="1:26" ht="15.75" customHeight="1" x14ac:dyDescent="0.25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</row>
    <row r="810" spans="1:26" ht="15.75" customHeight="1" x14ac:dyDescent="0.25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</row>
    <row r="811" spans="1:26" ht="15.75" customHeight="1" x14ac:dyDescent="0.25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</row>
    <row r="812" spans="1:26" ht="15.75" customHeight="1" x14ac:dyDescent="0.25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</row>
    <row r="813" spans="1:26" ht="15.75" customHeight="1" x14ac:dyDescent="0.25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</row>
    <row r="814" spans="1:26" ht="15.75" customHeight="1" x14ac:dyDescent="0.25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</row>
    <row r="815" spans="1:26" ht="15.75" customHeight="1" x14ac:dyDescent="0.25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</row>
    <row r="816" spans="1:26" ht="15.75" customHeight="1" x14ac:dyDescent="0.25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</row>
    <row r="817" spans="1:26" ht="15.75" customHeight="1" x14ac:dyDescent="0.25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</row>
    <row r="818" spans="1:26" ht="15.75" customHeight="1" x14ac:dyDescent="0.25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</row>
    <row r="819" spans="1:26" ht="15.75" customHeight="1" x14ac:dyDescent="0.25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</row>
    <row r="820" spans="1:26" ht="15.75" customHeight="1" x14ac:dyDescent="0.25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</row>
    <row r="821" spans="1:26" ht="15.75" customHeight="1" x14ac:dyDescent="0.25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</row>
    <row r="822" spans="1:26" ht="15.75" customHeight="1" x14ac:dyDescent="0.25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</row>
    <row r="823" spans="1:26" ht="15.75" customHeight="1" x14ac:dyDescent="0.25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</row>
    <row r="824" spans="1:26" ht="15.75" customHeight="1" x14ac:dyDescent="0.25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</row>
    <row r="825" spans="1:26" ht="15.75" customHeight="1" x14ac:dyDescent="0.25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</row>
    <row r="826" spans="1:26" ht="15.75" customHeight="1" x14ac:dyDescent="0.25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</row>
    <row r="827" spans="1:26" ht="15.75" customHeight="1" x14ac:dyDescent="0.25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</row>
    <row r="828" spans="1:26" ht="15.75" customHeight="1" x14ac:dyDescent="0.25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</row>
    <row r="829" spans="1:26" ht="15.75" customHeight="1" x14ac:dyDescent="0.25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</row>
    <row r="830" spans="1:26" ht="15.75" customHeight="1" x14ac:dyDescent="0.25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</row>
    <row r="831" spans="1:26" ht="15.75" customHeight="1" x14ac:dyDescent="0.25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</row>
    <row r="832" spans="1:26" ht="15.75" customHeight="1" x14ac:dyDescent="0.25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</row>
    <row r="833" spans="1:26" ht="15.75" customHeight="1" x14ac:dyDescent="0.25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</row>
    <row r="834" spans="1:26" ht="15.75" customHeight="1" x14ac:dyDescent="0.25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</row>
    <row r="835" spans="1:26" ht="15.75" customHeight="1" x14ac:dyDescent="0.25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</row>
    <row r="836" spans="1:26" ht="15.75" customHeight="1" x14ac:dyDescent="0.25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</row>
    <row r="837" spans="1:26" ht="15.75" customHeight="1" x14ac:dyDescent="0.25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</row>
    <row r="838" spans="1:26" ht="15.75" customHeight="1" x14ac:dyDescent="0.25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</row>
    <row r="839" spans="1:26" ht="15.75" customHeight="1" x14ac:dyDescent="0.25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</row>
    <row r="840" spans="1:26" ht="15.75" customHeight="1" x14ac:dyDescent="0.25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</row>
    <row r="841" spans="1:26" ht="15.75" customHeight="1" x14ac:dyDescent="0.25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</row>
    <row r="842" spans="1:26" ht="15.75" customHeight="1" x14ac:dyDescent="0.25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</row>
    <row r="843" spans="1:26" ht="15.75" customHeight="1" x14ac:dyDescent="0.25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</row>
    <row r="844" spans="1:26" ht="15.75" customHeight="1" x14ac:dyDescent="0.25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</row>
    <row r="845" spans="1:26" ht="15.75" customHeight="1" x14ac:dyDescent="0.25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</row>
    <row r="846" spans="1:26" ht="15.75" customHeight="1" x14ac:dyDescent="0.25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</row>
    <row r="847" spans="1:26" ht="15.75" customHeight="1" x14ac:dyDescent="0.25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</row>
    <row r="848" spans="1:26" ht="15.75" customHeight="1" x14ac:dyDescent="0.25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</row>
    <row r="849" spans="1:26" ht="15.75" customHeight="1" x14ac:dyDescent="0.25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</row>
    <row r="850" spans="1:26" ht="15.75" customHeight="1" x14ac:dyDescent="0.25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</row>
    <row r="851" spans="1:26" ht="15.75" customHeight="1" x14ac:dyDescent="0.25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</row>
    <row r="852" spans="1:26" ht="15.75" customHeight="1" x14ac:dyDescent="0.25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</row>
    <row r="853" spans="1:26" ht="15.75" customHeight="1" x14ac:dyDescent="0.25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</row>
    <row r="854" spans="1:26" ht="15.75" customHeight="1" x14ac:dyDescent="0.25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</row>
    <row r="855" spans="1:26" ht="15.75" customHeight="1" x14ac:dyDescent="0.25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</row>
    <row r="856" spans="1:26" ht="15.75" customHeight="1" x14ac:dyDescent="0.25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</row>
    <row r="857" spans="1:26" ht="15.75" customHeight="1" x14ac:dyDescent="0.25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</row>
    <row r="858" spans="1:26" ht="15.75" customHeight="1" x14ac:dyDescent="0.25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</row>
    <row r="859" spans="1:26" ht="15.75" customHeight="1" x14ac:dyDescent="0.25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</row>
    <row r="860" spans="1:26" ht="15.75" customHeight="1" x14ac:dyDescent="0.25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</row>
    <row r="861" spans="1:26" ht="15.75" customHeight="1" x14ac:dyDescent="0.25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</row>
    <row r="862" spans="1:26" ht="15.75" customHeight="1" x14ac:dyDescent="0.25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</row>
    <row r="863" spans="1:26" ht="15.75" customHeight="1" x14ac:dyDescent="0.25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</row>
    <row r="864" spans="1:26" ht="15.75" customHeight="1" x14ac:dyDescent="0.25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</row>
    <row r="865" spans="1:26" ht="15.75" customHeight="1" x14ac:dyDescent="0.25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</row>
    <row r="866" spans="1:26" ht="15.75" customHeight="1" x14ac:dyDescent="0.25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</row>
    <row r="867" spans="1:26" ht="15.75" customHeight="1" x14ac:dyDescent="0.25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</row>
    <row r="868" spans="1:26" ht="15.75" customHeight="1" x14ac:dyDescent="0.25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</row>
    <row r="869" spans="1:26" ht="15.75" customHeight="1" x14ac:dyDescent="0.25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</row>
    <row r="870" spans="1:26" ht="15.75" customHeight="1" x14ac:dyDescent="0.25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</row>
    <row r="871" spans="1:26" ht="15.75" customHeight="1" x14ac:dyDescent="0.25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</row>
    <row r="872" spans="1:26" ht="15.75" customHeight="1" x14ac:dyDescent="0.25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</row>
    <row r="873" spans="1:26" ht="15.75" customHeight="1" x14ac:dyDescent="0.25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</row>
    <row r="874" spans="1:26" ht="15.75" customHeight="1" x14ac:dyDescent="0.25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</row>
    <row r="875" spans="1:26" ht="15.75" customHeight="1" x14ac:dyDescent="0.25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</row>
    <row r="876" spans="1:26" ht="15.75" customHeight="1" x14ac:dyDescent="0.25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</row>
    <row r="877" spans="1:26" ht="15.75" customHeight="1" x14ac:dyDescent="0.25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</row>
    <row r="878" spans="1:26" ht="15.75" customHeight="1" x14ac:dyDescent="0.25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</row>
    <row r="879" spans="1:26" ht="15.75" customHeight="1" x14ac:dyDescent="0.25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</row>
    <row r="880" spans="1:26" ht="15.75" customHeight="1" x14ac:dyDescent="0.25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</row>
    <row r="881" spans="1:26" ht="15.75" customHeight="1" x14ac:dyDescent="0.25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</row>
    <row r="882" spans="1:26" ht="15.75" customHeight="1" x14ac:dyDescent="0.25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</row>
    <row r="883" spans="1:26" ht="15.75" customHeight="1" x14ac:dyDescent="0.25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</row>
    <row r="884" spans="1:26" ht="15.75" customHeight="1" x14ac:dyDescent="0.25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</row>
    <row r="885" spans="1:26" ht="15.75" customHeight="1" x14ac:dyDescent="0.25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</row>
    <row r="886" spans="1:26" ht="15.75" customHeight="1" x14ac:dyDescent="0.25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</row>
    <row r="887" spans="1:26" ht="15.75" customHeight="1" x14ac:dyDescent="0.25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</row>
    <row r="888" spans="1:26" ht="15.75" customHeight="1" x14ac:dyDescent="0.25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</row>
    <row r="889" spans="1:26" ht="15.75" customHeight="1" x14ac:dyDescent="0.25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</row>
    <row r="890" spans="1:26" ht="15.75" customHeight="1" x14ac:dyDescent="0.25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</row>
    <row r="891" spans="1:26" ht="15.75" customHeight="1" x14ac:dyDescent="0.25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</row>
    <row r="892" spans="1:26" ht="15.75" customHeight="1" x14ac:dyDescent="0.25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</row>
    <row r="893" spans="1:26" ht="15.75" customHeight="1" x14ac:dyDescent="0.25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</row>
    <row r="894" spans="1:26" ht="15.75" customHeight="1" x14ac:dyDescent="0.25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</row>
    <row r="895" spans="1:26" ht="15.75" customHeight="1" x14ac:dyDescent="0.25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</row>
    <row r="896" spans="1:26" ht="15.75" customHeight="1" x14ac:dyDescent="0.25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</row>
    <row r="897" spans="1:26" ht="15.75" customHeight="1" x14ac:dyDescent="0.25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</row>
    <row r="898" spans="1:26" ht="15.75" customHeight="1" x14ac:dyDescent="0.25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</row>
    <row r="899" spans="1:26" ht="15.75" customHeight="1" x14ac:dyDescent="0.25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</row>
    <row r="900" spans="1:26" ht="15.75" customHeight="1" x14ac:dyDescent="0.25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</row>
    <row r="901" spans="1:26" ht="15.75" customHeight="1" x14ac:dyDescent="0.25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</row>
    <row r="902" spans="1:26" ht="15.75" customHeight="1" x14ac:dyDescent="0.25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</row>
    <row r="903" spans="1:26" ht="15.75" customHeight="1" x14ac:dyDescent="0.25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</row>
    <row r="904" spans="1:26" ht="15.75" customHeight="1" x14ac:dyDescent="0.25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</row>
    <row r="905" spans="1:26" ht="15.75" customHeight="1" x14ac:dyDescent="0.25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</row>
    <row r="906" spans="1:26" ht="15.75" customHeight="1" x14ac:dyDescent="0.25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</row>
    <row r="907" spans="1:26" ht="15.75" customHeight="1" x14ac:dyDescent="0.25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</row>
    <row r="908" spans="1:26" ht="15.75" customHeight="1" x14ac:dyDescent="0.25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</row>
    <row r="909" spans="1:26" ht="15.75" customHeight="1" x14ac:dyDescent="0.25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</row>
    <row r="910" spans="1:26" ht="15.75" customHeight="1" x14ac:dyDescent="0.25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</row>
    <row r="911" spans="1:26" ht="15.75" customHeight="1" x14ac:dyDescent="0.25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</row>
    <row r="912" spans="1:26" ht="15.75" customHeight="1" x14ac:dyDescent="0.25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</row>
    <row r="913" spans="1:26" ht="15.75" customHeight="1" x14ac:dyDescent="0.25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</row>
    <row r="914" spans="1:26" ht="15.75" customHeight="1" x14ac:dyDescent="0.25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</row>
    <row r="915" spans="1:26" ht="15.75" customHeight="1" x14ac:dyDescent="0.25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</row>
    <row r="916" spans="1:26" ht="15.75" customHeight="1" x14ac:dyDescent="0.25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</row>
    <row r="917" spans="1:26" ht="15.75" customHeight="1" x14ac:dyDescent="0.25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</row>
    <row r="918" spans="1:26" ht="15.75" customHeight="1" x14ac:dyDescent="0.25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</row>
    <row r="919" spans="1:26" ht="15.75" customHeight="1" x14ac:dyDescent="0.25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</row>
    <row r="920" spans="1:26" ht="15.75" customHeight="1" x14ac:dyDescent="0.25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</row>
    <row r="921" spans="1:26" ht="15.75" customHeight="1" x14ac:dyDescent="0.25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</row>
    <row r="922" spans="1:26" ht="15.75" customHeight="1" x14ac:dyDescent="0.25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</row>
    <row r="923" spans="1:26" ht="15.75" customHeight="1" x14ac:dyDescent="0.25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</row>
    <row r="924" spans="1:26" ht="15.75" customHeight="1" x14ac:dyDescent="0.25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</row>
    <row r="925" spans="1:26" ht="15.75" customHeight="1" x14ac:dyDescent="0.25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</row>
    <row r="926" spans="1:26" ht="15.75" customHeight="1" x14ac:dyDescent="0.25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</row>
    <row r="927" spans="1:26" ht="15.75" customHeight="1" x14ac:dyDescent="0.25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</row>
    <row r="928" spans="1:26" ht="15.75" customHeight="1" x14ac:dyDescent="0.25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</row>
    <row r="929" spans="1:26" ht="15.75" customHeight="1" x14ac:dyDescent="0.25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</row>
    <row r="930" spans="1:26" ht="15.75" customHeight="1" x14ac:dyDescent="0.25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</row>
    <row r="931" spans="1:26" ht="15.75" customHeight="1" x14ac:dyDescent="0.25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</row>
    <row r="932" spans="1:26" ht="15.75" customHeight="1" x14ac:dyDescent="0.25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</row>
    <row r="933" spans="1:26" ht="15.75" customHeight="1" x14ac:dyDescent="0.25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</row>
    <row r="934" spans="1:26" ht="15.75" customHeight="1" x14ac:dyDescent="0.25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</row>
    <row r="935" spans="1:26" ht="15.75" customHeight="1" x14ac:dyDescent="0.25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</row>
    <row r="936" spans="1:26" ht="15.75" customHeight="1" x14ac:dyDescent="0.25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</row>
    <row r="937" spans="1:26" ht="15.75" customHeight="1" x14ac:dyDescent="0.25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</row>
    <row r="938" spans="1:26" ht="15.75" customHeight="1" x14ac:dyDescent="0.25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</row>
    <row r="939" spans="1:26" ht="15.75" customHeight="1" x14ac:dyDescent="0.25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</row>
    <row r="940" spans="1:26" ht="15.75" customHeight="1" x14ac:dyDescent="0.25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</row>
    <row r="941" spans="1:26" ht="15.75" customHeight="1" x14ac:dyDescent="0.25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</row>
    <row r="942" spans="1:26" ht="15.75" customHeight="1" x14ac:dyDescent="0.25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</row>
    <row r="943" spans="1:26" ht="15.75" customHeight="1" x14ac:dyDescent="0.25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</row>
    <row r="944" spans="1:26" ht="15.75" customHeight="1" x14ac:dyDescent="0.25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</row>
    <row r="945" spans="1:26" ht="15.75" customHeight="1" x14ac:dyDescent="0.25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</row>
    <row r="946" spans="1:26" ht="15.75" customHeight="1" x14ac:dyDescent="0.25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</row>
    <row r="947" spans="1:26" ht="15.75" customHeight="1" x14ac:dyDescent="0.25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</row>
    <row r="948" spans="1:26" ht="15.75" customHeight="1" x14ac:dyDescent="0.25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</row>
    <row r="949" spans="1:26" ht="15.75" customHeight="1" x14ac:dyDescent="0.25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</row>
    <row r="950" spans="1:26" ht="15.75" customHeight="1" x14ac:dyDescent="0.25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</row>
    <row r="951" spans="1:26" ht="15.75" customHeight="1" x14ac:dyDescent="0.25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</row>
    <row r="952" spans="1:26" ht="15.75" customHeight="1" x14ac:dyDescent="0.25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</row>
    <row r="953" spans="1:26" ht="15.75" customHeight="1" x14ac:dyDescent="0.25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</row>
    <row r="954" spans="1:26" ht="15.75" customHeight="1" x14ac:dyDescent="0.25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</row>
    <row r="955" spans="1:26" ht="15.75" customHeight="1" x14ac:dyDescent="0.25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</row>
    <row r="956" spans="1:26" ht="15.75" customHeight="1" x14ac:dyDescent="0.25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</row>
    <row r="957" spans="1:26" ht="15.75" customHeight="1" x14ac:dyDescent="0.25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</row>
    <row r="958" spans="1:26" ht="15.75" customHeight="1" x14ac:dyDescent="0.25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</row>
    <row r="959" spans="1:26" ht="15.75" customHeight="1" x14ac:dyDescent="0.25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</row>
    <row r="960" spans="1:26" ht="15.75" customHeight="1" x14ac:dyDescent="0.25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</row>
    <row r="961" spans="1:26" ht="15.75" customHeight="1" x14ac:dyDescent="0.25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</row>
    <row r="962" spans="1:26" ht="15.75" customHeight="1" x14ac:dyDescent="0.25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</row>
    <row r="963" spans="1:26" ht="15.75" customHeight="1" x14ac:dyDescent="0.25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</row>
    <row r="964" spans="1:26" ht="15.75" customHeight="1" x14ac:dyDescent="0.25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</row>
    <row r="965" spans="1:26" ht="15.75" customHeight="1" x14ac:dyDescent="0.25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</row>
    <row r="966" spans="1:26" ht="15.75" customHeight="1" x14ac:dyDescent="0.25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</row>
    <row r="967" spans="1:26" ht="15.75" customHeight="1" x14ac:dyDescent="0.25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</row>
    <row r="968" spans="1:26" ht="15.75" customHeight="1" x14ac:dyDescent="0.25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</row>
    <row r="969" spans="1:26" ht="15.75" customHeight="1" x14ac:dyDescent="0.25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</row>
    <row r="970" spans="1:26" ht="15.75" customHeight="1" x14ac:dyDescent="0.25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</row>
    <row r="971" spans="1:26" ht="15.75" customHeight="1" x14ac:dyDescent="0.25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</row>
    <row r="972" spans="1:26" ht="15.75" customHeight="1" x14ac:dyDescent="0.25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</row>
    <row r="973" spans="1:26" ht="15.75" customHeight="1" x14ac:dyDescent="0.25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</row>
    <row r="974" spans="1:26" ht="15.75" customHeight="1" x14ac:dyDescent="0.25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</row>
    <row r="975" spans="1:26" ht="15.75" customHeight="1" x14ac:dyDescent="0.25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</row>
    <row r="976" spans="1:26" ht="15.75" customHeight="1" x14ac:dyDescent="0.25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</row>
    <row r="977" spans="1:26" ht="15.75" customHeight="1" x14ac:dyDescent="0.25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</row>
    <row r="978" spans="1:26" ht="15.75" customHeight="1" x14ac:dyDescent="0.25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</row>
    <row r="979" spans="1:26" ht="15.75" customHeight="1" x14ac:dyDescent="0.25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</row>
    <row r="980" spans="1:26" ht="15.75" customHeight="1" x14ac:dyDescent="0.25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</row>
    <row r="981" spans="1:26" ht="15.75" customHeight="1" x14ac:dyDescent="0.25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</row>
    <row r="982" spans="1:26" ht="15.75" customHeight="1" x14ac:dyDescent="0.25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</row>
    <row r="983" spans="1:26" ht="15.75" customHeight="1" x14ac:dyDescent="0.25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</row>
    <row r="984" spans="1:26" ht="15.75" customHeight="1" x14ac:dyDescent="0.25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</row>
    <row r="985" spans="1:26" ht="15.75" customHeight="1" x14ac:dyDescent="0.25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</row>
    <row r="986" spans="1:26" ht="15.75" customHeight="1" x14ac:dyDescent="0.25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</row>
    <row r="987" spans="1:26" ht="15.75" customHeight="1" x14ac:dyDescent="0.25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</row>
    <row r="988" spans="1:26" ht="15.75" customHeight="1" x14ac:dyDescent="0.25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</row>
    <row r="989" spans="1:26" ht="15.75" customHeight="1" x14ac:dyDescent="0.25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</row>
    <row r="990" spans="1:26" ht="15.75" customHeight="1" x14ac:dyDescent="0.25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</row>
    <row r="991" spans="1:26" ht="15.75" customHeight="1" x14ac:dyDescent="0.25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</row>
    <row r="992" spans="1:26" ht="15.75" customHeight="1" x14ac:dyDescent="0.25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</row>
    <row r="993" spans="1:26" ht="15.75" customHeight="1" x14ac:dyDescent="0.25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</row>
    <row r="994" spans="1:26" ht="15.75" customHeight="1" x14ac:dyDescent="0.25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</row>
    <row r="995" spans="1:26" ht="15.75" customHeight="1" x14ac:dyDescent="0.25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</row>
    <row r="996" spans="1:26" ht="15.75" customHeight="1" x14ac:dyDescent="0.25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</row>
    <row r="997" spans="1:26" ht="15.75" customHeight="1" x14ac:dyDescent="0.25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</row>
    <row r="998" spans="1:26" ht="15.75" customHeight="1" x14ac:dyDescent="0.25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</row>
    <row r="999" spans="1:26" ht="15.75" customHeight="1" x14ac:dyDescent="0.25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</row>
    <row r="1000" spans="1:26" ht="15.75" customHeight="1" x14ac:dyDescent="0.25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</row>
  </sheetData>
  <mergeCells count="45">
    <mergeCell ref="G44:H44"/>
    <mergeCell ref="D49:E49"/>
    <mergeCell ref="G54:H54"/>
    <mergeCell ref="D59:E59"/>
    <mergeCell ref="G64:H64"/>
    <mergeCell ref="C18:D18"/>
    <mergeCell ref="C19:D19"/>
    <mergeCell ref="C20:D20"/>
    <mergeCell ref="B23:C23"/>
    <mergeCell ref="B64:C64"/>
    <mergeCell ref="D28:E28"/>
    <mergeCell ref="D39:E39"/>
    <mergeCell ref="B44:C44"/>
    <mergeCell ref="C15:D15"/>
    <mergeCell ref="I15:J15"/>
    <mergeCell ref="C16:D16"/>
    <mergeCell ref="I16:J16"/>
    <mergeCell ref="I17:J17"/>
    <mergeCell ref="C17:D17"/>
    <mergeCell ref="B33:C33"/>
    <mergeCell ref="G33:H33"/>
    <mergeCell ref="B54:C54"/>
    <mergeCell ref="I12:J12"/>
    <mergeCell ref="L23:M23"/>
    <mergeCell ref="L33:M33"/>
    <mergeCell ref="L44:M44"/>
    <mergeCell ref="L54:M54"/>
    <mergeCell ref="C14:D14"/>
    <mergeCell ref="I14:J14"/>
    <mergeCell ref="C10:D10"/>
    <mergeCell ref="I10:J10"/>
    <mergeCell ref="C11:D11"/>
    <mergeCell ref="I11:J11"/>
    <mergeCell ref="C12:D12"/>
    <mergeCell ref="C13:D13"/>
    <mergeCell ref="I13:J13"/>
    <mergeCell ref="I28:J28"/>
    <mergeCell ref="I39:J39"/>
    <mergeCell ref="I49:J49"/>
    <mergeCell ref="I59:J59"/>
    <mergeCell ref="H4:J4"/>
    <mergeCell ref="I18:J18"/>
    <mergeCell ref="I19:J19"/>
    <mergeCell ref="I20:J20"/>
    <mergeCell ref="G23:H2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VSM Template</vt:lpstr>
      <vt:lpstr>Value SM Template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robinson</dc:creator>
  <cp:lastModifiedBy>kevin robinson</cp:lastModifiedBy>
  <dcterms:created xsi:type="dcterms:W3CDTF">2025-05-15T23:09:19Z</dcterms:created>
  <dcterms:modified xsi:type="dcterms:W3CDTF">2025-05-15T23:10:11Z</dcterms:modified>
</cp:coreProperties>
</file>