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oman\Desktop\Personal\Executive Leadership\Crowdfunding Analysis\"/>
    </mc:Choice>
  </mc:AlternateContent>
  <xr:revisionPtr revIDLastSave="0" documentId="13_ncr:1_{ACDCF7E4-016A-4663-9F2F-4693164B5D12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Category Statistics" sheetId="2" r:id="rId1"/>
    <sheet name="Box &amp; Whisker" sheetId="13" r:id="rId2"/>
    <sheet name="Kickstarter" sheetId="1" r:id="rId3"/>
    <sheet name="Subcategory Statistics" sheetId="3" r:id="rId4"/>
    <sheet name="Outcomes Based on Launch Date" sheetId="4" r:id="rId5"/>
    <sheet name="Edinburgh Research" sheetId="5" r:id="rId6"/>
    <sheet name="Successful U.S. Kickstarters" sheetId="6" r:id="rId7"/>
    <sheet name="Failed U.S. Kickstarters" sheetId="7" r:id="rId8"/>
    <sheet name="Failed U.S. Animation" sheetId="9" r:id="rId9"/>
    <sheet name="Successful U.S. Animation" sheetId="10" r:id="rId10"/>
    <sheet name="Live U.S. Faith" sheetId="12" r:id="rId11"/>
    <sheet name="Failed U.S. Faith" sheetId="11" r:id="rId12"/>
    <sheet name="Descriptive Statistics" sheetId="8" r:id="rId13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8" l="1"/>
  <c r="C6" i="8"/>
  <c r="C5" i="8"/>
  <c r="B7" i="8"/>
  <c r="B6" i="8"/>
  <c r="B8" i="8" s="1"/>
  <c r="B5" i="8"/>
  <c r="B28" i="8"/>
  <c r="C32" i="8"/>
  <c r="C31" i="8"/>
  <c r="C29" i="8"/>
  <c r="C28" i="8"/>
  <c r="B32" i="8"/>
  <c r="B31" i="8"/>
  <c r="B29" i="8"/>
  <c r="C24" i="8"/>
  <c r="C23" i="8"/>
  <c r="C21" i="8"/>
  <c r="C20" i="8"/>
  <c r="C12" i="8"/>
  <c r="B12" i="8"/>
  <c r="C11" i="8"/>
  <c r="B11" i="8"/>
  <c r="C4" i="8"/>
  <c r="B4" i="8"/>
  <c r="C3" i="8"/>
  <c r="B3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3" i="5"/>
  <c r="B4" i="5"/>
  <c r="B5" i="5"/>
  <c r="B6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8" i="8" l="1"/>
</calcChain>
</file>

<file path=xl/sharedStrings.xml><?xml version="1.0" encoding="utf-8"?>
<sst xmlns="http://schemas.openxmlformats.org/spreadsheetml/2006/main" count="39498" uniqueCount="8405">
  <si>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</si>
  <si>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</si>
  <si>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</si>
  <si>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</si>
  <si>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</si>
  <si>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</si>
  <si>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</si>
  <si>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</si>
  <si>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</si>
  <si>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</si>
  <si>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</si>
  <si>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</si>
  <si>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</si>
  <si>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</si>
  <si>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</si>
  <si>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</si>
  <si>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</si>
  <si>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</si>
  <si>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</si>
  <si>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</si>
  <si>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</si>
  <si>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</si>
  <si>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</si>
  <si>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</si>
  <si>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</si>
  <si>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</si>
  <si>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</si>
  <si>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</si>
  <si>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</si>
  <si>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</si>
  <si>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</si>
  <si>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</si>
  <si>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</si>
  <si>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</si>
  <si>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</si>
  <si>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</si>
  <si>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</si>
  <si>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</si>
  <si>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</si>
  <si>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</si>
  <si>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</si>
  <si>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</si>
  <si>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</si>
  <si>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</si>
  <si>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</si>
  <si>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</si>
  <si>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</si>
  <si>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</si>
  <si>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</si>
  <si>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</si>
  <si>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</si>
  <si>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</si>
  <si>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</si>
  <si>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</si>
  <si>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</si>
  <si>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</si>
  <si>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</si>
  <si>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</si>
  <si>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</si>
  <si>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</si>
  <si>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</si>
  <si>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</si>
  <si>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</si>
  <si>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</si>
  <si>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</si>
  <si>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</si>
  <si>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</si>
  <si>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</si>
  <si>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</si>
  <si>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</si>
  <si>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</si>
  <si>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</si>
  <si>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</si>
  <si>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</si>
  <si>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</si>
  <si>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</si>
  <si>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</si>
  <si>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</si>
  <si>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</si>
  <si>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</si>
  <si>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</si>
  <si>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</si>
  <si>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</si>
  <si>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</si>
  <si>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</si>
  <si>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</si>
  <si>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</si>
  <si>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</si>
  <si>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</si>
  <si>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</si>
  <si>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</si>
  <si>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</si>
  <si>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</si>
  <si>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</si>
  <si>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</si>
  <si>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</si>
  <si>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</si>
  <si>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</si>
  <si>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</si>
  <si>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</si>
  <si>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</si>
  <si>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</si>
  <si>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</si>
  <si>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</si>
  <si>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</si>
  <si>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</si>
  <si>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</si>
  <si>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</si>
  <si>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</si>
  <si>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</si>
  <si>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</si>
  <si>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</si>
  <si>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</si>
  <si>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</si>
  <si>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</si>
  <si>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</si>
  <si>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</si>
  <si>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</si>
  <si>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</si>
  <si>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</si>
  <si>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</si>
  <si>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</si>
  <si>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</si>
  <si>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</si>
  <si>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</si>
  <si>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</si>
  <si>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</si>
  <si>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</si>
  <si>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</si>
  <si>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</si>
  <si>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</si>
  <si>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</si>
  <si>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</si>
  <si>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</si>
  <si>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</si>
  <si>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</si>
  <si>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</si>
  <si>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</si>
  <si>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</si>
  <si>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</si>
  <si>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</si>
  <si>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</si>
  <si>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</si>
  <si>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</si>
  <si>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</si>
  <si>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</si>
  <si>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</si>
  <si>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</si>
  <si>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</si>
  <si>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</si>
  <si>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</si>
  <si>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</si>
  <si>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</si>
  <si>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</si>
  <si>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</si>
  <si>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</si>
  <si>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</si>
  <si>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</si>
  <si>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</si>
  <si>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</si>
  <si>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</si>
  <si>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</si>
  <si>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</si>
  <si>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</si>
  <si>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</si>
  <si>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</si>
  <si>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</si>
  <si>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</si>
  <si>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</si>
  <si>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</si>
  <si>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</si>
  <si>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</si>
  <si>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</si>
  <si>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</si>
  <si>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</si>
  <si>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</si>
  <si>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</si>
  <si>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</si>
  <si>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</si>
  <si>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</si>
  <si>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</si>
  <si>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</si>
  <si>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</si>
  <si>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</si>
  <si>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</si>
  <si>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</si>
  <si>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</si>
  <si>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</si>
  <si>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</si>
  <si>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</si>
  <si>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</si>
  <si>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</si>
  <si>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</si>
  <si>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</si>
  <si>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</si>
  <si>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</si>
  <si>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</si>
  <si>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</si>
  <si>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</si>
  <si>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</si>
  <si>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</si>
  <si>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</si>
  <si>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</si>
  <si>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</si>
  <si>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</si>
  <si>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</si>
  <si>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</si>
  <si>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</si>
  <si>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</si>
  <si>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</si>
  <si>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</si>
  <si>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</si>
  <si>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</si>
  <si>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</si>
  <si>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</si>
  <si>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</si>
  <si>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</si>
  <si>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</si>
  <si>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</si>
  <si>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</si>
  <si>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</si>
  <si>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</si>
  <si>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</si>
  <si>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</si>
  <si>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</si>
  <si>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</si>
  <si>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</si>
  <si>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</si>
  <si>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</si>
  <si>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</si>
  <si>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</si>
  <si>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</si>
  <si>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</si>
  <si>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</si>
  <si>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</si>
  <si>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</si>
  <si>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</si>
  <si>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</si>
  <si>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</si>
  <si>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</si>
  <si>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</si>
  <si>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</si>
  <si>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</si>
  <si>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</si>
  <si>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</si>
  <si>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</si>
  <si>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</si>
  <si>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</si>
  <si>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</si>
  <si>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</si>
  <si>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</si>
  <si>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</si>
  <si>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</si>
  <si>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</si>
  <si>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</si>
  <si>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</si>
  <si>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</si>
  <si>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</si>
  <si>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</si>
  <si>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</si>
  <si>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</si>
  <si>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</si>
  <si>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</si>
  <si>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</si>
  <si>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</si>
  <si>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</si>
  <si>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</si>
  <si>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</si>
  <si>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</si>
  <si>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</si>
  <si>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</si>
  <si>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</si>
  <si>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</si>
  <si>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</si>
  <si>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</si>
  <si>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</si>
  <si>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</si>
  <si>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</si>
  <si>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</si>
  <si>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</si>
  <si>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</si>
  <si>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</si>
  <si>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</si>
  <si>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</si>
  <si>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</si>
  <si>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</si>
  <si>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</si>
  <si>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</si>
  <si>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</si>
  <si>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</si>
  <si>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</si>
  <si>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</si>
  <si>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</si>
  <si>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</si>
  <si>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</si>
  <si>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</si>
  <si>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</si>
  <si>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</si>
  <si>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</si>
  <si>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</si>
  <si>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</si>
  <si>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</si>
  <si>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</si>
  <si>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</si>
  <si>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</si>
  <si>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</si>
  <si>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</si>
  <si>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</si>
  <si>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</si>
  <si>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</si>
  <si>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</si>
  <si>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</si>
  <si>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</si>
  <si>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</si>
  <si>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</si>
  <si>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</si>
  <si>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</si>
  <si>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</si>
  <si>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</si>
  <si>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</si>
  <si>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</si>
  <si>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</si>
  <si>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</si>
  <si>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</si>
  <si>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</si>
  <si>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</si>
  <si>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</si>
  <si>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</si>
  <si>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</si>
  <si>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</si>
  <si>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</si>
  <si>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</si>
  <si>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</si>
  <si>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</si>
  <si>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</si>
  <si>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</si>
  <si>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</si>
  <si>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</si>
  <si>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</si>
  <si>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</si>
  <si>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</si>
  <si>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</si>
  <si>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</si>
  <si>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</si>
  <si>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</si>
  <si>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</si>
  <si>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</si>
  <si>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</si>
  <si>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</si>
  <si>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</si>
  <si>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</si>
  <si>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</si>
  <si>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</si>
  <si>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</si>
  <si>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</si>
  <si>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</si>
  <si>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</si>
  <si>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</si>
  <si>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</si>
  <si>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</si>
  <si>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</si>
  <si>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</si>
  <si>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</si>
  <si>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</si>
  <si>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</si>
  <si>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</si>
  <si>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</si>
  <si>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</si>
  <si>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</si>
  <si>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</si>
  <si>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</si>
  <si>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</si>
  <si>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</si>
  <si>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</si>
  <si>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</si>
  <si>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</si>
  <si>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</si>
  <si>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</si>
  <si>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</si>
  <si>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</si>
  <si>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</si>
  <si>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</si>
  <si>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</si>
  <si>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</si>
  <si>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</si>
  <si>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</si>
  <si>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</si>
  <si>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</si>
  <si>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</si>
  <si>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</si>
  <si>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</si>
  <si>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</si>
  <si>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</si>
  <si>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</si>
  <si>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</si>
  <si>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</si>
  <si>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</si>
  <si>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</si>
  <si>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</si>
  <si>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</si>
  <si>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</si>
  <si>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</si>
  <si>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</si>
  <si>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</si>
  <si>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</si>
  <si>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</si>
  <si>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</si>
  <si>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</si>
  <si>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</si>
  <si>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</si>
  <si>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</si>
  <si>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</si>
  <si>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</si>
  <si>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</si>
  <si>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</si>
  <si>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</si>
  <si>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</si>
  <si>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</si>
  <si>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</si>
  <si>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</si>
  <si>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</si>
  <si>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</si>
  <si>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</si>
  <si>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</si>
  <si>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</si>
  <si>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</si>
  <si>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</si>
  <si>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</si>
  <si>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</si>
  <si>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</si>
  <si>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</si>
  <si>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</si>
  <si>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</si>
  <si>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</si>
  <si>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</si>
  <si>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</si>
  <si>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</si>
  <si>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</si>
  <si>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</si>
  <si>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</si>
  <si>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</si>
  <si>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</si>
  <si>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</si>
  <si>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</si>
  <si>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</si>
  <si>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</si>
  <si>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</si>
  <si>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</si>
  <si>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</si>
  <si>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</si>
  <si>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</si>
  <si>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</si>
  <si>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</si>
  <si>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</si>
  <si>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</si>
  <si>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</si>
  <si>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</si>
  <si>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</si>
  <si>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</si>
  <si>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</si>
  <si>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</si>
  <si>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</si>
  <si>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</si>
  <si>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</si>
  <si>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</si>
  <si>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</si>
  <si>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</si>
  <si>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</si>
  <si>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</si>
  <si>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</si>
  <si>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</si>
  <si>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</si>
  <si>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</si>
  <si>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</si>
  <si>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</si>
  <si>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</si>
  <si>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</si>
  <si>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</si>
  <si>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</si>
  <si>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</si>
  <si>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</si>
  <si>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</si>
  <si>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</si>
  <si>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</si>
  <si>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</si>
  <si>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</si>
  <si>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</si>
  <si>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</si>
  <si>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</si>
  <si>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</si>
  <si>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</si>
  <si>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</si>
  <si>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</si>
  <si>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</si>
  <si>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</si>
  <si>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</si>
  <si>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</si>
  <si>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</si>
  <si>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</si>
  <si>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</si>
  <si>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</si>
  <si>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</si>
  <si>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</si>
  <si>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</si>
  <si>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</si>
  <si>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</si>
  <si>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</si>
  <si>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</si>
  <si>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</si>
  <si>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</si>
  <si>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</si>
  <si>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</si>
  <si>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</si>
  <si>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</si>
  <si>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</si>
  <si>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</si>
  <si>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</si>
  <si>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</si>
  <si>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</si>
  <si>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</si>
  <si>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</si>
  <si>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</si>
  <si>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</si>
  <si>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</si>
  <si>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</si>
  <si>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</si>
  <si>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</si>
  <si>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</si>
  <si>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</si>
  <si>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</si>
  <si>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</si>
  <si>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</si>
  <si>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</si>
  <si>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</si>
  <si>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</si>
  <si>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</si>
  <si>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</si>
  <si>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</si>
  <si>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</si>
  <si>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</si>
  <si>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</si>
  <si>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</si>
  <si>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</si>
  <si>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</si>
  <si>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</si>
  <si>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</si>
  <si>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</si>
  <si>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</si>
  <si>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</si>
  <si>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</si>
  <si>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</si>
  <si>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</si>
  <si>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</si>
  <si>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</si>
  <si>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</si>
  <si>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</si>
  <si>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</si>
  <si>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</si>
  <si>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</si>
  <si>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</si>
  <si>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</si>
  <si>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</si>
  <si>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</si>
  <si>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</si>
  <si>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</si>
  <si>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</si>
  <si>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</si>
  <si>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</si>
  <si>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</si>
  <si>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</si>
  <si>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</si>
  <si>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</si>
  <si>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</si>
  <si>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</si>
  <si>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</si>
  <si>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</si>
  <si>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</si>
  <si>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</si>
  <si>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</si>
  <si>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</si>
  <si>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</si>
  <si>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</si>
  <si>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</si>
  <si>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</si>
  <si>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</si>
  <si>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</si>
  <si>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</si>
  <si>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</si>
  <si>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</si>
  <si>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</si>
  <si>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</si>
  <si>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</si>
  <si>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</si>
  <si>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</si>
  <si>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</si>
  <si>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</si>
  <si>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</si>
  <si>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</si>
  <si>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</si>
  <si>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</si>
  <si>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</si>
  <si>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</si>
  <si>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</si>
  <si>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</si>
  <si>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</si>
  <si>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</si>
  <si>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</si>
  <si>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</si>
  <si>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</si>
  <si>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</si>
  <si>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</si>
  <si>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</si>
  <si>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</si>
  <si>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</si>
  <si>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</si>
  <si>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</si>
  <si>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</si>
  <si>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</si>
  <si>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</si>
  <si>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</si>
  <si>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</si>
  <si>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</si>
  <si>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</si>
  <si>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</si>
  <si>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</si>
  <si>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</si>
  <si>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</si>
  <si>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</si>
  <si>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</si>
  <si>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</si>
  <si>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</si>
  <si>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</si>
  <si>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</si>
  <si>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</si>
  <si>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</si>
  <si>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</si>
  <si>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</si>
  <si>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</si>
  <si>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</si>
  <si>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</si>
  <si>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</si>
  <si>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</si>
  <si>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</si>
  <si>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</si>
  <si>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</si>
  <si>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</si>
  <si>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</si>
  <si>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</si>
  <si>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</si>
  <si>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</si>
  <si>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</si>
  <si>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</si>
  <si>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</si>
  <si>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</si>
  <si>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</si>
  <si>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</si>
  <si>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</si>
  <si>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</si>
  <si>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</si>
  <si>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</si>
  <si>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</si>
  <si>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</si>
  <si>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</si>
  <si>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</si>
  <si>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</si>
  <si>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</si>
  <si>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</si>
  <si>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</si>
  <si>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</si>
  <si>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</si>
  <si>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</si>
  <si>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</si>
  <si>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</si>
  <si>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</si>
  <si>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</si>
  <si>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</si>
  <si>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</si>
  <si>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</si>
  <si>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</si>
  <si>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</si>
  <si>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</si>
  <si>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</si>
  <si>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</si>
  <si>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</si>
  <si>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</si>
  <si>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</si>
  <si>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</si>
  <si>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</si>
  <si>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</si>
  <si>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</si>
  <si>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</si>
  <si>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</si>
  <si>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</si>
  <si>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</si>
  <si>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</si>
  <si>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</si>
  <si>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</si>
  <si>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</si>
  <si>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</si>
  <si>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</si>
  <si>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</si>
  <si>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</si>
  <si>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</si>
  <si>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</si>
  <si>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</si>
  <si>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</si>
  <si>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</si>
  <si>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</si>
  <si>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</si>
  <si>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</si>
  <si>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</si>
  <si>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</si>
  <si>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</si>
  <si>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</si>
  <si>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</si>
  <si>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</si>
  <si>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</si>
  <si>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</si>
  <si>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</si>
  <si>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</si>
  <si>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</si>
  <si>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</si>
  <si>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</si>
  <si>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</si>
  <si>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</si>
  <si>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</si>
  <si>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</si>
  <si>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</si>
  <si>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</si>
  <si>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</si>
  <si>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</si>
  <si>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</si>
  <si>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</si>
  <si>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</si>
  <si>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</si>
  <si>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</si>
  <si>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</si>
  <si>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</si>
  <si>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</si>
  <si>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</si>
  <si>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</si>
  <si>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</si>
  <si>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</si>
  <si>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</si>
  <si>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</si>
  <si>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</si>
  <si>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</si>
  <si>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</si>
  <si>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</si>
  <si>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</si>
  <si>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</si>
  <si>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</si>
  <si>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</si>
  <si>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</si>
  <si>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</si>
  <si>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</si>
  <si>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</si>
  <si>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</si>
  <si>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</si>
  <si>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</si>
  <si>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</si>
  <si>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</si>
  <si>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</si>
  <si>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</si>
  <si>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</si>
  <si>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</si>
  <si>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</si>
  <si>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</si>
  <si>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</si>
  <si>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</si>
  <si>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</si>
  <si>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</si>
  <si>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</si>
  <si>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</si>
  <si>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</si>
  <si>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</si>
  <si>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</si>
  <si>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</si>
  <si>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</si>
  <si>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</si>
  <si>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</si>
  <si>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</si>
  <si>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</si>
  <si>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</si>
  <si>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</si>
  <si>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</si>
  <si>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</si>
  <si>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</si>
  <si>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</si>
  <si>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</si>
  <si>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</si>
  <si>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</si>
  <si>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</si>
  <si>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</si>
  <si>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</si>
  <si>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</si>
  <si>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</si>
  <si>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</si>
  <si>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</si>
  <si>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</si>
  <si>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</si>
  <si>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</si>
  <si>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</si>
  <si>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</si>
  <si>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</si>
  <si>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</si>
  <si>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</si>
  <si>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</si>
  <si>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</si>
  <si>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</si>
  <si>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</si>
  <si>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</si>
  <si>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</si>
  <si>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</si>
  <si>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</si>
  <si>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</si>
  <si>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</si>
  <si>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</si>
  <si>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</si>
  <si>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</si>
  <si>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</si>
  <si>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</si>
  <si>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</si>
  <si>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</si>
  <si>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</si>
  <si>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</si>
  <si>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</si>
  <si>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</si>
  <si>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</si>
  <si>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</si>
  <si>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</si>
  <si>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</si>
  <si>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</si>
  <si>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</si>
  <si>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</si>
  <si>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</si>
  <si>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</si>
  <si>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</si>
  <si>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</si>
  <si>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</si>
  <si>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</si>
  <si>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</si>
  <si>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</si>
  <si>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</si>
  <si>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</si>
  <si>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</si>
  <si>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</si>
  <si>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</si>
  <si>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</si>
  <si>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</si>
  <si>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</si>
  <si>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</si>
  <si>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</si>
  <si>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</si>
  <si>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</si>
  <si>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</si>
  <si>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</si>
  <si>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</si>
  <si>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</si>
  <si>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</si>
  <si>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</si>
  <si>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</si>
  <si>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</si>
  <si>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</si>
  <si>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</si>
  <si>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</si>
  <si>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</si>
  <si>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</si>
  <si>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</si>
  <si>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</si>
  <si>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</si>
  <si>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</si>
  <si>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</si>
  <si>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</si>
  <si>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</si>
  <si>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</si>
  <si>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</si>
  <si>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</si>
  <si>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</si>
  <si>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</si>
  <si>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</si>
  <si>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</si>
  <si>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</si>
  <si>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</si>
  <si>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</si>
  <si>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</si>
  <si>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</si>
  <si>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</si>
  <si>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</si>
  <si>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</si>
  <si>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</si>
  <si>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</si>
  <si>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</si>
  <si>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</si>
  <si>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</si>
  <si>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</si>
  <si>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</si>
  <si>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</si>
  <si>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</si>
  <si>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</si>
  <si>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</si>
  <si>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</si>
  <si>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</si>
  <si>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</si>
  <si>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</si>
  <si>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</si>
  <si>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</si>
  <si>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</si>
  <si>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</si>
  <si>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</si>
  <si>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</si>
  <si>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</si>
  <si>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</si>
  <si>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</si>
  <si>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</si>
  <si>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</si>
  <si>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</si>
  <si>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</si>
  <si>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</si>
  <si>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</si>
  <si>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</si>
  <si>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</si>
  <si>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</si>
  <si>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</si>
  <si>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</si>
  <si>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</si>
  <si>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</si>
  <si>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</si>
  <si>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</si>
  <si>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</si>
  <si>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</si>
  <si>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</si>
  <si>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</si>
  <si>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</si>
  <si>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</si>
  <si>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</si>
  <si>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</si>
  <si>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</si>
  <si>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</si>
  <si>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</si>
  <si>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</si>
  <si>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</si>
  <si>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</si>
  <si>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</si>
  <si>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</si>
  <si>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</si>
  <si>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</si>
  <si>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</si>
  <si>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</si>
  <si>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</si>
  <si>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</si>
  <si>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</si>
  <si>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</si>
  <si>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</si>
  <si>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</si>
  <si>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</si>
  <si>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</si>
  <si>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</si>
  <si>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</si>
  <si>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</si>
  <si>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</si>
  <si>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</si>
  <si>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</si>
  <si>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</si>
  <si>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</si>
  <si>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</si>
  <si>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</si>
  <si>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</si>
  <si>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</si>
  <si>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</si>
  <si>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</si>
  <si>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</si>
  <si>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</si>
  <si>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</si>
  <si>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</si>
  <si>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</si>
  <si>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</si>
  <si>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</si>
  <si>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</si>
  <si>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</si>
  <si>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</si>
  <si>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</si>
  <si>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</si>
  <si>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</si>
  <si>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</si>
  <si>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</si>
  <si>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</si>
  <si>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</si>
  <si>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</si>
  <si>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</si>
  <si>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</si>
  <si>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</si>
  <si>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</si>
  <si>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</si>
  <si>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</si>
  <si>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</si>
  <si>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</si>
  <si>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</si>
  <si>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</si>
  <si>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</si>
  <si>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</si>
  <si>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</si>
  <si>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</si>
  <si>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</si>
  <si>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</si>
  <si>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</si>
  <si>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</si>
  <si>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</si>
  <si>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</si>
  <si>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</si>
  <si>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</si>
  <si>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</si>
  <si>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</si>
  <si>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</si>
  <si>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</si>
  <si>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</si>
  <si>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</si>
  <si>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</si>
  <si>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</si>
  <si>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</si>
  <si>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</si>
  <si>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</si>
  <si>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</si>
  <si>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</si>
  <si>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</si>
  <si>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</si>
  <si>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</si>
  <si>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</si>
  <si>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</si>
  <si>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</si>
  <si>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</si>
  <si>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</si>
  <si>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</si>
  <si>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</si>
  <si>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</si>
  <si>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</si>
  <si>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</si>
  <si>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</si>
  <si>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</si>
  <si>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</si>
  <si>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</si>
  <si>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</si>
  <si>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</si>
  <si>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</si>
  <si>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</si>
  <si>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</si>
  <si>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</si>
  <si>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</si>
  <si>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</si>
  <si>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</si>
  <si>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</si>
  <si>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</si>
  <si>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</si>
  <si>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</si>
  <si>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</si>
  <si>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</si>
  <si>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</si>
  <si>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</si>
  <si>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</si>
  <si>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</si>
  <si>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</si>
  <si>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</si>
  <si>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</si>
  <si>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</si>
  <si>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</si>
  <si>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</si>
  <si>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</si>
  <si>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</si>
  <si>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</si>
  <si>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</si>
  <si>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</si>
  <si>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</si>
  <si>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</si>
  <si>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</si>
  <si>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</si>
  <si>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</si>
  <si>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</si>
  <si>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</si>
  <si>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</si>
  <si>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</si>
  <si>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</si>
  <si>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</si>
  <si>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</si>
  <si>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</si>
  <si>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</si>
  <si>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</si>
  <si>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</si>
  <si>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</si>
  <si>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</si>
  <si>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</si>
  <si>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</si>
  <si>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</si>
  <si>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</si>
  <si>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</si>
  <si>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</si>
  <si>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</si>
  <si>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</si>
  <si>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</si>
  <si>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</si>
  <si>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</si>
  <si>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</si>
  <si>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</si>
  <si>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</si>
  <si>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</si>
  <si>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</si>
  <si>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</si>
  <si>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</si>
  <si>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</si>
  <si>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</si>
  <si>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</si>
  <si>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</si>
  <si>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</si>
  <si>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</si>
  <si>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</si>
  <si>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</si>
  <si>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</si>
  <si>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</si>
  <si>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</si>
  <si>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</si>
  <si>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</si>
  <si>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</si>
  <si>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</si>
  <si>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</si>
  <si>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</si>
  <si>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</si>
  <si>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</si>
  <si>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</si>
  <si>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</si>
  <si>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</si>
  <si>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</si>
  <si>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</si>
  <si>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</si>
  <si>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</si>
  <si>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</si>
  <si>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</si>
  <si>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</si>
  <si>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</si>
  <si>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</si>
  <si>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</si>
  <si>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</si>
  <si>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</si>
  <si>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</si>
  <si>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</si>
  <si>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</si>
  <si>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</si>
  <si>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</si>
  <si>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</si>
  <si>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</si>
  <si>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</si>
  <si>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</si>
  <si>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</si>
  <si>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</si>
  <si>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</si>
  <si>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</si>
  <si>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</si>
  <si>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</si>
  <si>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</si>
  <si>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</si>
  <si>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</si>
  <si>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</si>
  <si>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</si>
  <si>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</si>
  <si>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</si>
  <si>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</si>
  <si>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</si>
  <si>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</si>
  <si>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</si>
  <si>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</si>
  <si>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</si>
  <si>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</si>
  <si>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</si>
  <si>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</si>
  <si>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</si>
  <si>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</si>
  <si>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</si>
  <si>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</si>
  <si>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</si>
  <si>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</si>
  <si>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</si>
  <si>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</si>
  <si>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</si>
  <si>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</si>
  <si>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</si>
  <si>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</si>
  <si>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</si>
  <si>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</si>
  <si>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</si>
  <si>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</si>
  <si>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</si>
  <si>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</si>
  <si>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</si>
  <si>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</si>
  <si>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</si>
  <si>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</si>
  <si>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</si>
  <si>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</si>
  <si>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</si>
  <si>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</si>
  <si>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</si>
  <si>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</si>
  <si>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</si>
  <si>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</si>
  <si>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</si>
  <si>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</si>
  <si>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</si>
  <si>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</si>
  <si>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</si>
  <si>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</si>
  <si>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</si>
  <si>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</si>
  <si>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</si>
  <si>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</si>
  <si>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</si>
  <si>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</si>
  <si>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</si>
  <si>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</si>
  <si>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</si>
  <si>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</si>
  <si>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</si>
  <si>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</si>
  <si>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</si>
  <si>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</si>
  <si>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</si>
  <si>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</si>
  <si>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</si>
  <si>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</si>
  <si>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</si>
  <si>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</si>
  <si>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</si>
  <si>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</si>
  <si>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</si>
  <si>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</si>
  <si>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</si>
  <si>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</si>
  <si>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</si>
  <si>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</si>
  <si>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</si>
  <si>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</si>
  <si>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</si>
  <si>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</si>
  <si>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</si>
  <si>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</si>
  <si>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</si>
  <si>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</si>
  <si>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</si>
  <si>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</si>
  <si>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</si>
  <si>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</si>
  <si>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</si>
  <si>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</si>
  <si>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</si>
  <si>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</si>
  <si>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</si>
  <si>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</si>
  <si>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</si>
  <si>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</si>
  <si>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</si>
  <si>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</si>
  <si>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</si>
  <si>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</si>
  <si>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</si>
  <si>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</si>
  <si>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</si>
  <si>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</si>
  <si>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</si>
  <si>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</si>
  <si>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</si>
  <si>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</si>
  <si>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</si>
  <si>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</si>
  <si>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</si>
  <si>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</si>
  <si>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</si>
  <si>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</si>
  <si>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</si>
  <si>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</si>
  <si>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</si>
  <si>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</si>
  <si>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</si>
  <si>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</si>
  <si>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</si>
  <si>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</si>
  <si>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</si>
  <si>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</si>
  <si>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</si>
  <si>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</si>
  <si>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</si>
  <si>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</si>
  <si>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</si>
  <si>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</si>
  <si>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</si>
  <si>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</si>
  <si>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</si>
  <si>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</si>
  <si>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</si>
  <si>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</si>
  <si>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</si>
  <si>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</si>
  <si>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</si>
  <si>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</si>
  <si>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</si>
  <si>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</si>
  <si>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</si>
  <si>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</si>
  <si>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</si>
  <si>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</si>
  <si>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</si>
  <si>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</si>
  <si>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</si>
  <si>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</si>
  <si>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</si>
  <si>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</si>
  <si>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</si>
  <si>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</si>
  <si>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</si>
  <si>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</si>
  <si>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</si>
  <si>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</si>
  <si>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</si>
  <si>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</si>
  <si>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</si>
  <si>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</si>
  <si>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</si>
  <si>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</si>
  <si>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</si>
  <si>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</si>
  <si>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</si>
  <si>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</si>
  <si>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</si>
  <si>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</si>
  <si>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</si>
  <si>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</si>
  <si>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</si>
  <si>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</si>
  <si>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</si>
  <si>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</si>
  <si>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</si>
  <si>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</si>
  <si>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</si>
  <si>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</si>
  <si>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</si>
  <si>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</si>
  <si>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</si>
  <si>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</si>
  <si>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</si>
  <si>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</si>
  <si>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</si>
  <si>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</si>
  <si>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</si>
  <si>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</si>
  <si>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</si>
  <si>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</si>
  <si>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</si>
  <si>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</si>
  <si>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</si>
  <si>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</si>
  <si>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</si>
  <si>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</si>
  <si>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</si>
  <si>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</si>
  <si>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</si>
  <si>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</si>
  <si>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</si>
  <si>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</si>
  <si>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</si>
  <si>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</si>
  <si>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</si>
  <si>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</si>
  <si>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</si>
  <si>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</si>
  <si>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</si>
  <si>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</si>
  <si>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</si>
  <si>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</si>
  <si>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</si>
  <si>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</si>
  <si>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</si>
  <si>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</si>
  <si>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</si>
  <si>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</si>
  <si>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</si>
  <si>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</si>
  <si>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</si>
  <si>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</si>
  <si>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</si>
  <si>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</si>
  <si>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</si>
  <si>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</si>
  <si>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</si>
  <si>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</si>
  <si>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</si>
  <si>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</si>
  <si>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</si>
  <si>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</si>
  <si>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</si>
  <si>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</si>
  <si>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</si>
  <si>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</si>
  <si>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</si>
  <si>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</si>
  <si>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</si>
  <si>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</si>
  <si>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</si>
  <si>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</si>
  <si>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</si>
  <si>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</si>
  <si>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</si>
  <si>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</si>
  <si>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</si>
  <si>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</si>
  <si>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</si>
  <si>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</si>
  <si>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</si>
  <si>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</si>
  <si>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</si>
  <si>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</si>
  <si>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</si>
  <si>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</si>
  <si>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</si>
  <si>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</si>
  <si>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</si>
  <si>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</si>
  <si>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</si>
  <si>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</si>
  <si>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</si>
  <si>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</si>
  <si>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</si>
  <si>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</si>
  <si>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</si>
  <si>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</si>
  <si>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</si>
  <si>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</si>
  <si>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</si>
  <si>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</si>
  <si>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</si>
  <si>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</si>
  <si>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</si>
  <si>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</si>
  <si>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</si>
  <si>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</si>
  <si>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</si>
  <si>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</si>
  <si>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</si>
  <si>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</si>
  <si>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</si>
  <si>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</si>
  <si>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</si>
  <si>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</si>
  <si>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</si>
  <si>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</si>
  <si>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</si>
  <si>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</si>
  <si>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</si>
  <si>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</si>
  <si>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</si>
  <si>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</si>
  <si>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</si>
  <si>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</si>
  <si>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</si>
  <si>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</si>
  <si>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</si>
  <si>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</si>
  <si>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</si>
  <si>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</si>
  <si>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</si>
  <si>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</si>
  <si>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</si>
  <si>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</si>
  <si>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</si>
  <si>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</si>
  <si>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</si>
  <si>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</si>
  <si>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</si>
  <si>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</si>
  <si>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</si>
  <si>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</si>
  <si>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</si>
  <si>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</si>
  <si>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</si>
  <si>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</si>
  <si>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</si>
  <si>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</si>
  <si>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</si>
  <si>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</si>
  <si>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</si>
  <si>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</si>
  <si>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</si>
  <si>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</si>
  <si>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</si>
  <si>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</si>
  <si>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</si>
  <si>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</si>
  <si>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</si>
  <si>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</si>
  <si>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</si>
  <si>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</si>
  <si>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</si>
  <si>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</si>
  <si>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</si>
  <si>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</si>
  <si>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</si>
  <si>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</si>
  <si>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</si>
  <si>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</si>
  <si>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</si>
  <si>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</si>
  <si>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</si>
  <si>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</si>
  <si>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</si>
  <si>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</si>
  <si>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</si>
  <si>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</si>
  <si>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</si>
  <si>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</si>
  <si>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</si>
  <si>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</si>
  <si>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</si>
  <si>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</si>
  <si>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</si>
  <si>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</si>
  <si>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</si>
  <si>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</si>
  <si>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</si>
  <si>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</si>
  <si>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</si>
  <si>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</si>
  <si>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</si>
  <si>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</si>
  <si>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</si>
  <si>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</si>
  <si>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</si>
  <si>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</si>
  <si>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</si>
  <si>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</si>
  <si>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</si>
  <si>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</si>
  <si>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</si>
  <si>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</si>
  <si>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</si>
  <si>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</si>
  <si>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</si>
  <si>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</si>
  <si>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</si>
  <si>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</si>
  <si>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</si>
  <si>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</si>
  <si>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</si>
  <si>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</si>
  <si>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</si>
  <si>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</si>
  <si>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</si>
  <si>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</si>
  <si>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</si>
  <si>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</si>
  <si>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</si>
  <si>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</si>
  <si>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</si>
  <si>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</si>
  <si>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</si>
  <si>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</si>
  <si>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</si>
  <si>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</si>
  <si>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</si>
  <si>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</si>
  <si>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</si>
  <si>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</si>
  <si>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</si>
  <si>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</si>
  <si>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</si>
  <si>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</si>
  <si>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</si>
  <si>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</si>
  <si>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</si>
  <si>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</si>
  <si>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</si>
  <si>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</si>
  <si>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</si>
  <si>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</si>
  <si>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</si>
  <si>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</si>
  <si>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</si>
  <si>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</si>
  <si>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</si>
  <si>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</si>
  <si>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</si>
  <si>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</si>
  <si>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</si>
  <si>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</si>
  <si>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</si>
  <si>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</si>
  <si>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</si>
  <si>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</si>
  <si>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</si>
  <si>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</si>
  <si>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</si>
  <si>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</si>
  <si>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</si>
  <si>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</si>
  <si>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</si>
  <si>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</si>
  <si>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</si>
  <si>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</si>
  <si>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</si>
  <si>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</si>
  <si>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</si>
  <si>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</si>
  <si>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</si>
  <si>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</si>
  <si>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</si>
  <si>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</si>
  <si>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</si>
  <si>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</si>
  <si>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</si>
  <si>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</si>
  <si>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</si>
  <si>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</si>
  <si>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</si>
  <si>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</si>
  <si>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</si>
  <si>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</si>
  <si>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</si>
  <si>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</si>
  <si>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</si>
  <si>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</si>
  <si>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</si>
  <si>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</si>
  <si>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</si>
  <si>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</si>
  <si>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</si>
  <si>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</si>
  <si>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</si>
  <si>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</si>
  <si>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</si>
  <si>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</si>
  <si>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</si>
  <si>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</si>
  <si>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</si>
  <si>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</si>
  <si>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</si>
  <si>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</si>
  <si>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</si>
  <si>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</si>
  <si>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</si>
  <si>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</si>
  <si>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</si>
  <si>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</si>
  <si>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</si>
  <si>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</si>
  <si>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</si>
  <si>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</si>
  <si>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</si>
  <si>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</si>
  <si>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</si>
  <si>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</si>
  <si>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</si>
  <si>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</si>
  <si>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</si>
  <si>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</si>
  <si>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</si>
  <si>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</si>
  <si>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</si>
  <si>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</si>
  <si>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</si>
  <si>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</si>
  <si>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</si>
  <si>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</si>
  <si>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</si>
  <si>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</si>
  <si>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</si>
  <si>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</si>
  <si>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</si>
  <si>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</si>
  <si>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</si>
  <si>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</si>
  <si>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</si>
  <si>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</si>
  <si>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</si>
  <si>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</si>
  <si>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</si>
  <si>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</si>
  <si>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</si>
  <si>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</si>
  <si>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</si>
  <si>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</si>
  <si>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</si>
  <si>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</si>
  <si>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</si>
  <si>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</si>
  <si>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</si>
  <si>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</si>
  <si>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</si>
  <si>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</si>
  <si>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</si>
  <si>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</si>
  <si>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</si>
  <si>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</si>
  <si>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</si>
  <si>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</si>
  <si>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</si>
  <si>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</si>
  <si>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</si>
  <si>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</si>
  <si>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</si>
  <si>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</si>
  <si>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</si>
  <si>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</si>
  <si>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</si>
  <si>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</si>
  <si>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</si>
  <si>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</si>
  <si>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</si>
  <si>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</si>
  <si>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</si>
  <si>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</si>
  <si>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</si>
  <si>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</si>
  <si>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</si>
  <si>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</si>
  <si>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</si>
  <si>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</si>
  <si>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</si>
  <si>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</si>
  <si>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</si>
  <si>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</si>
  <si>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</si>
  <si>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</si>
  <si>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</si>
  <si>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</si>
  <si>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</si>
  <si>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</si>
  <si>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</si>
  <si>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</si>
  <si>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</si>
  <si>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</si>
  <si>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</si>
  <si>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</si>
  <si>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</si>
  <si>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</si>
  <si>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</si>
  <si>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</si>
  <si>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</si>
  <si>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</si>
  <si>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</si>
  <si>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</si>
  <si>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</si>
  <si>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</si>
  <si>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</si>
  <si>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</si>
  <si>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</si>
  <si>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</si>
  <si>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</si>
  <si>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</si>
  <si>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</si>
  <si>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</si>
  <si>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</si>
  <si>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</si>
  <si>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</si>
  <si>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</si>
  <si>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</si>
  <si>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</si>
  <si>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</si>
  <si>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</si>
  <si>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</si>
  <si>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</si>
  <si>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</si>
  <si>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</si>
  <si>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</si>
  <si>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</si>
  <si>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</si>
  <si>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</si>
  <si>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</si>
  <si>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</si>
  <si>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</si>
  <si>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</si>
  <si>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</si>
  <si>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</si>
  <si>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</si>
  <si>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</si>
  <si>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</si>
  <si>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</si>
  <si>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</si>
  <si>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</si>
  <si>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</si>
  <si>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</si>
  <si>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</si>
  <si>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</si>
  <si>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</si>
  <si>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</si>
  <si>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</si>
  <si>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</si>
  <si>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</si>
  <si>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</si>
  <si>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</si>
  <si>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</si>
  <si>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</si>
  <si>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</si>
  <si>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</si>
  <si>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</si>
  <si>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</si>
  <si>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</si>
  <si>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</si>
  <si>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</si>
  <si>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</si>
  <si>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</si>
  <si>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</si>
  <si>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</si>
  <si>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</si>
  <si>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</si>
  <si>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</si>
  <si>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</si>
  <si>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</si>
  <si>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</si>
  <si>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</si>
  <si>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</si>
  <si>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</si>
  <si>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</si>
  <si>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</si>
  <si>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</si>
  <si>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</si>
  <si>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</si>
  <si>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</si>
  <si>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</si>
  <si>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</si>
  <si>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</si>
  <si>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</si>
  <si>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</si>
  <si>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</si>
  <si>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</si>
  <si>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</si>
  <si>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</si>
  <si>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</si>
  <si>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</si>
  <si>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</si>
  <si>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</si>
  <si>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</si>
  <si>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</si>
  <si>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</si>
  <si>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</si>
  <si>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</si>
  <si>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</si>
  <si>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</si>
  <si>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</si>
  <si>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</si>
  <si>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</si>
  <si>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</si>
  <si>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</si>
  <si>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</si>
  <si>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</si>
  <si>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</si>
  <si>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</si>
  <si>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</si>
  <si>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</si>
  <si>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</si>
  <si>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</si>
  <si>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</si>
  <si>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</si>
  <si>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</si>
  <si>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</si>
  <si>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</si>
  <si>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</si>
  <si>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</si>
  <si>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</si>
  <si>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</si>
  <si>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</si>
  <si>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</si>
  <si>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</si>
  <si>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</si>
  <si>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</si>
  <si>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</si>
  <si>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</si>
  <si>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</si>
  <si>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</si>
  <si>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</si>
  <si>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</si>
  <si>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</si>
  <si>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</si>
  <si>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</si>
  <si>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</si>
  <si>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</si>
  <si>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</si>
  <si>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</si>
  <si>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</si>
  <si>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</si>
  <si>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</si>
  <si>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</si>
  <si>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</si>
  <si>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</si>
  <si>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</si>
  <si>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</si>
  <si>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</si>
  <si>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</si>
  <si>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</si>
  <si>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</si>
  <si>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</si>
  <si>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</si>
  <si>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</si>
  <si>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</si>
  <si>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</si>
  <si>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</si>
  <si>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</si>
  <si>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</si>
  <si>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</si>
  <si>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</si>
  <si>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</si>
  <si>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</si>
  <si>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</si>
  <si>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</si>
  <si>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</si>
  <si>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</si>
  <si>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</si>
  <si>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</si>
  <si>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</si>
  <si>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</si>
  <si>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</si>
  <si>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</si>
  <si>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</si>
  <si>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</si>
  <si>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</si>
  <si>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</si>
  <si>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</si>
  <si>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</si>
  <si>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</si>
  <si>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</si>
  <si>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</si>
  <si>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</si>
  <si>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</si>
  <si>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</si>
  <si>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</si>
  <si>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</si>
  <si>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</si>
  <si>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</si>
  <si>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</si>
  <si>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</si>
  <si>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</si>
  <si>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</si>
  <si>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</si>
  <si>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</si>
  <si>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</si>
  <si>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</si>
  <si>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</si>
  <si>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</si>
  <si>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</si>
  <si>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</si>
  <si>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</si>
  <si>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</si>
  <si>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</si>
  <si>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</si>
  <si>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</si>
  <si>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</si>
  <si>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</si>
  <si>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</si>
  <si>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</si>
  <si>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</si>
  <si>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</si>
  <si>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</si>
  <si>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</si>
  <si>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</si>
  <si>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</si>
  <si>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</si>
  <si>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</si>
  <si>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</si>
  <si>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</si>
  <si>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</si>
  <si>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</si>
  <si>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</si>
  <si>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</si>
  <si>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</si>
  <si>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</si>
  <si>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</si>
  <si>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</si>
  <si>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</si>
  <si>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</si>
  <si>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</si>
  <si>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</si>
  <si>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</si>
  <si>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</si>
  <si>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</si>
  <si>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</si>
  <si>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</si>
  <si>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</si>
  <si>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</si>
  <si>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</si>
  <si>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</si>
  <si>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</si>
  <si>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</si>
  <si>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</si>
  <si>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</si>
  <si>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</si>
  <si>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</si>
  <si>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</si>
  <si>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</si>
  <si>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</si>
  <si>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</si>
  <si>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</si>
  <si>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</si>
  <si>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</si>
  <si>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</si>
  <si>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</si>
  <si>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</si>
  <si>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</si>
  <si>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</si>
  <si>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</si>
  <si>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</si>
  <si>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</si>
  <si>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</si>
  <si>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</si>
  <si>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</si>
  <si>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</si>
  <si>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</si>
  <si>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</si>
  <si>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</si>
  <si>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</si>
  <si>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</si>
  <si>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</si>
  <si>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</si>
  <si>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</si>
  <si>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</si>
  <si>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</si>
  <si>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</si>
  <si>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</si>
  <si>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</si>
  <si>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</si>
  <si>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</si>
  <si>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</si>
  <si>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</si>
  <si>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</si>
  <si>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</si>
  <si>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</si>
  <si>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</si>
  <si>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</si>
  <si>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</si>
  <si>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</si>
  <si>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</si>
  <si>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</si>
  <si>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</si>
  <si>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</si>
  <si>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</si>
  <si>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</si>
  <si>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</si>
  <si>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</si>
  <si>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</si>
  <si>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</si>
  <si>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</si>
  <si>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</si>
  <si>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</si>
  <si>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</si>
  <si>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</si>
  <si>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</si>
  <si>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</si>
  <si>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</si>
  <si>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</si>
  <si>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</si>
  <si>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</si>
  <si>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</si>
  <si>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</si>
  <si>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</si>
  <si>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</si>
  <si>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</si>
  <si>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</si>
  <si>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</si>
  <si>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</si>
  <si>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</si>
  <si>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</si>
  <si>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</si>
  <si>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</si>
  <si>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</si>
  <si>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</si>
  <si>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</si>
  <si>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</si>
  <si>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</si>
  <si>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</si>
  <si>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</si>
  <si>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</si>
  <si>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</si>
  <si>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</si>
  <si>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</si>
  <si>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</si>
  <si>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</si>
  <si>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</si>
  <si>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</si>
  <si>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</si>
  <si>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</si>
  <si>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</si>
  <si>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</si>
  <si>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</si>
  <si>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</si>
  <si>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</si>
  <si>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</si>
  <si>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</si>
  <si>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</si>
  <si>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</si>
  <si>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</si>
  <si>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</si>
  <si>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</si>
  <si>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</si>
  <si>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</si>
  <si>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</si>
  <si>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</si>
  <si>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</si>
  <si>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</si>
  <si>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</si>
  <si>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</si>
  <si>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</si>
  <si>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</si>
  <si>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</si>
  <si>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</si>
  <si>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</si>
  <si>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</si>
  <si>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</si>
  <si>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</si>
  <si>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</si>
  <si>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</si>
  <si>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</si>
  <si>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</si>
  <si>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</si>
  <si>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</si>
  <si>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</si>
  <si>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</si>
  <si>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</si>
  <si>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</si>
  <si>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</si>
  <si>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</si>
  <si>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</si>
  <si>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</si>
  <si>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</si>
  <si>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</si>
  <si>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</si>
  <si>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</si>
  <si>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</si>
  <si>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</si>
  <si>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</si>
  <si>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</si>
  <si>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</si>
  <si>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</si>
  <si>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</si>
  <si>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</si>
  <si>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</si>
  <si>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</si>
  <si>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</si>
  <si>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</si>
  <si>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</si>
  <si>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</si>
  <si>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</si>
  <si>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</si>
  <si>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</si>
  <si>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</si>
  <si>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</si>
  <si>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</si>
  <si>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</si>
  <si>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</si>
  <si>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</si>
  <si>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</si>
  <si>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</si>
  <si>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</si>
  <si>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</si>
  <si>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</si>
  <si>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</si>
  <si>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</si>
  <si>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</si>
  <si>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</si>
  <si>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</si>
  <si>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</si>
  <si>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</si>
  <si>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</si>
  <si>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</si>
  <si>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</si>
  <si>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</si>
  <si>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</si>
  <si>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</si>
  <si>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</si>
  <si>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</si>
  <si>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</si>
  <si>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</si>
  <si>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</si>
  <si>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</si>
  <si>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</si>
  <si>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</si>
  <si>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</si>
  <si>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</si>
  <si>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</si>
  <si>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</si>
  <si>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</si>
  <si>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</si>
  <si>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</si>
  <si>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</si>
  <si>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</si>
  <si>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</si>
  <si>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</si>
  <si>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</si>
  <si>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</si>
  <si>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</si>
  <si>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</si>
  <si>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</si>
  <si>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</si>
  <si>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</si>
  <si>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</si>
  <si>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</si>
  <si>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</si>
  <si>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</si>
  <si>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</si>
  <si>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</si>
  <si>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</si>
  <si>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</si>
  <si>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</si>
  <si>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</si>
  <si>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</si>
  <si>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</si>
  <si>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</si>
  <si>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</si>
  <si>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</si>
  <si>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</si>
  <si>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</si>
  <si>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</si>
  <si>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</si>
  <si>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</si>
  <si>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</si>
  <si>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</si>
  <si>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</si>
  <si>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</si>
  <si>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</si>
  <si>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</si>
  <si>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</si>
  <si>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</si>
  <si>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</si>
  <si>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</si>
  <si>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</si>
  <si>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</si>
  <si>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</si>
  <si>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</si>
  <si>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</si>
  <si>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</si>
  <si>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</si>
  <si>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</si>
  <si>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</si>
  <si>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</si>
  <si>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</si>
  <si>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</si>
  <si>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</si>
  <si>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</si>
  <si>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</si>
  <si>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</si>
  <si>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</si>
  <si>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</si>
  <si>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</si>
  <si>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</si>
  <si>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</si>
  <si>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</si>
  <si>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</si>
  <si>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</si>
  <si>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</si>
  <si>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</si>
  <si>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</si>
  <si>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</si>
  <si>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</si>
  <si>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</si>
  <si>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</si>
  <si>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</si>
  <si>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</si>
  <si>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</si>
  <si>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</si>
  <si>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</si>
  <si>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</si>
  <si>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</si>
  <si>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</si>
  <si>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</si>
  <si>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</si>
  <si>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</si>
  <si>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</si>
  <si>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</si>
  <si>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</si>
  <si>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</si>
  <si>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</si>
  <si>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</si>
  <si>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</si>
  <si>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</si>
  <si>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</si>
  <si>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</si>
  <si>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</si>
  <si>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</si>
  <si>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</si>
  <si>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</si>
  <si>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</si>
  <si>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</si>
  <si>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</si>
  <si>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</si>
  <si>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</si>
  <si>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</si>
  <si>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</si>
  <si>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</si>
  <si>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</si>
  <si>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</si>
  <si>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</si>
  <si>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</si>
  <si>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</si>
  <si>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</si>
  <si>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</si>
  <si>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</si>
  <si>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</si>
  <si>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</si>
  <si>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</si>
  <si>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</si>
  <si>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</si>
  <si>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</si>
  <si>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</si>
  <si>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</si>
  <si>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</si>
  <si>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</si>
  <si>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</si>
  <si>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</si>
  <si>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</si>
  <si>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</si>
  <si>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</si>
  <si>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</si>
  <si>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</si>
  <si>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</si>
  <si>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</si>
  <si>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</si>
  <si>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</si>
  <si>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</si>
  <si>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</si>
  <si>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</si>
  <si>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</si>
  <si>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</si>
  <si>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</si>
  <si>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</si>
  <si>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</si>
  <si>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</si>
  <si>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</si>
  <si>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</si>
  <si>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</si>
  <si>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</si>
  <si>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</si>
  <si>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</si>
  <si>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</si>
  <si>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</si>
  <si>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</si>
  <si>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</si>
  <si>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</si>
  <si>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</si>
  <si>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</si>
  <si>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</si>
  <si>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</si>
  <si>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</si>
  <si>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</si>
  <si>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</si>
  <si>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</si>
  <si>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</si>
  <si>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</si>
  <si>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</si>
  <si>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</si>
  <si>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</si>
  <si>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</si>
  <si>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</si>
  <si>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</si>
  <si>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</si>
  <si>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</si>
  <si>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</si>
  <si>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</si>
  <si>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</si>
  <si>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</si>
  <si>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</si>
  <si>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</si>
  <si>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</si>
  <si>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</si>
  <si>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</si>
  <si>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</si>
  <si>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</si>
  <si>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</si>
  <si>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</si>
  <si>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</si>
  <si>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</si>
  <si>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</si>
  <si>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</si>
  <si>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</si>
  <si>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</si>
  <si>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</si>
  <si>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</si>
  <si>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</si>
  <si>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</si>
  <si>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</si>
  <si>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</si>
  <si>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</si>
  <si>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</si>
  <si>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</si>
  <si>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</si>
  <si>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</si>
  <si>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</si>
  <si>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</si>
  <si>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</si>
  <si>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</si>
  <si>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</si>
  <si>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</si>
  <si>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</si>
  <si>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</si>
  <si>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</si>
  <si>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</si>
  <si>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</si>
  <si>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</si>
  <si>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</si>
  <si>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</si>
  <si>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</si>
  <si>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</si>
  <si>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</si>
  <si>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</si>
  <si>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</si>
  <si>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</si>
  <si>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</si>
  <si>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</si>
  <si>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</si>
  <si>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</si>
  <si>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</si>
  <si>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</si>
  <si>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</si>
  <si>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</si>
  <si>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</si>
  <si>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</si>
  <si>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</si>
  <si>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</si>
  <si>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</si>
  <si>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</si>
  <si>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</si>
  <si>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</si>
  <si>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</si>
  <si>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</si>
  <si>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</si>
  <si>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</si>
  <si>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</si>
  <si>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</si>
  <si>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</si>
  <si>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</si>
  <si>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</si>
  <si>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</si>
  <si>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</si>
  <si>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</si>
  <si>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</si>
  <si>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</si>
  <si>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</si>
  <si>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</si>
  <si>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</si>
  <si>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</si>
  <si>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</si>
  <si>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</si>
  <si>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</si>
  <si>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</si>
  <si>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</si>
  <si>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</si>
  <si>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</si>
  <si>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</si>
  <si>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</si>
  <si>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</si>
  <si>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</si>
  <si>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</si>
  <si>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</si>
  <si>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</si>
  <si>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</si>
  <si>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</si>
  <si>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</si>
  <si>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</si>
  <si>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</si>
  <si>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</si>
  <si>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</si>
  <si>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</si>
  <si>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</si>
  <si>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</si>
  <si>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</si>
  <si>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</si>
  <si>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</si>
  <si>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</si>
  <si>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</si>
  <si>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</si>
  <si>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</si>
  <si>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</si>
  <si>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</si>
  <si>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</si>
  <si>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</si>
  <si>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</si>
  <si>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</si>
  <si>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</si>
  <si>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</si>
  <si>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</si>
  <si>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</si>
  <si>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</si>
  <si>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</si>
  <si>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</si>
  <si>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</si>
  <si>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</si>
  <si>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</si>
  <si>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</si>
  <si>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</si>
  <si>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</si>
  <si>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</si>
  <si>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</si>
  <si>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</si>
  <si>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</si>
  <si>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</si>
  <si>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</si>
  <si>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</si>
  <si>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</si>
  <si>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</si>
  <si>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</si>
  <si>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</si>
  <si>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</si>
  <si>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</si>
  <si>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</si>
  <si>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</si>
  <si>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</si>
  <si>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</si>
  <si>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</si>
  <si>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</si>
  <si>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</si>
  <si>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</si>
  <si>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</si>
  <si>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</si>
  <si>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</si>
  <si>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</si>
  <si>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</si>
  <si>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</si>
  <si>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</si>
  <si>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</si>
  <si>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</si>
  <si>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</si>
  <si>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</si>
  <si>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</si>
  <si>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</si>
  <si>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</si>
  <si>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</si>
  <si>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</si>
  <si>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</si>
  <si>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</si>
  <si>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</si>
  <si>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</si>
  <si>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</si>
  <si>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</si>
  <si>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</si>
  <si>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</si>
  <si>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</si>
  <si>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</si>
  <si>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</si>
  <si>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</si>
  <si>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</si>
  <si>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</si>
  <si>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</si>
  <si>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</si>
  <si>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</si>
  <si>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</si>
  <si>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</si>
  <si>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</si>
  <si>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</si>
  <si>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</si>
  <si>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</si>
  <si>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</si>
  <si>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</si>
  <si>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</si>
  <si>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</si>
  <si>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</si>
  <si>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</si>
  <si>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</si>
  <si>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</si>
  <si>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</si>
  <si>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</si>
  <si>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</si>
  <si>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</si>
  <si>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</si>
  <si>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</si>
  <si>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</si>
  <si>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</si>
  <si>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</si>
  <si>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</si>
  <si>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</si>
  <si>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</si>
  <si>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</si>
  <si>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</si>
  <si>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</si>
  <si>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</si>
  <si>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</si>
  <si>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</si>
  <si>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</si>
  <si>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</si>
  <si>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</si>
  <si>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</si>
  <si>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</si>
  <si>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</si>
  <si>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</si>
  <si>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</si>
  <si>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</si>
  <si>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</si>
  <si>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</si>
  <si>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</si>
  <si>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</si>
  <si>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</si>
  <si>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</si>
  <si>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</si>
  <si>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</si>
  <si>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</si>
  <si>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</si>
  <si>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</si>
  <si>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</si>
  <si>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</si>
  <si>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</si>
  <si>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</si>
  <si>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</si>
  <si>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</si>
  <si>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</si>
  <si>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</si>
  <si>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</si>
  <si>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</si>
  <si>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</si>
  <si>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</si>
  <si>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</si>
  <si>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</si>
  <si>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</si>
  <si>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</si>
  <si>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</si>
  <si>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</si>
  <si>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</si>
  <si>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</si>
  <si>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</si>
  <si>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</si>
  <si>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</si>
  <si>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</si>
  <si>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</si>
  <si>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</si>
  <si>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</si>
  <si>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</si>
  <si>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</si>
  <si>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</si>
  <si>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</si>
  <si>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</si>
  <si>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</si>
  <si>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</si>
  <si>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</si>
  <si>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</si>
  <si>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</si>
  <si>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</si>
  <si>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</si>
  <si>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</si>
  <si>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</si>
  <si>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</si>
  <si>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</si>
  <si>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</si>
  <si>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</si>
  <si>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</si>
  <si>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</si>
  <si>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</si>
  <si>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</si>
  <si>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</si>
  <si>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</si>
  <si>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</si>
  <si>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</si>
  <si>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</si>
  <si>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</si>
  <si>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</si>
  <si>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</si>
  <si>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</si>
  <si>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</si>
  <si>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</si>
  <si>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</si>
  <si>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</si>
  <si>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</si>
  <si>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</si>
  <si>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</si>
  <si>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</si>
  <si>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</si>
  <si>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</si>
  <si>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</si>
  <si>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</si>
  <si>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</si>
  <si>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</si>
  <si>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</si>
  <si>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</si>
  <si>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</si>
  <si>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</si>
  <si>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</si>
  <si>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</si>
  <si>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</si>
  <si>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</si>
  <si>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</si>
  <si>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</si>
  <si>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</si>
  <si>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</si>
  <si>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</si>
  <si>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</si>
  <si>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</si>
  <si>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</si>
  <si>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</si>
  <si>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</si>
  <si>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</si>
  <si>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</si>
  <si>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</si>
  <si>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</si>
  <si>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</si>
  <si>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</si>
  <si>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</si>
  <si>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</si>
  <si>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</si>
  <si>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</si>
  <si>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</si>
  <si>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</si>
  <si>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</si>
  <si>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</si>
  <si>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</si>
  <si>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</si>
  <si>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</si>
  <si>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</si>
  <si>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</si>
  <si>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</si>
  <si>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</si>
  <si>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</si>
  <si>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</si>
  <si>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</si>
  <si>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</si>
  <si>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</si>
  <si>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</si>
  <si>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</si>
  <si>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</si>
  <si>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</si>
  <si>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</si>
  <si>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</si>
  <si>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</si>
  <si>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</si>
  <si>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</si>
  <si>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</si>
  <si>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</si>
  <si>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</si>
  <si>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</si>
  <si>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</si>
  <si>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</si>
  <si>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</si>
  <si>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</si>
  <si>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</si>
  <si>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</si>
  <si>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</si>
  <si>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</si>
  <si>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</si>
  <si>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</si>
  <si>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</si>
  <si>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</si>
  <si>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</si>
  <si>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</si>
  <si>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</si>
  <si>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</si>
  <si>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</si>
  <si>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</si>
  <si>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</si>
  <si>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</si>
  <si>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</si>
  <si>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</si>
  <si>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</si>
  <si>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</si>
  <si>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</si>
  <si>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</si>
  <si>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</si>
  <si>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</si>
  <si>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</si>
  <si>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</si>
  <si>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</si>
  <si>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</si>
  <si>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</si>
  <si>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</si>
  <si>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</si>
  <si>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</si>
  <si>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</si>
  <si>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</si>
  <si>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</si>
  <si>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</si>
  <si>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</si>
  <si>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</si>
  <si>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</si>
  <si>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</si>
  <si>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</si>
  <si>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</si>
  <si>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</si>
  <si>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</si>
  <si>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</si>
  <si>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</si>
  <si>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</si>
  <si>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</si>
  <si>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</si>
  <si>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</si>
  <si>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</si>
  <si>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</si>
  <si>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</si>
  <si>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</si>
  <si>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</si>
  <si>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</si>
  <si>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</si>
  <si>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</si>
  <si>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</si>
  <si>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</si>
  <si>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</si>
  <si>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</si>
  <si>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</si>
  <si>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</si>
  <si>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</si>
  <si>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</si>
  <si>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</si>
  <si>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</si>
  <si>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</si>
  <si>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</si>
  <si>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</si>
  <si>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</si>
  <si>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</si>
  <si>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</si>
  <si>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</si>
  <si>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</si>
  <si>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</si>
  <si>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</si>
  <si>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</si>
  <si>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</si>
  <si>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</si>
  <si>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</si>
  <si>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</si>
  <si>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</si>
  <si>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</si>
  <si>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</si>
  <si>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</si>
  <si>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</si>
  <si>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</si>
  <si>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</si>
  <si>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</si>
  <si>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</si>
  <si>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</si>
  <si>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</si>
  <si>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</si>
  <si>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</si>
  <si>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</si>
  <si>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</si>
  <si>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</si>
  <si>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</si>
  <si>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</si>
  <si>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</si>
  <si>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</si>
  <si>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</si>
  <si>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</si>
  <si>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</si>
  <si>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</si>
  <si>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</si>
  <si>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</si>
  <si>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</si>
  <si>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</si>
  <si>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</si>
  <si>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</si>
  <si>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</si>
  <si>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</si>
  <si>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</si>
  <si>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</si>
  <si>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</si>
  <si>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</si>
  <si>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</si>
  <si>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</si>
  <si>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</si>
  <si>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</si>
  <si>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</si>
  <si>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</si>
  <si>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</si>
  <si>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</si>
  <si>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</si>
  <si>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</si>
  <si>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</si>
  <si>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</si>
  <si>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</si>
  <si>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</si>
  <si>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</si>
  <si>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</si>
  <si>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</si>
  <si>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</si>
  <si>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</si>
  <si>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</si>
  <si>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</si>
  <si>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</si>
  <si>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</si>
  <si>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</si>
  <si>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</si>
  <si>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</si>
  <si>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</si>
  <si>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</si>
  <si>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</si>
  <si>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</si>
  <si>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</si>
  <si>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</si>
  <si>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</si>
  <si>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</si>
  <si>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</si>
  <si>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</si>
  <si>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</si>
  <si>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</si>
  <si>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</si>
  <si>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</si>
  <si>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</si>
  <si>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</si>
  <si>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</si>
  <si>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</si>
  <si>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</si>
  <si>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</si>
  <si>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</si>
  <si>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</si>
  <si>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</si>
  <si>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</si>
  <si>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</si>
  <si>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</si>
  <si>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</si>
  <si>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</si>
  <si>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</si>
  <si>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</si>
  <si>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</si>
  <si>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</si>
  <si>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</si>
  <si>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</si>
  <si>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</si>
  <si>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</si>
  <si>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</si>
  <si>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</si>
  <si>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</si>
  <si>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</si>
  <si>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</si>
  <si>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</si>
  <si>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</si>
  <si>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</si>
  <si>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</si>
  <si>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</si>
  <si>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</si>
  <si>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</si>
  <si>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</si>
  <si>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</si>
  <si>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</si>
  <si>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</si>
  <si>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</si>
  <si>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</si>
  <si>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</si>
  <si>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</si>
  <si>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</si>
  <si>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</si>
  <si>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</si>
  <si>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</si>
  <si>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</si>
  <si>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</si>
  <si>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</si>
  <si>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</si>
  <si>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</si>
  <si>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</si>
  <si>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</si>
  <si>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</si>
  <si>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</si>
  <si>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</si>
  <si>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</si>
  <si>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</si>
  <si>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</si>
  <si>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</si>
  <si>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</si>
  <si>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</si>
  <si>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</si>
  <si>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</si>
  <si>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</si>
  <si>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</si>
  <si>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</si>
  <si>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</si>
  <si>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</si>
  <si>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</si>
  <si>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</si>
  <si>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</si>
  <si>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</si>
  <si>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</si>
  <si>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</si>
  <si>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</si>
  <si>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</si>
  <si>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</si>
  <si>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</si>
  <si>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</si>
  <si>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</si>
  <si>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</si>
  <si>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</si>
  <si>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</si>
  <si>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</si>
  <si>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</si>
  <si>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</si>
  <si>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</si>
  <si>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</si>
  <si>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</si>
  <si>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</si>
  <si>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</si>
  <si>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</si>
  <si>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</si>
  <si>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</si>
  <si>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</si>
  <si>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</si>
  <si>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</si>
  <si>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</si>
  <si>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</si>
  <si>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</si>
  <si>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</si>
  <si>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</si>
  <si>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</si>
  <si>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</si>
  <si>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</si>
  <si>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</si>
  <si>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</si>
  <si>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</si>
  <si>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</si>
  <si>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</si>
  <si>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</si>
  <si>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</si>
  <si>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</si>
  <si>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</si>
  <si>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</si>
  <si>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</si>
  <si>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</si>
  <si>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</si>
  <si>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</si>
  <si>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</si>
  <si>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</si>
  <si>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</si>
  <si>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</si>
  <si>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</si>
  <si>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</si>
  <si>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</si>
  <si>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</si>
  <si>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</si>
  <si>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</si>
  <si>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</si>
  <si>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</si>
  <si>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</si>
  <si>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</si>
  <si>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</si>
  <si>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</si>
  <si>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</si>
  <si>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</si>
  <si>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</si>
  <si>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</si>
  <si>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</si>
  <si>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</si>
  <si>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</si>
  <si>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</si>
  <si>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</si>
  <si>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</si>
  <si>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</si>
  <si>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</si>
  <si>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</si>
  <si>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</si>
  <si>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</si>
  <si>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</si>
  <si>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</si>
  <si>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</si>
  <si>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</si>
  <si>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</si>
  <si>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</si>
  <si>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</si>
  <si>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</si>
  <si>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</si>
  <si>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</si>
  <si>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</si>
  <si>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</si>
  <si>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</si>
  <si>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</si>
  <si>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</si>
  <si>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</si>
  <si>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</si>
  <si>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</si>
  <si>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</si>
  <si>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</si>
  <si>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</si>
  <si>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</si>
  <si>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</si>
  <si>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</si>
  <si>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</si>
  <si>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</si>
  <si>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</si>
  <si>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</si>
  <si>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</si>
  <si>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</si>
  <si>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</si>
  <si>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</si>
  <si>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</si>
  <si>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</si>
  <si>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</si>
  <si>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</si>
  <si>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</si>
  <si>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</si>
  <si>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</si>
  <si>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</si>
  <si>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</si>
  <si>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</si>
  <si>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</si>
  <si>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</si>
  <si>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</si>
  <si>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</si>
  <si>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</si>
  <si>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</si>
  <si>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</si>
  <si>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</si>
  <si>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</si>
  <si>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</si>
  <si>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</si>
  <si>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</si>
  <si>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</si>
  <si>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</si>
  <si>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</si>
  <si>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</si>
  <si>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</si>
  <si>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</si>
  <si>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</si>
  <si>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</si>
  <si>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</si>
  <si>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</si>
  <si>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</si>
  <si>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</si>
  <si>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</si>
  <si>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</si>
  <si>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</si>
  <si>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</si>
  <si>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</si>
  <si>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</si>
  <si>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</si>
  <si>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</si>
  <si>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</si>
  <si>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</si>
  <si>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</si>
  <si>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</si>
  <si>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</si>
  <si>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</si>
  <si>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</si>
  <si>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</si>
  <si>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</si>
  <si>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</si>
  <si>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</si>
  <si>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</si>
  <si>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</si>
  <si>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</si>
  <si>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</si>
  <si>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</si>
  <si>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</si>
  <si>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</si>
  <si>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</si>
  <si>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</si>
  <si>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</si>
  <si>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</si>
  <si>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</si>
  <si>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</si>
  <si>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</si>
  <si>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</si>
  <si>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</si>
  <si>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</si>
  <si>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</si>
  <si>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</si>
  <si>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</si>
  <si>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</si>
  <si>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</si>
  <si>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</si>
  <si>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</si>
  <si>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</si>
  <si>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</si>
  <si>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</si>
  <si>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</si>
  <si>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</si>
  <si>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</si>
  <si>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</si>
  <si>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</si>
  <si>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</si>
  <si>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</si>
  <si>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</si>
  <si>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</si>
  <si>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</si>
  <si>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</si>
  <si>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</si>
  <si>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</si>
  <si>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</si>
  <si>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</si>
  <si>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</si>
  <si>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</si>
  <si>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</si>
  <si>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</si>
  <si>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</si>
  <si>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</si>
  <si>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</si>
  <si>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</si>
  <si>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</si>
  <si>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</si>
  <si>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</si>
  <si>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</si>
  <si>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</si>
  <si>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</si>
  <si>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</si>
  <si>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</si>
  <si>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</si>
  <si>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</si>
  <si>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</si>
  <si>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</si>
  <si>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</si>
  <si>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</si>
  <si>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</si>
  <si>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</si>
  <si>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</si>
  <si>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</si>
  <si>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</si>
  <si>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</si>
  <si>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</si>
  <si>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</si>
  <si>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</si>
  <si>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</si>
  <si>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</si>
  <si>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</si>
  <si>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</si>
  <si>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</si>
  <si>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</si>
  <si>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</si>
  <si>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</si>
  <si>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</si>
  <si>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</si>
  <si>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</si>
  <si>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</si>
  <si>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</si>
  <si>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</si>
  <si>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</si>
  <si>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</si>
  <si>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</si>
  <si>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</si>
  <si>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</si>
  <si>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</si>
  <si>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</si>
  <si>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</si>
  <si>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</si>
  <si>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</si>
  <si>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</si>
  <si>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</si>
  <si>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</si>
  <si>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</si>
  <si>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</si>
  <si>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</si>
  <si>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</si>
  <si>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</si>
  <si>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</si>
  <si>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</si>
  <si>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</si>
  <si>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</si>
  <si>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</si>
  <si>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</si>
  <si>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</si>
  <si>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</si>
  <si>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</si>
  <si>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</si>
  <si>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</si>
  <si>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</si>
  <si>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</si>
  <si>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</si>
  <si>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</si>
  <si>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</si>
  <si>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</si>
  <si>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</si>
  <si>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</si>
  <si>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</si>
  <si>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</si>
  <si>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</si>
  <si>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</si>
  <si>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</si>
  <si>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</si>
  <si>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</si>
  <si>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</si>
  <si>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</si>
  <si>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</si>
  <si>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</si>
  <si>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</si>
  <si>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</si>
  <si>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</si>
  <si>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</si>
  <si>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</si>
  <si>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</si>
  <si>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</si>
  <si>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</si>
  <si>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</si>
  <si>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</si>
  <si>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</si>
  <si>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</si>
  <si>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</si>
  <si>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</si>
  <si>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</si>
  <si>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</si>
  <si>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</si>
  <si>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</si>
  <si>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</si>
  <si>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</si>
  <si>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</si>
  <si>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</si>
  <si>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</si>
  <si>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</si>
  <si>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</si>
  <si>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</si>
  <si>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</si>
  <si>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</si>
  <si>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</si>
  <si>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</si>
  <si>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</si>
  <si>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</si>
  <si>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</si>
  <si>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</si>
  <si>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</si>
  <si>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</si>
  <si>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</si>
  <si>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</si>
  <si>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</si>
  <si>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</si>
  <si>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</si>
  <si>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</si>
  <si>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</si>
  <si>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</si>
  <si>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</si>
  <si>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</si>
  <si>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</si>
  <si>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</si>
  <si>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</si>
  <si>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</si>
  <si>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</si>
  <si>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</si>
  <si>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</si>
  <si>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</si>
  <si>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</si>
  <si>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</si>
  <si>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</si>
  <si>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</si>
  <si>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</si>
  <si>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</si>
  <si>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</si>
  <si>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</si>
  <si>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</si>
  <si>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</si>
  <si>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</si>
  <si>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</si>
  <si>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</si>
  <si>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</si>
  <si>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</si>
  <si>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</si>
  <si>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</si>
  <si>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</si>
  <si>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</si>
  <si>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</si>
  <si>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</si>
  <si>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</si>
  <si>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</si>
  <si>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</si>
  <si>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</si>
  <si>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</si>
  <si>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</si>
  <si>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</si>
  <si>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</si>
  <si>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</si>
  <si>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</si>
  <si>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</si>
  <si>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</si>
  <si>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</si>
  <si>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</si>
  <si>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</si>
  <si>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</si>
  <si>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</si>
  <si>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</si>
  <si>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</si>
  <si>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</si>
  <si>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</si>
  <si>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</si>
  <si>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</si>
  <si>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</si>
  <si>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</si>
  <si>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</si>
  <si>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</si>
  <si>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</si>
  <si>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</si>
  <si>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</si>
  <si>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</si>
  <si>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</si>
  <si>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</si>
  <si>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</si>
  <si>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</si>
  <si>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</si>
  <si>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</si>
  <si>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</si>
  <si>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</si>
  <si>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</si>
  <si>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</si>
  <si>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</si>
  <si>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</si>
  <si>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</si>
  <si>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</si>
  <si>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</si>
  <si>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</si>
  <si>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</si>
  <si>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</si>
  <si>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</si>
  <si>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</si>
  <si>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</si>
  <si>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</si>
  <si>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</si>
  <si>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</si>
  <si>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</si>
  <si>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</si>
  <si>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</si>
  <si>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</si>
  <si>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</si>
  <si>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</si>
  <si>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</si>
  <si>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</si>
  <si>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</si>
  <si>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</si>
  <si>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</si>
  <si>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</si>
  <si>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</si>
  <si>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</si>
  <si>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</si>
  <si>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</si>
  <si>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</si>
  <si>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</si>
  <si>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</si>
  <si>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</si>
  <si>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</si>
  <si>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</si>
  <si>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</si>
  <si>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</si>
  <si>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</si>
  <si>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</si>
  <si>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</si>
  <si>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</si>
  <si>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</si>
  <si>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</si>
  <si>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</si>
  <si>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</si>
  <si>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</si>
  <si>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</si>
  <si>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</si>
  <si>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</si>
  <si>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</si>
  <si>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</si>
  <si>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</si>
  <si>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</si>
  <si>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</si>
  <si>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</si>
  <si>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</si>
  <si>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</si>
  <si>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</si>
  <si>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</si>
  <si>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</si>
  <si>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</si>
  <si>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</si>
  <si>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</si>
  <si>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</si>
  <si>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</si>
  <si>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</si>
  <si>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</si>
  <si>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</si>
  <si>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</si>
  <si>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</si>
  <si>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</si>
  <si>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</si>
  <si>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</si>
  <si>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</si>
  <si>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</si>
  <si>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</si>
  <si>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</si>
  <si>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</si>
  <si>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</si>
  <si>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</si>
  <si>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</si>
  <si>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</si>
  <si>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</si>
  <si>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</si>
  <si>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</si>
  <si>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</si>
  <si>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</si>
  <si>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</si>
  <si>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</si>
  <si>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</si>
  <si>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</si>
  <si>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</si>
  <si>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</si>
  <si>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</si>
  <si>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</si>
  <si>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</si>
  <si>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</si>
  <si>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</si>
  <si>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</si>
  <si>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</si>
  <si>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</si>
  <si>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</si>
  <si>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</si>
  <si>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</si>
  <si>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</si>
  <si>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</si>
  <si>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</si>
  <si>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</si>
  <si>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</si>
  <si>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</si>
  <si>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</si>
  <si>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</si>
  <si>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</si>
  <si>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</si>
  <si>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</si>
  <si>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</si>
  <si>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</si>
  <si>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</si>
  <si>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</si>
  <si>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</si>
  <si>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</si>
  <si>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</si>
  <si>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</si>
  <si>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</si>
  <si>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</si>
  <si>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</si>
  <si>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</si>
  <si>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</si>
  <si>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</si>
  <si>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</si>
  <si>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</si>
  <si>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</si>
  <si>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</si>
  <si>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</si>
  <si>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</si>
  <si>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</si>
  <si>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</si>
  <si>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</si>
  <si>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</si>
  <si>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</si>
  <si>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</si>
  <si>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</si>
  <si>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</si>
  <si>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</si>
  <si>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</si>
  <si>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</si>
  <si>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</si>
  <si>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</si>
  <si>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</si>
  <si>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</si>
  <si>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</si>
  <si>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</si>
  <si>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</si>
  <si>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</si>
  <si>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</si>
  <si>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</si>
  <si>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</si>
  <si>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</si>
  <si>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</si>
  <si>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</si>
  <si>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</si>
  <si>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</si>
  <si>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</si>
  <si>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</si>
  <si>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</si>
  <si>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</si>
  <si>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</si>
  <si>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</si>
  <si>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</si>
  <si>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</si>
  <si>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</si>
  <si>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</si>
  <si>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</si>
  <si>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</si>
  <si>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</si>
  <si>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</si>
  <si>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</si>
  <si>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</si>
  <si>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</si>
  <si>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</si>
  <si>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</si>
  <si>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</si>
  <si>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</si>
  <si>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</si>
  <si>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</si>
  <si>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</si>
  <si>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</si>
  <si>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</si>
  <si>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</si>
  <si>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</si>
  <si>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</si>
  <si>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</si>
  <si>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</si>
  <si>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</si>
  <si>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</si>
  <si>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</si>
  <si>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</si>
  <si>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</si>
  <si>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</si>
  <si>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</si>
  <si>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</si>
  <si>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</si>
  <si>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</si>
  <si>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</si>
  <si>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</si>
  <si>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</si>
  <si>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</si>
  <si>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</si>
  <si>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</si>
  <si>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</si>
  <si>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</si>
  <si>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</si>
  <si>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</si>
  <si>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</si>
  <si>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</si>
  <si>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</si>
  <si>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</si>
  <si>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</si>
  <si>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</si>
  <si>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</si>
  <si>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</si>
  <si>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</si>
  <si>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</si>
  <si>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</si>
  <si>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</si>
  <si>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</si>
  <si>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</si>
  <si>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</si>
  <si>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</si>
  <si>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</si>
  <si>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</si>
  <si>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</si>
  <si>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</si>
  <si>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</si>
  <si>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</si>
  <si>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</si>
  <si>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</si>
  <si>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</si>
  <si>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</si>
  <si>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</si>
  <si>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</si>
  <si>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</si>
  <si>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</si>
  <si>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</si>
  <si>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</si>
  <si>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</si>
  <si>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</si>
  <si>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</si>
  <si>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</si>
  <si>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</si>
  <si>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</si>
  <si>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</si>
  <si>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</si>
  <si>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</si>
  <si>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</si>
  <si>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</si>
  <si>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</si>
  <si>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</si>
  <si>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</si>
  <si>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</si>
  <si>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</si>
  <si>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</si>
  <si>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</si>
  <si>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</si>
  <si>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</si>
  <si>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</si>
  <si>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</si>
  <si>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</si>
  <si>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</si>
  <si>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</si>
  <si>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</si>
  <si>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</si>
  <si>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</si>
  <si>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</si>
  <si>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</si>
  <si>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</si>
  <si>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</si>
  <si>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</si>
  <si>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</si>
  <si>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</si>
  <si>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</si>
  <si>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</si>
  <si>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</si>
  <si>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</si>
  <si>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</si>
  <si>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</si>
  <si>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</si>
  <si>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</si>
  <si>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</si>
  <si>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</si>
  <si>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</si>
  <si>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</si>
  <si>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</si>
  <si>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</si>
  <si>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</si>
  <si>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</si>
  <si>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</si>
  <si>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</si>
  <si>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</si>
  <si>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</si>
  <si>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</si>
  <si>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</si>
  <si>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</si>
  <si>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</si>
  <si>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</si>
  <si>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</si>
  <si>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</si>
  <si>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</si>
  <si>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</si>
  <si>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</si>
  <si>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</si>
  <si>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</si>
  <si>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</si>
  <si>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</si>
  <si>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</si>
  <si>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</si>
  <si>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</si>
  <si>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</si>
  <si>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</si>
  <si>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</si>
  <si>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</si>
  <si>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</si>
  <si>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</si>
  <si>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</si>
  <si>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</si>
  <si>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</si>
  <si>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</si>
  <si>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</si>
  <si>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</si>
  <si>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</si>
  <si>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</si>
  <si>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</si>
  <si>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</si>
  <si>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</si>
  <si>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</si>
  <si>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</si>
  <si>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</si>
  <si>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</si>
  <si>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</si>
  <si>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</si>
  <si>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</si>
  <si>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</si>
  <si>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</si>
  <si>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</si>
  <si>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</si>
  <si>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</si>
  <si>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</si>
  <si>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</si>
  <si>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</si>
  <si>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</si>
  <si>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</si>
  <si>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</si>
  <si>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</si>
  <si>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</si>
  <si>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</si>
  <si>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</si>
  <si>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</si>
  <si>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</si>
  <si>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</si>
  <si>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</si>
  <si>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</si>
  <si>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</si>
  <si>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</si>
  <si>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</si>
  <si>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</si>
  <si>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</si>
  <si>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</si>
  <si>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</si>
  <si>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</si>
  <si>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</si>
  <si>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</si>
  <si>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</si>
  <si>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</si>
  <si>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</si>
  <si>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</si>
  <si>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</si>
  <si>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</si>
  <si>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</si>
  <si>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</si>
  <si>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</si>
  <si>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</si>
  <si>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</si>
  <si>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</si>
  <si>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</si>
  <si>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</si>
  <si>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</si>
  <si>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</si>
  <si>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</si>
  <si>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</si>
  <si>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</si>
  <si>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</si>
  <si>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</si>
  <si>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</si>
  <si>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</si>
  <si>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</si>
  <si>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</si>
  <si>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</si>
  <si>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</si>
  <si>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</si>
  <si>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</si>
  <si>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</si>
  <si>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</si>
  <si>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</si>
  <si>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</si>
  <si>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</si>
  <si>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</si>
  <si>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</si>
  <si>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</si>
  <si>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</si>
  <si>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</si>
  <si>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</si>
  <si>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</si>
  <si>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</si>
  <si>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</si>
  <si>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</si>
  <si>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</si>
  <si>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</si>
  <si>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</si>
  <si>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</si>
  <si>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</si>
  <si>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</si>
  <si>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</si>
  <si>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</si>
  <si>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</si>
  <si>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</si>
  <si>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</si>
  <si>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</si>
  <si>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</si>
  <si>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</si>
  <si>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</si>
  <si>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</si>
  <si>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</si>
  <si>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</si>
  <si>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</si>
  <si>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</si>
  <si>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</si>
  <si>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</si>
  <si>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</si>
  <si>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</si>
  <si>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</si>
  <si>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</si>
  <si>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</si>
  <si>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</si>
  <si>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</si>
  <si>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</si>
  <si>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</si>
  <si>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</si>
  <si>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</si>
  <si>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</si>
  <si>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</si>
  <si>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</si>
  <si>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</si>
  <si>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</si>
  <si>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</si>
  <si>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</si>
  <si>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</si>
  <si>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</si>
  <si>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</si>
  <si>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</si>
  <si>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</si>
  <si>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</si>
  <si>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</si>
  <si>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</si>
  <si>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</si>
  <si>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</si>
  <si>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</si>
  <si>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</si>
  <si>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</si>
  <si>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</si>
  <si>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</si>
  <si>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</si>
  <si>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</si>
  <si>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</si>
  <si>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</si>
  <si>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</si>
  <si>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</si>
  <si>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</si>
  <si>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</si>
  <si>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</si>
  <si>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</si>
  <si>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</si>
  <si>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</si>
  <si>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</si>
  <si>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</si>
  <si>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</si>
  <si>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</si>
  <si>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</si>
  <si>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</si>
  <si>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</si>
  <si>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</si>
  <si>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</si>
  <si>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</si>
  <si>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</si>
  <si>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</si>
  <si>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</si>
  <si>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</si>
  <si>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</si>
  <si>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</si>
  <si>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</si>
  <si>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</si>
  <si>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</si>
  <si>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</si>
  <si>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</si>
  <si>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</si>
  <si>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</si>
  <si>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</si>
  <si>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</si>
  <si>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</si>
  <si>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</si>
  <si>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</si>
  <si>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</si>
  <si>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</si>
  <si>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</si>
  <si>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</si>
  <si>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</si>
  <si>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</si>
  <si>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</si>
  <si>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</si>
  <si>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</si>
  <si>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</si>
  <si>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</si>
  <si>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</si>
  <si>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</si>
  <si>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</si>
  <si>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</si>
  <si>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</si>
  <si>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</si>
  <si>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</si>
  <si>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</si>
  <si>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</si>
  <si>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</si>
  <si>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</si>
  <si>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</si>
  <si>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</si>
  <si>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</si>
  <si>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</si>
  <si>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</si>
  <si>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</si>
  <si>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</si>
  <si>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</si>
  <si>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</si>
  <si>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</si>
  <si>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</si>
  <si>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</si>
  <si>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</si>
  <si>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</si>
  <si>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</si>
  <si>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</si>
  <si>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</si>
  <si>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</si>
  <si>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</si>
  <si>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</si>
  <si>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</si>
  <si>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</si>
  <si>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</si>
  <si>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</si>
  <si>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</si>
  <si>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</si>
  <si>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</si>
  <si>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</si>
  <si>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</si>
  <si>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</si>
  <si>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</si>
  <si>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</si>
  <si>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</si>
  <si>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</si>
  <si>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</si>
  <si>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</si>
  <si>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</si>
  <si>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</si>
  <si>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</si>
  <si>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</si>
  <si>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</si>
  <si>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</si>
  <si>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</si>
  <si>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</si>
  <si>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</si>
  <si>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</si>
  <si>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</si>
  <si>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</si>
  <si>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</si>
  <si>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</si>
  <si>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</si>
  <si>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</si>
  <si>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</si>
  <si>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</si>
  <si>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</si>
  <si>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</si>
  <si>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</si>
  <si>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</si>
  <si>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</si>
  <si>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</si>
  <si>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</si>
  <si>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</si>
  <si>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</si>
  <si>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</si>
  <si>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</si>
  <si>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</si>
  <si>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</si>
  <si>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</si>
  <si>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</si>
  <si>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</si>
  <si>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</si>
  <si>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</si>
  <si>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</si>
  <si>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</si>
  <si>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</si>
  <si>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</si>
  <si>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</si>
  <si>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</si>
  <si>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</si>
  <si>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</si>
  <si>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</si>
  <si>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</si>
  <si>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</si>
  <si>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</si>
  <si>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</si>
  <si>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</si>
  <si>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</si>
  <si>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</si>
  <si>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</si>
  <si>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</si>
  <si>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</si>
  <si>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</si>
  <si>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</si>
  <si>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</si>
  <si>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</si>
  <si>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</si>
  <si>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</si>
  <si>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</si>
  <si>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</si>
  <si>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</si>
  <si>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</si>
  <si>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</si>
  <si>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</si>
  <si>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</si>
  <si>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</si>
  <si>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</si>
  <si>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</si>
  <si>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</si>
  <si>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</si>
  <si>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</si>
  <si>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</si>
  <si>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</si>
  <si>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</si>
  <si>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</si>
  <si>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</si>
  <si>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</si>
  <si>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</si>
  <si>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</si>
  <si>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</si>
  <si>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</si>
  <si>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</si>
  <si>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</si>
  <si>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</si>
  <si>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</si>
  <si>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</si>
  <si>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</si>
  <si>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</si>
  <si>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</si>
  <si>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</si>
  <si>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</si>
  <si>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</si>
  <si>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</si>
  <si>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</si>
  <si>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</si>
  <si>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</si>
  <si>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</si>
  <si>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</si>
  <si>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</si>
  <si>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</si>
  <si>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</si>
  <si>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</si>
  <si>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</si>
  <si>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</si>
  <si>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</si>
  <si>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</si>
  <si>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</si>
  <si>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</si>
  <si>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</si>
  <si>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</si>
  <si>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</si>
  <si>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</si>
  <si>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</si>
  <si>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</si>
  <si>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</si>
  <si>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</si>
  <si>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</si>
  <si>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</si>
  <si>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</si>
  <si>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</si>
  <si>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</si>
  <si>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</si>
  <si>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</si>
  <si>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</si>
  <si>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</si>
  <si>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</si>
  <si>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</si>
  <si>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</si>
  <si>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</si>
  <si>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</si>
  <si>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</si>
  <si>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</si>
  <si>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</si>
  <si>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</si>
  <si>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</si>
  <si>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</si>
  <si>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</si>
  <si>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</si>
  <si>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</si>
  <si>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</si>
  <si>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</si>
  <si>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</si>
  <si>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</si>
  <si>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</si>
  <si>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</si>
  <si>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</si>
  <si>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</si>
  <si>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</si>
  <si>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</si>
  <si>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</si>
  <si>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</si>
  <si>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</si>
  <si>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</si>
  <si>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</si>
  <si>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</si>
  <si>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</si>
  <si>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</si>
  <si>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</si>
  <si>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</si>
  <si>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</si>
  <si>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</si>
  <si>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</si>
  <si>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</si>
  <si>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</si>
  <si>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</si>
  <si>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</si>
  <si>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</si>
  <si>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</si>
  <si>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</si>
  <si>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</si>
  <si>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</si>
  <si>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</si>
  <si>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</si>
  <si>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</si>
  <si>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</si>
  <si>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</si>
  <si>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</si>
  <si>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</si>
  <si>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</si>
  <si>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</si>
  <si>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</si>
  <si>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</si>
  <si>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</si>
  <si>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</si>
  <si>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</si>
  <si>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</si>
  <si>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</si>
  <si>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</si>
  <si>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</si>
  <si>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</si>
  <si>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</si>
  <si>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</si>
  <si>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</si>
  <si>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</si>
  <si>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</si>
  <si>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</si>
  <si>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</si>
  <si>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</si>
  <si>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</si>
  <si>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</si>
  <si>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</si>
  <si>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</si>
  <si>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</si>
  <si>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</si>
  <si>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</si>
  <si>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</si>
  <si>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</si>
  <si>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</si>
  <si>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</si>
  <si>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</si>
  <si>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</si>
  <si>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</si>
  <si>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</si>
  <si>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</si>
  <si>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</si>
  <si>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</si>
  <si>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</si>
  <si>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</si>
  <si>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</si>
  <si>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</si>
  <si>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</si>
  <si>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</si>
  <si>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</si>
  <si>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</si>
  <si>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</si>
  <si>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</si>
  <si>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</si>
  <si>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</si>
  <si>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</si>
  <si>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</si>
  <si>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</si>
  <si>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</si>
  <si>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</si>
  <si>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</si>
  <si>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</si>
  <si>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</si>
  <si>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</si>
  <si>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</si>
  <si>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</si>
  <si>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</si>
  <si>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</si>
  <si>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</si>
  <si>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</si>
  <si>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</si>
  <si>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</si>
  <si>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</si>
  <si>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</si>
  <si>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</si>
  <si>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</si>
  <si>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</si>
  <si>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</si>
  <si>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</si>
  <si>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</si>
  <si>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</si>
  <si>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</si>
  <si>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</si>
  <si>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</si>
  <si>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</si>
  <si>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</si>
  <si>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</si>
  <si>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</si>
  <si>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</si>
  <si>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</si>
  <si>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</si>
  <si>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</si>
  <si>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</si>
  <si>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</si>
  <si>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</si>
  <si>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</si>
  <si>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</si>
  <si>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</si>
  <si>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</si>
  <si>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</si>
  <si>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</si>
  <si>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</si>
  <si>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</si>
  <si>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</si>
  <si>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</si>
  <si>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</si>
  <si>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</si>
  <si>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</si>
  <si>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</si>
  <si>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</si>
  <si>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</si>
  <si>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</si>
  <si>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</si>
  <si>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</si>
  <si>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</si>
  <si>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</si>
  <si>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</si>
  <si>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</si>
  <si>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</si>
  <si>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</si>
  <si>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</si>
  <si>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</si>
  <si>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</si>
  <si>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</si>
  <si>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</si>
  <si>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</si>
  <si>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</si>
  <si>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</si>
  <si>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</si>
  <si>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</si>
  <si>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</si>
  <si>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</si>
  <si>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</si>
  <si>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</si>
  <si>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</si>
  <si>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</si>
  <si>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</si>
  <si>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</si>
  <si>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</si>
  <si>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</si>
  <si>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</si>
  <si>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</si>
  <si>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</si>
  <si>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</si>
  <si>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</si>
  <si>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</si>
  <si>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</si>
  <si>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</si>
  <si>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</si>
  <si>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</si>
  <si>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</si>
  <si>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</si>
  <si>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</si>
  <si>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</si>
  <si>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</si>
  <si>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</si>
  <si>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</si>
  <si>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</si>
  <si>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</si>
  <si>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</si>
  <si>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</si>
  <si>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</si>
  <si>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</si>
  <si>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</si>
  <si>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</si>
  <si>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</si>
  <si>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</si>
  <si>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</si>
  <si>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</si>
  <si>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</si>
  <si>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</si>
  <si>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</si>
  <si>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</si>
  <si>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</si>
  <si>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</si>
  <si>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</si>
  <si>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</si>
  <si>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</si>
  <si>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</si>
  <si>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</si>
  <si>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</si>
  <si>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</si>
  <si>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</si>
  <si>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</si>
  <si>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</si>
  <si>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</si>
  <si>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</si>
  <si>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</si>
  <si>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</si>
  <si>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</si>
  <si>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</si>
  <si>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</si>
  <si>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</si>
  <si>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</si>
  <si>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</si>
  <si>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</si>
  <si>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</si>
  <si>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</si>
  <si>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</si>
  <si>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</si>
  <si>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</si>
  <si>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</si>
  <si>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</si>
  <si>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</si>
  <si>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</si>
  <si>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</si>
  <si>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</si>
  <si>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</si>
  <si>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</si>
  <si>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</si>
  <si>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</si>
  <si>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</si>
  <si>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</si>
  <si>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</si>
  <si>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</si>
  <si>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</si>
  <si>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</si>
  <si>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</si>
  <si>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</si>
  <si>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</si>
  <si>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</si>
  <si>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</si>
  <si>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</si>
  <si>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</si>
  <si>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</si>
  <si>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</si>
  <si>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</si>
  <si>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</si>
  <si>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</si>
  <si>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</si>
  <si>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</si>
  <si>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</si>
  <si>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</si>
  <si>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</si>
  <si>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</si>
  <si>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</si>
  <si>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</si>
  <si>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</si>
  <si>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</si>
  <si>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</si>
  <si>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</si>
  <si>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</si>
  <si>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</si>
  <si>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</si>
  <si>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</si>
  <si>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</si>
  <si>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</si>
  <si>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</si>
  <si>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</si>
  <si>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</si>
  <si>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</si>
  <si>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</si>
  <si>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</si>
  <si>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</si>
  <si>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</si>
  <si>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</si>
  <si>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</si>
  <si>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</si>
  <si>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</si>
  <si>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</si>
  <si>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</si>
  <si>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</si>
  <si>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</si>
  <si>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</si>
  <si>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</si>
  <si>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</si>
  <si>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</si>
  <si>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</si>
  <si>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</si>
  <si>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</si>
  <si>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</si>
  <si>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</si>
  <si>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</si>
  <si>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</si>
  <si>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</si>
  <si>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</si>
  <si>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</si>
  <si>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</si>
  <si>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</si>
  <si>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</si>
  <si>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</si>
  <si>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</si>
  <si>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</si>
  <si>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</si>
  <si>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</si>
  <si>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</si>
  <si>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</si>
  <si>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</si>
  <si>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</si>
  <si>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</si>
  <si>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</si>
  <si>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</si>
  <si>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</si>
  <si>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</si>
  <si>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</si>
  <si>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</si>
  <si>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</si>
  <si>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</si>
  <si>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</si>
  <si>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</si>
  <si>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</si>
  <si>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</si>
  <si>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</si>
  <si>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</si>
  <si>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</si>
  <si>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</si>
  <si>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</si>
  <si>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</si>
  <si>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</si>
  <si>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</si>
  <si>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</si>
  <si>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</si>
  <si>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</si>
  <si>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</si>
  <si>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</si>
  <si>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</si>
  <si>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</si>
  <si>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</si>
  <si>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</si>
  <si>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</si>
  <si>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</si>
  <si>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</si>
  <si>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</si>
  <si>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</si>
  <si>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</si>
  <si>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</si>
  <si>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</si>
  <si>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</si>
  <si>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</si>
  <si>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</si>
  <si>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</si>
  <si>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</si>
  <si>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</si>
  <si>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</si>
  <si>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</si>
  <si>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</si>
  <si>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</si>
  <si>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</si>
  <si>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</si>
  <si>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</si>
  <si>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</si>
  <si>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</si>
  <si>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</si>
  <si>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</si>
  <si>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</si>
  <si>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</si>
  <si>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</si>
  <si>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</si>
  <si>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</si>
  <si>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</si>
  <si>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</si>
  <si>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</si>
  <si>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</si>
  <si>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</si>
  <si>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</si>
  <si>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</si>
  <si>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</si>
  <si>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</si>
  <si>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</si>
  <si>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</si>
  <si>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</si>
  <si>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</si>
  <si>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</si>
  <si>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</si>
  <si>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</si>
  <si>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</si>
  <si>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</si>
  <si>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</si>
  <si>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</si>
  <si>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</si>
  <si>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</si>
  <si>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</si>
  <si>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</si>
  <si>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</si>
  <si>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</si>
  <si>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</si>
  <si>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</si>
  <si>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</si>
  <si>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</si>
  <si>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</si>
  <si>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</si>
  <si>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</si>
  <si>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</si>
  <si>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</si>
  <si>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</si>
  <si>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</si>
  <si>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</si>
  <si>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</si>
  <si>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</si>
  <si>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</si>
  <si>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</si>
  <si>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</si>
  <si>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</si>
  <si>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</si>
  <si>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</si>
  <si>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</si>
  <si>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</si>
  <si>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</si>
  <si>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</si>
  <si>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</si>
  <si>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</si>
  <si>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</si>
  <si>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</si>
  <si>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</si>
  <si>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</si>
  <si>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</si>
  <si>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</si>
  <si>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</si>
  <si>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</si>
  <si>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</si>
  <si>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</si>
  <si>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</si>
  <si>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</si>
  <si>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</si>
  <si>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</si>
  <si>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</si>
  <si>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</si>
  <si>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</si>
  <si>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</si>
  <si>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</si>
  <si>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</si>
  <si>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</si>
  <si>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</si>
  <si>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</si>
  <si>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</si>
  <si>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</si>
  <si>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</si>
  <si>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</si>
  <si>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</si>
  <si>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</si>
  <si>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</si>
  <si>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</si>
  <si>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</si>
  <si>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</si>
  <si>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</si>
  <si>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</si>
  <si>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</si>
  <si>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</si>
  <si>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</si>
  <si>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</si>
  <si>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</si>
  <si>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</si>
  <si>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</si>
  <si>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</si>
  <si>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</si>
  <si>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</si>
  <si>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</si>
  <si>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</si>
  <si>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</si>
  <si>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</si>
  <si>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</si>
  <si>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</si>
  <si>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</si>
  <si>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</si>
  <si>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</si>
  <si>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</si>
  <si>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</si>
  <si>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</si>
  <si>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</si>
  <si>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</si>
  <si>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</si>
  <si>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</si>
  <si>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</si>
  <si>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</si>
  <si>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</si>
  <si>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</si>
  <si>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</si>
  <si>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</si>
  <si>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</si>
  <si>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</si>
  <si>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</si>
  <si>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</si>
  <si>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</si>
  <si>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</si>
  <si>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</si>
  <si>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</si>
  <si>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</si>
  <si>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</si>
  <si>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</si>
  <si>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</si>
  <si>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</si>
  <si>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</si>
  <si>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</si>
  <si>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</si>
  <si>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</si>
  <si>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</si>
  <si>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</si>
  <si>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</si>
  <si>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</si>
  <si>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</si>
  <si>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</si>
  <si>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</si>
  <si>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</si>
  <si>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</si>
  <si>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</si>
  <si>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</si>
  <si>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</si>
  <si>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</si>
  <si>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</si>
  <si>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</si>
  <si>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</si>
  <si>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</si>
  <si>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</si>
  <si>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</si>
  <si>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</si>
  <si>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</si>
  <si>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</si>
  <si>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</si>
  <si>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</si>
  <si>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</si>
  <si>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</si>
  <si>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</si>
  <si>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</si>
  <si>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</si>
  <si>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</si>
  <si>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</si>
  <si>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</si>
  <si>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</si>
  <si>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</si>
  <si>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</si>
  <si>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</si>
  <si>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</si>
  <si>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</si>
  <si>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</si>
  <si>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</si>
  <si>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</si>
  <si>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</si>
  <si>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</si>
  <si>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</si>
  <si>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</si>
  <si>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</si>
  <si>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</si>
  <si>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</si>
  <si>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</si>
  <si>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</si>
  <si>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</si>
  <si>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</si>
  <si>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</si>
  <si>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</si>
  <si>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</si>
  <si>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</si>
  <si>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</si>
  <si>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</si>
  <si>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</si>
  <si>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</si>
  <si>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</si>
  <si>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</si>
  <si>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</si>
  <si>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</si>
  <si>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</si>
  <si>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</si>
  <si>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</si>
  <si>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</si>
  <si>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</si>
  <si>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</si>
  <si>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</si>
  <si>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</si>
  <si>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</si>
  <si>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</si>
  <si>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</si>
  <si>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</si>
  <si>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</si>
  <si>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</si>
  <si>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</si>
  <si>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</si>
  <si>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</si>
  <si>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</si>
  <si>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</si>
  <si>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</si>
  <si>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</si>
  <si>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</si>
  <si>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</si>
  <si>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</si>
  <si>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</si>
  <si>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</si>
  <si>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</si>
  <si>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</si>
  <si>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</si>
  <si>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</si>
  <si>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</si>
  <si>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</si>
  <si>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</si>
  <si>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</si>
  <si>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</si>
  <si>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</si>
  <si>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</si>
  <si>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</si>
  <si>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</si>
  <si>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</si>
  <si>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</si>
  <si>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</si>
  <si>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</si>
  <si>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</si>
  <si>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</si>
  <si>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</si>
  <si>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</si>
  <si>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</si>
  <si>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</si>
  <si>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</si>
  <si>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</si>
  <si>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</si>
  <si>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</si>
  <si>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</si>
  <si>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</si>
  <si>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</si>
  <si>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</si>
  <si>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</si>
  <si>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</si>
  <si>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</si>
  <si>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</si>
  <si>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</si>
  <si>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</si>
  <si>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</si>
  <si>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</si>
  <si>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</si>
  <si>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</si>
  <si>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</si>
  <si>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</si>
  <si>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</si>
  <si>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</si>
  <si>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</si>
  <si>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</si>
  <si>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</si>
  <si>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</si>
  <si>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</si>
  <si>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</si>
  <si>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</si>
  <si>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</si>
  <si>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</si>
  <si>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</si>
  <si>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</si>
  <si>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</si>
  <si>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</si>
  <si>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</si>
  <si>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</si>
  <si>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</si>
  <si>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</si>
  <si>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</si>
  <si>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</si>
  <si>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</si>
  <si>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</si>
  <si>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</si>
  <si>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</si>
  <si>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</si>
  <si>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</si>
  <si>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</si>
  <si>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</si>
  <si>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</si>
  <si>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</si>
  <si>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</si>
  <si>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</si>
  <si>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</si>
  <si>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</si>
  <si>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</si>
  <si>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</si>
  <si>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</si>
  <si>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</si>
  <si>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</si>
  <si>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</si>
  <si>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</si>
  <si>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</si>
  <si>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</si>
  <si>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</si>
  <si>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</si>
  <si>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</si>
  <si>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</si>
  <si>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</si>
  <si>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</si>
  <si>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</si>
  <si>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</si>
  <si>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</si>
  <si>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</si>
  <si>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</si>
  <si>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</si>
  <si>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</si>
  <si>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</si>
  <si>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</si>
  <si>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</si>
  <si>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</si>
  <si>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</si>
  <si>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</si>
  <si>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</si>
  <si>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</si>
  <si>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</si>
  <si>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</si>
  <si>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</si>
  <si>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</si>
  <si>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</si>
  <si>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</si>
  <si>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</si>
  <si>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</si>
  <si>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</si>
  <si>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</si>
  <si>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</si>
  <si>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</si>
  <si>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</si>
  <si>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</si>
  <si>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</si>
  <si>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</si>
  <si>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</si>
  <si>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</si>
  <si>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</si>
  <si>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</si>
  <si>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</si>
  <si>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</si>
  <si>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</si>
  <si>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</si>
  <si>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</si>
  <si>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</si>
  <si>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</si>
  <si>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</si>
  <si>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</si>
  <si>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</si>
  <si>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</si>
  <si>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</si>
  <si>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</si>
  <si>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</si>
  <si>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</si>
  <si>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</si>
  <si>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</si>
  <si>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</si>
  <si>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</si>
  <si>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</si>
  <si>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</si>
  <si>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</si>
  <si>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</si>
  <si>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</si>
  <si>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</si>
  <si>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</si>
  <si>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</si>
  <si>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</si>
  <si>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</si>
  <si>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</si>
  <si>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</si>
  <si>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</si>
  <si>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</si>
  <si>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</si>
  <si>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</si>
  <si>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</si>
  <si>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</si>
  <si>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</si>
  <si>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</si>
  <si>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</si>
  <si>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</si>
  <si>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</si>
  <si>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</si>
  <si>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</si>
  <si>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</si>
  <si>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</si>
  <si>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</si>
  <si>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</si>
  <si>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</si>
  <si>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</si>
  <si>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</si>
  <si>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</si>
  <si>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</si>
  <si>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</si>
  <si>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</si>
  <si>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</si>
  <si>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</si>
  <si>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</si>
  <si>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</si>
  <si>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</si>
  <si>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</si>
  <si>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</si>
  <si>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</si>
  <si>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</si>
  <si>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</si>
  <si>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</si>
  <si>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</si>
  <si>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</si>
  <si>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</si>
  <si>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</si>
  <si>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</si>
  <si>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</si>
  <si>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</si>
  <si>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</si>
  <si>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</si>
  <si>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</si>
  <si>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</si>
  <si>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</si>
  <si>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</si>
  <si>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</si>
  <si>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</si>
  <si>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</si>
  <si>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</si>
  <si>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</si>
  <si>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</si>
  <si>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</si>
  <si>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</si>
  <si>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</si>
  <si>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</si>
  <si>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</si>
  <si>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</si>
  <si>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</si>
  <si>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</si>
  <si>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</si>
  <si>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</si>
  <si>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</si>
  <si>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</si>
  <si>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</si>
  <si>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</si>
  <si>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</si>
  <si>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</si>
  <si>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</si>
  <si>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</si>
  <si>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</si>
  <si>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</si>
  <si>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</si>
  <si>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</si>
  <si>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</si>
  <si>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</si>
  <si>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</si>
  <si>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</si>
  <si>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</si>
  <si>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</si>
  <si>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</si>
  <si>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</si>
  <si>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</si>
  <si>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</si>
  <si>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</si>
  <si>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</si>
  <si>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</si>
  <si>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</si>
  <si>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</si>
  <si>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</si>
  <si>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</si>
  <si>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</si>
  <si>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</si>
  <si>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</si>
  <si>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</si>
  <si>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</si>
  <si>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</si>
  <si>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</si>
  <si>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</si>
  <si>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</si>
  <si>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</si>
  <si>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</si>
  <si>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</si>
  <si>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</si>
  <si>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</si>
  <si>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</si>
  <si>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</si>
  <si>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</si>
  <si>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</si>
  <si>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</si>
  <si>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</si>
  <si>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</si>
  <si>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</si>
  <si>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</si>
  <si>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</si>
  <si>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</si>
  <si>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</si>
  <si>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</si>
  <si>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</si>
  <si>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</si>
  <si>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</si>
  <si>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</si>
  <si>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</si>
  <si>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</si>
  <si>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</si>
  <si>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</si>
  <si>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</si>
  <si>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</si>
  <si>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</si>
  <si>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</si>
  <si>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</si>
  <si>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</si>
  <si>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</si>
  <si>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</si>
  <si>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</si>
  <si>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</si>
  <si>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</si>
  <si>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</si>
  <si>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</si>
  <si>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</si>
  <si>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</si>
  <si>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</si>
  <si>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</si>
  <si>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</si>
  <si>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</si>
  <si>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</si>
  <si>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</si>
  <si>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</si>
  <si>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</si>
  <si>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</si>
  <si>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</si>
  <si>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</si>
  <si>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</si>
  <si>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</si>
  <si>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</si>
  <si>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</si>
  <si>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</si>
  <si>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</si>
  <si>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</si>
  <si>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</si>
  <si>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</si>
  <si>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</si>
  <si>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</si>
  <si>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</si>
  <si>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</si>
  <si>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</si>
  <si>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</si>
  <si>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</si>
  <si>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</si>
  <si>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</si>
  <si>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</si>
  <si>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</si>
  <si>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</si>
  <si>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</si>
  <si>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</si>
  <si>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</si>
  <si>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</si>
  <si>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</si>
  <si>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</si>
  <si>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</si>
  <si>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</si>
  <si>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</si>
  <si>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</si>
  <si>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</si>
  <si>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</si>
  <si>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</si>
  <si>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</si>
  <si>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</si>
  <si>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</si>
  <si>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</si>
  <si>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</si>
  <si>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</si>
  <si>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</si>
  <si>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</si>
  <si>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</si>
  <si>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</si>
  <si>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</si>
  <si>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</si>
  <si>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</si>
  <si>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</si>
  <si>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</si>
  <si>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</si>
  <si>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</si>
  <si>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</si>
  <si>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</si>
  <si>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</si>
  <si>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</si>
  <si>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</si>
  <si>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</si>
  <si>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</si>
  <si>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</si>
  <si>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</si>
  <si>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</si>
  <si>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</si>
  <si>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</si>
  <si>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</si>
  <si>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</si>
  <si>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</si>
  <si>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</si>
  <si>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</si>
  <si>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</si>
  <si>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</si>
  <si>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</si>
  <si>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</si>
  <si>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</si>
  <si>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</si>
  <si>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</si>
  <si>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</si>
  <si>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</si>
  <si>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</si>
  <si>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</si>
  <si>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</si>
  <si>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</si>
  <si>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</si>
  <si>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</si>
  <si>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</si>
  <si>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</si>
  <si>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</si>
  <si>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</si>
  <si>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</si>
  <si>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</si>
  <si>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</si>
  <si>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</si>
  <si>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</si>
  <si>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</si>
  <si>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</si>
  <si>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</si>
  <si>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</si>
  <si>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</si>
  <si>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</si>
  <si>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</si>
  <si>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</si>
  <si>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</si>
  <si>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</si>
  <si>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</si>
  <si>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</si>
  <si>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</si>
  <si>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</si>
  <si>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</si>
  <si>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</si>
  <si>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</si>
  <si>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</si>
  <si>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</si>
  <si>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</si>
  <si>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</si>
  <si>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</si>
  <si>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</si>
  <si>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</si>
  <si>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</si>
  <si>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</si>
  <si>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</si>
  <si>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</si>
  <si>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</si>
  <si>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</si>
  <si>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</si>
  <si>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</si>
  <si>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</si>
  <si>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</si>
  <si>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</si>
  <si>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</si>
  <si>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</si>
  <si>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</si>
  <si>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</si>
  <si>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</si>
  <si>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</si>
  <si>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</si>
  <si>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</si>
  <si>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</si>
  <si>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</si>
  <si>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</si>
  <si>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</si>
  <si>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</si>
  <si>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</si>
  <si>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</si>
  <si>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</si>
  <si>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</si>
  <si>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</si>
  <si>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</si>
  <si>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</si>
  <si>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</si>
  <si>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</si>
  <si>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</si>
  <si>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</si>
  <si>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</si>
  <si>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</si>
  <si>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</si>
  <si>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</si>
  <si>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</si>
  <si>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</si>
  <si>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</si>
  <si>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</si>
  <si>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</si>
  <si>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</si>
  <si>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</si>
  <si>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</si>
  <si>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</si>
  <si>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</si>
  <si>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</si>
  <si>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</si>
  <si>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</si>
  <si>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</si>
  <si>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</si>
  <si>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</si>
  <si>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</si>
  <si>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</si>
  <si>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</si>
  <si>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</si>
  <si>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</si>
  <si>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</si>
  <si>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</si>
  <si>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</si>
  <si>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</si>
  <si>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</si>
  <si>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</si>
  <si>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</si>
  <si>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</si>
  <si>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</si>
  <si>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</si>
  <si>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</si>
  <si>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</si>
  <si>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</si>
  <si>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</si>
  <si>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</si>
  <si>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</si>
  <si>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</si>
  <si>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</si>
  <si>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</si>
  <si>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</si>
  <si>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</si>
  <si>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</si>
  <si>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</si>
  <si>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</si>
  <si>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</si>
  <si>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</si>
  <si>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</si>
  <si>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</si>
  <si>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</si>
  <si>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</si>
  <si>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</si>
  <si>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</si>
  <si>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</si>
  <si>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</si>
  <si>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</si>
  <si>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</si>
  <si>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</si>
  <si>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</si>
  <si>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</si>
  <si>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</si>
  <si>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</si>
  <si>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</si>
  <si>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</si>
  <si>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</si>
  <si>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</si>
  <si>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</si>
  <si>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</si>
  <si>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</si>
  <si>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</si>
  <si>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</si>
  <si>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</si>
  <si>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</si>
  <si>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</si>
  <si>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</si>
  <si>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</si>
  <si>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</si>
  <si>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</si>
  <si>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</si>
  <si>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</si>
  <si>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</si>
  <si>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</si>
  <si>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</si>
  <si>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</si>
  <si>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</si>
  <si>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</si>
  <si>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</si>
  <si>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</si>
  <si>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</si>
  <si>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</si>
  <si>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</si>
  <si>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</si>
  <si>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</si>
  <si>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</si>
  <si>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</si>
  <si>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</si>
  <si>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</si>
  <si>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</si>
  <si>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</si>
  <si>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</si>
  <si>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</si>
  <si>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</si>
  <si>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</si>
  <si>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</si>
  <si>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</si>
  <si>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</si>
  <si>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</si>
  <si>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</si>
  <si>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</si>
  <si>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</si>
  <si>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</si>
  <si>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</si>
  <si>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</si>
  <si>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</si>
  <si>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</si>
  <si>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</si>
  <si>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</si>
  <si>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</si>
  <si>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</si>
  <si>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</si>
  <si>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</si>
  <si>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</si>
  <si>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</si>
  <si>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</si>
  <si>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</si>
  <si>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</si>
  <si>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</si>
  <si>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</si>
  <si>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</si>
  <si>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</si>
  <si>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</si>
  <si>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</si>
  <si>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</si>
  <si>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</si>
  <si>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</si>
  <si>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</si>
  <si>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</si>
  <si>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</si>
  <si>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</si>
  <si>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</si>
  <si>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</si>
  <si>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</si>
  <si>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</si>
  <si>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</si>
  <si>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</si>
  <si>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</si>
  <si>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</si>
  <si>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</si>
  <si>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</si>
  <si>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</si>
  <si>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</si>
  <si>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</si>
  <si>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</si>
  <si>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</si>
  <si>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</si>
  <si>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</si>
  <si>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</si>
  <si>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</si>
  <si>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</si>
  <si>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</si>
  <si>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</si>
  <si>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</si>
  <si>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</si>
  <si>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</si>
  <si>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</si>
  <si>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</si>
  <si>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</si>
  <si>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</si>
  <si>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</si>
  <si>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</si>
  <si>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</si>
  <si>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</si>
  <si>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</si>
  <si>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</si>
  <si>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</si>
  <si>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</si>
  <si>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</si>
  <si>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</si>
  <si>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</si>
  <si>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</si>
  <si>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</si>
  <si>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</si>
  <si>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</si>
  <si>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</si>
  <si>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</si>
  <si>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</si>
  <si>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</si>
  <si>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</si>
  <si>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</si>
  <si>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</si>
  <si>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</si>
  <si>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</si>
  <si>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</si>
  <si>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</si>
  <si>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</si>
  <si>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</si>
  <si>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</si>
  <si>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</si>
  <si>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</si>
  <si>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</si>
  <si>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</si>
  <si>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</si>
  <si>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</si>
  <si>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</si>
  <si>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</si>
  <si>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</si>
  <si>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</si>
  <si>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</si>
  <si>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</si>
  <si>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</si>
  <si>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</si>
  <si>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</si>
  <si>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</si>
  <si>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</si>
  <si>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</si>
  <si>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</si>
  <si>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</si>
  <si>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</si>
  <si>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</si>
  <si>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</si>
  <si>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</si>
  <si>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</si>
  <si>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</si>
  <si>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</si>
  <si>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</si>
  <si>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</si>
  <si>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</si>
  <si>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</si>
  <si>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</si>
  <si>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</si>
  <si>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</si>
  <si>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</si>
  <si>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</si>
  <si>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</si>
  <si>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</si>
  <si>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</si>
  <si>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</si>
  <si>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</si>
  <si>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</si>
  <si>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</si>
  <si>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</si>
  <si>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</si>
  <si>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</si>
  <si>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</si>
  <si>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</si>
  <si>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</si>
  <si>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</si>
  <si>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</si>
  <si>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</si>
  <si>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</si>
  <si>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</si>
  <si>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</si>
  <si>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</si>
  <si>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</si>
  <si>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</si>
  <si>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</si>
  <si>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</si>
  <si>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</si>
  <si>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</si>
  <si>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</si>
  <si>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</si>
  <si>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</si>
  <si>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</si>
  <si>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</si>
  <si>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</si>
  <si>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</si>
  <si>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</si>
  <si>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</si>
  <si>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</si>
  <si>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</si>
  <si>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</si>
  <si>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</si>
  <si>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</si>
  <si>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</si>
  <si>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</si>
  <si>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</si>
  <si>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</si>
  <si>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</si>
  <si>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</si>
  <si>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</si>
  <si>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</si>
  <si>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</si>
  <si>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</si>
  <si>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</si>
  <si>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</si>
  <si>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</si>
  <si>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</si>
  <si>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</si>
  <si>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</si>
  <si>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</si>
  <si>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</si>
  <si>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</si>
  <si>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</si>
  <si>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</si>
  <si>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</si>
  <si>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</si>
  <si>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</si>
  <si>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</si>
  <si>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</si>
  <si>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</si>
  <si>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</si>
  <si>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</si>
  <si>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</si>
  <si>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</si>
  <si>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</si>
  <si>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</si>
  <si>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</si>
  <si>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</si>
  <si>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</si>
  <si>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</si>
  <si>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</si>
  <si>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</si>
  <si>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</si>
  <si>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</si>
  <si>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</si>
  <si>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</si>
  <si>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</si>
  <si>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</si>
  <si>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</si>
  <si>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</si>
  <si>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</si>
  <si>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</si>
  <si>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</si>
  <si>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</si>
  <si>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</si>
  <si>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</si>
  <si>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</si>
  <si>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</si>
  <si>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</si>
  <si>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</si>
  <si>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</si>
  <si>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</si>
  <si>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</si>
  <si>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</si>
  <si>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</si>
  <si>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</si>
  <si>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</si>
  <si>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</si>
  <si>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</si>
  <si>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</si>
  <si>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</si>
  <si>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</si>
  <si>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</si>
  <si>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</si>
  <si>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</si>
  <si>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</si>
  <si>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</si>
  <si>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</si>
  <si>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</si>
  <si>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</si>
  <si>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</si>
  <si>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</si>
  <si>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</si>
  <si>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</si>
  <si>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</si>
  <si>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</si>
  <si>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</si>
  <si>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</si>
  <si>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</si>
  <si>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</si>
  <si>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</si>
  <si>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</si>
  <si>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</si>
  <si>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</si>
  <si>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</si>
  <si>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</si>
  <si>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</si>
  <si>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</si>
  <si>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</si>
  <si>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</si>
  <si>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</si>
  <si>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</si>
  <si>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</si>
  <si>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</si>
  <si>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</si>
  <si>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</si>
  <si>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</si>
  <si>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</si>
  <si>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</si>
  <si>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</si>
  <si>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</si>
  <si>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</si>
  <si>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</si>
  <si>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</si>
  <si>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</si>
  <si>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</si>
  <si>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</si>
  <si>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</si>
  <si>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</si>
  <si>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</si>
  <si>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</si>
  <si>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</si>
  <si>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</si>
  <si>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</si>
  <si>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</si>
  <si>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</si>
  <si>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</si>
  <si>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</si>
  <si>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</si>
  <si>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</si>
  <si>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</si>
  <si>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</si>
  <si>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</si>
  <si>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</si>
  <si>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</si>
  <si>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</si>
  <si>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</si>
  <si>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</si>
  <si>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</si>
  <si>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</si>
  <si>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</si>
  <si>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</si>
  <si>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</si>
  <si>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</si>
  <si>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</si>
  <si>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</si>
  <si>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</si>
  <si>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</si>
  <si>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</si>
  <si>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</si>
  <si>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</si>
  <si>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</si>
  <si>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</si>
  <si>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</si>
  <si>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</si>
  <si>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</si>
  <si>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</si>
  <si>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</si>
  <si>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</si>
  <si>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</si>
  <si>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</si>
  <si>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</si>
  <si>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</si>
  <si>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</si>
  <si>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</si>
  <si>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</si>
  <si>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</si>
  <si>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</si>
  <si>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</si>
  <si>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</si>
  <si>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</si>
  <si>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</si>
  <si>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</si>
  <si>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</si>
  <si>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</si>
  <si>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</si>
  <si>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</si>
  <si>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</si>
  <si>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</si>
  <si>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</si>
  <si>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</si>
  <si>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</si>
  <si>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</si>
  <si>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</si>
  <si>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</si>
  <si>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</si>
  <si>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</si>
  <si>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</si>
  <si>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</si>
  <si>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</si>
  <si>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</si>
  <si>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</si>
  <si>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</si>
  <si>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</si>
  <si>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</si>
  <si>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</si>
  <si>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</si>
  <si>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</si>
  <si>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</si>
  <si>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</si>
  <si>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</si>
  <si>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</si>
  <si>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</si>
  <si>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</si>
  <si>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</si>
  <si>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</si>
  <si>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</si>
  <si>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</si>
  <si>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</si>
  <si>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</si>
  <si>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</si>
  <si>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</si>
  <si>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</si>
  <si>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</si>
  <si>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</si>
  <si>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</si>
  <si>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</si>
  <si>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</si>
  <si>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</si>
  <si>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</si>
  <si>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</si>
  <si>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</si>
  <si>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</si>
  <si>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</si>
  <si>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</si>
  <si>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</si>
  <si>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</si>
  <si>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</si>
  <si>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</si>
  <si>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</si>
  <si>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</si>
  <si>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</si>
  <si>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</si>
  <si>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</si>
  <si>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</si>
  <si>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</si>
  <si>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</si>
  <si>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</si>
  <si>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</si>
  <si>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</si>
  <si>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</si>
  <si>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</si>
  <si>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</si>
  <si>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</si>
  <si>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</si>
  <si>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</si>
  <si>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</si>
  <si>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</si>
  <si>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</si>
  <si>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</si>
  <si>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</si>
  <si>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</si>
  <si>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</si>
  <si>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</si>
  <si>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</si>
  <si>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</si>
  <si>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</si>
  <si>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</si>
  <si>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</si>
  <si>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</si>
  <si>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</si>
  <si>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</si>
  <si>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</si>
  <si>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</si>
  <si>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</si>
  <si>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</si>
  <si>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</si>
  <si>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</si>
  <si>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</si>
  <si>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</si>
  <si>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</si>
  <si>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</si>
  <si>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</si>
  <si>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</si>
  <si>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</si>
  <si>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</si>
  <si>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</si>
  <si>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</si>
  <si>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</si>
  <si>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</si>
  <si>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</si>
  <si>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</si>
  <si>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</si>
  <si>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</si>
  <si>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</si>
  <si>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</si>
  <si>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</si>
  <si>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</si>
  <si>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</si>
  <si>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</si>
  <si>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</si>
  <si>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</si>
  <si>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</si>
  <si>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</si>
  <si>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</si>
  <si>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</si>
  <si>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</si>
  <si>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</si>
  <si>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</si>
  <si>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</si>
  <si>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</si>
  <si>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</si>
  <si>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</si>
  <si>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</si>
  <si>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</si>
  <si>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</si>
  <si>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</si>
  <si>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</si>
  <si>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</si>
  <si>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</si>
  <si>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</si>
  <si>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</si>
  <si>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</si>
  <si>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</si>
  <si>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</si>
  <si>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</si>
  <si>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</si>
  <si>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</si>
  <si>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</si>
  <si>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</si>
  <si>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</si>
  <si>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</si>
  <si>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</si>
  <si>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</si>
  <si>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</si>
  <si>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</si>
  <si>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</si>
  <si>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</si>
  <si>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</si>
  <si>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</si>
  <si>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</si>
  <si>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</si>
  <si>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</si>
  <si>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</si>
  <si>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</si>
  <si>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</si>
  <si>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</si>
  <si>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</si>
  <si>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</si>
  <si>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</si>
  <si>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</si>
  <si>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</si>
  <si>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</si>
  <si>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</si>
  <si>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</si>
  <si>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</si>
  <si>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</si>
  <si>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</si>
  <si>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</si>
  <si>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</si>
  <si>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</si>
  <si>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</si>
  <si>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</si>
  <si>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</si>
  <si>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</si>
  <si>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</si>
  <si>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</si>
  <si>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</si>
  <si>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</si>
  <si>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</si>
  <si>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</si>
  <si>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</si>
  <si>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</si>
  <si>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</si>
  <si>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</si>
  <si>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</si>
  <si>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</si>
  <si>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</si>
  <si>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</si>
  <si>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</si>
  <si>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</si>
  <si>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</si>
  <si>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</si>
  <si>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</si>
  <si>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</si>
  <si>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</si>
  <si>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</si>
  <si>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</si>
  <si>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</si>
  <si>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</si>
  <si>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</si>
  <si>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</si>
  <si>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</si>
  <si>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</si>
  <si>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</si>
  <si>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</si>
  <si>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</si>
  <si>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</si>
  <si>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</si>
  <si>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</si>
  <si>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</si>
  <si>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</si>
  <si>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</si>
  <si>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</si>
  <si>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</si>
  <si>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</si>
  <si>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</si>
  <si>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</si>
  <si>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</si>
  <si>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</si>
  <si>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</si>
  <si>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</si>
  <si>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</si>
  <si>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</si>
  <si>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</si>
  <si>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</si>
  <si>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</si>
  <si>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</si>
  <si>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</si>
  <si>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</si>
  <si>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</si>
  <si>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</si>
  <si>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</si>
  <si>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</si>
  <si>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</si>
  <si>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</si>
  <si>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</si>
  <si>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</si>
  <si>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</si>
  <si>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</si>
  <si>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</si>
  <si>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</si>
  <si>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</si>
  <si>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</si>
  <si>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</si>
  <si>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</si>
  <si>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</si>
  <si>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</si>
  <si>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</si>
  <si>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</si>
  <si>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</si>
  <si>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</si>
  <si>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</si>
  <si>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</si>
  <si>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</si>
  <si>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</si>
  <si>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</si>
  <si>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</si>
  <si>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</si>
  <si>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</si>
  <si>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</si>
  <si>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</si>
  <si>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</si>
  <si>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</si>
  <si>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</si>
  <si>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</si>
  <si>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</si>
  <si>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</si>
  <si>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</si>
  <si>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</si>
  <si>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</si>
  <si>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</si>
  <si>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</si>
  <si>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</si>
  <si>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</si>
  <si>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</si>
  <si>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</si>
  <si>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</si>
  <si>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</si>
  <si>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</si>
  <si>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</si>
  <si>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</si>
  <si>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</si>
  <si>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</si>
  <si>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</si>
  <si>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</si>
  <si>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</si>
  <si>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</si>
  <si>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</si>
  <si>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</si>
  <si>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</si>
  <si>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</si>
  <si>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</si>
  <si>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</si>
  <si>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</si>
  <si>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</si>
  <si>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</si>
  <si>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</si>
  <si>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</si>
  <si>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</si>
  <si>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</si>
  <si>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</si>
  <si>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</si>
  <si>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</si>
  <si>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</si>
  <si>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</si>
  <si>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</si>
  <si>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</si>
  <si>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</si>
  <si>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</si>
  <si>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</si>
  <si>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</si>
  <si>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</si>
  <si>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</si>
  <si>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</si>
  <si>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</si>
  <si>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</si>
  <si>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</si>
  <si>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</si>
  <si>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</si>
  <si>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</si>
  <si>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</si>
  <si>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</si>
  <si>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</si>
  <si>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</si>
  <si>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</si>
  <si>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</si>
  <si>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</si>
  <si>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</si>
  <si>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</si>
  <si>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</si>
  <si>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</si>
  <si>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</si>
  <si>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</si>
  <si>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</si>
  <si>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</si>
  <si>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</si>
  <si>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</si>
  <si>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</si>
  <si>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</si>
  <si>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</si>
  <si>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</si>
  <si>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</si>
  <si>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</si>
  <si>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</si>
  <si>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</si>
  <si>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</si>
  <si>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</si>
  <si>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</si>
  <si>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</si>
  <si>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</si>
  <si>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</si>
  <si>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</si>
  <si>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</si>
  <si>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</si>
  <si>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</si>
  <si>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</si>
  <si>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</si>
  <si>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</si>
  <si>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</si>
  <si>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</si>
  <si>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</si>
  <si>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</si>
  <si>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</si>
  <si>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</si>
  <si>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</si>
  <si>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</si>
  <si>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</si>
  <si>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</si>
  <si>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</si>
  <si>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</si>
  <si>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</si>
  <si>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</si>
  <si>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</si>
  <si>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</si>
  <si>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</si>
  <si>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</si>
  <si>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</si>
  <si>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</si>
  <si>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</si>
  <si>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</si>
  <si>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</si>
  <si>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</si>
  <si>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</si>
  <si>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</si>
  <si>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</si>
  <si>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</si>
  <si>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</si>
  <si>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</si>
  <si>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</si>
  <si>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</si>
  <si>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</si>
  <si>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</si>
  <si>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</si>
  <si>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</si>
  <si>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</si>
  <si>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</si>
  <si>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</si>
  <si>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</si>
  <si>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</si>
  <si>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</si>
  <si>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</si>
  <si>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</si>
  <si>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</si>
  <si>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</si>
  <si>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</si>
  <si>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</si>
  <si>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</si>
  <si>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</si>
  <si>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</si>
  <si>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</si>
  <si>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</si>
  <si>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</si>
  <si>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</si>
  <si>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</si>
  <si>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</si>
  <si>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</si>
  <si>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</si>
  <si>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</si>
  <si>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</si>
  <si>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</si>
  <si>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</si>
  <si>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</si>
  <si>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</si>
  <si>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</si>
  <si>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</si>
  <si>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</si>
  <si>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</si>
  <si>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</si>
  <si>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</si>
  <si>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</si>
  <si>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</si>
  <si>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</si>
  <si>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</si>
  <si>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</si>
  <si>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</si>
  <si>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</si>
  <si>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</si>
  <si>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</si>
  <si>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</si>
  <si>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</si>
  <si>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</si>
  <si>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</si>
  <si>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</si>
  <si>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</si>
  <si>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</si>
  <si>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</si>
  <si>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</si>
  <si>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</si>
  <si>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</si>
  <si>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</si>
  <si>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</si>
  <si>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</si>
  <si>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</si>
  <si>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</si>
  <si>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</si>
  <si>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</si>
  <si>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</si>
  <si>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</si>
  <si>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</si>
  <si>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</si>
  <si>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</si>
  <si>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</si>
  <si>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</si>
  <si>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</si>
  <si>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</si>
  <si>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</si>
  <si>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</si>
  <si>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</si>
  <si>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</si>
  <si>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</si>
  <si>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</si>
  <si>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</si>
  <si>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</si>
  <si>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</si>
  <si>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</si>
  <si>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</si>
  <si>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</si>
  <si>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</si>
  <si>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</si>
  <si>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</si>
  <si>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</si>
  <si>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</si>
  <si>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</si>
  <si>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</si>
  <si>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</si>
  <si>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</si>
  <si>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</si>
  <si>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</si>
  <si>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</si>
  <si>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</si>
  <si>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</si>
  <si>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</si>
  <si>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</si>
  <si>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</si>
  <si>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</si>
  <si>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</si>
  <si>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</si>
  <si>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</si>
  <si>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</si>
  <si>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</si>
  <si>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</si>
  <si>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</si>
  <si>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</si>
  <si>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</si>
  <si>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</si>
  <si>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</si>
  <si>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</si>
  <si>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</si>
  <si>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</si>
  <si>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</si>
  <si>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</si>
  <si>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</si>
  <si>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</si>
  <si>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</si>
  <si>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</si>
  <si>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</si>
  <si>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</si>
  <si>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</si>
  <si>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</si>
  <si>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</si>
  <si>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</si>
  <si>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</si>
  <si>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</si>
  <si>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</si>
  <si>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</si>
  <si>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</si>
  <si>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</si>
  <si>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</si>
  <si>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</si>
  <si>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</si>
  <si>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</si>
  <si>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</si>
  <si>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</si>
  <si>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</si>
  <si>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</si>
  <si>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</si>
  <si>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</si>
  <si>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</si>
  <si>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</si>
  <si>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</si>
  <si>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</si>
  <si>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</si>
  <si>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</si>
  <si>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</si>
  <si>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</si>
  <si>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</si>
  <si>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</si>
  <si>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</si>
  <si>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</si>
  <si>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</si>
  <si>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</si>
  <si>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</si>
  <si>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</si>
  <si>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</si>
  <si>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</si>
  <si>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</si>
  <si>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</si>
  <si>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</si>
  <si>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</si>
  <si>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</si>
  <si>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</si>
  <si>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</si>
  <si>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</si>
  <si>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</si>
  <si>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</si>
  <si>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</si>
  <si>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</si>
  <si>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</si>
  <si>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</si>
  <si>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</si>
  <si>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</si>
  <si>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</si>
  <si>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</si>
  <si>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</si>
  <si>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</si>
  <si>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</si>
  <si>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</si>
  <si>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</si>
  <si>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</si>
  <si>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</si>
  <si>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</si>
  <si>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</si>
  <si>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</si>
  <si>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</si>
  <si>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</si>
  <si>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</si>
  <si>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</si>
  <si>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</si>
  <si>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</si>
  <si>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</si>
  <si>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</si>
  <si>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</si>
  <si>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</si>
  <si>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</si>
  <si>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</si>
  <si>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</si>
  <si>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</si>
  <si>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</si>
  <si>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</si>
  <si>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</si>
  <si>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</si>
  <si>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</si>
  <si>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</si>
  <si>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</si>
  <si>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</si>
  <si>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</si>
  <si>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</si>
  <si>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</si>
  <si>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</si>
  <si>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</si>
  <si>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</si>
  <si>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</si>
  <si>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</si>
  <si>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</si>
  <si>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</si>
  <si>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</si>
  <si>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</si>
  <si>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</si>
  <si>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</si>
  <si>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</si>
  <si>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</si>
  <si>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</si>
  <si>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</si>
  <si>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</si>
  <si>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</si>
  <si>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</si>
  <si>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</si>
  <si>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</si>
  <si>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</si>
  <si>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</si>
  <si>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</si>
  <si>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</si>
  <si>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</si>
  <si>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</si>
  <si>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</si>
  <si>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</si>
  <si>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</si>
  <si>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</si>
  <si>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</si>
  <si>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</si>
  <si>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</si>
  <si>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</si>
  <si>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</si>
  <si>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</si>
  <si>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</si>
  <si>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</si>
  <si>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</si>
  <si>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</si>
  <si>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</si>
  <si>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</si>
  <si>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</si>
  <si>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</si>
  <si>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</si>
  <si>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</si>
  <si>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</si>
  <si>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</si>
  <si>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</si>
  <si>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</si>
  <si>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</si>
  <si>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</si>
  <si>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</si>
  <si>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</si>
  <si>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</si>
  <si>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</si>
  <si>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</si>
  <si>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</si>
  <si>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</si>
  <si>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</si>
  <si>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</si>
  <si>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</si>
  <si>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</si>
  <si>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</si>
  <si>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</si>
  <si>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</si>
  <si>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</si>
  <si>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</si>
  <si>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</si>
  <si>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</si>
  <si>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</si>
  <si>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</si>
  <si>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</si>
  <si>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</si>
  <si>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</si>
  <si>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</si>
  <si>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</si>
  <si>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</si>
  <si>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</si>
  <si>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</si>
  <si>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</si>
  <si>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</si>
  <si>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</si>
  <si>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</si>
  <si>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</si>
  <si>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</si>
  <si>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</si>
  <si>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</si>
  <si>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</si>
  <si>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</si>
  <si>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</si>
  <si>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</si>
  <si>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</si>
  <si>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</si>
  <si>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</si>
  <si>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</si>
  <si>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</si>
  <si>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</si>
  <si>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</si>
  <si>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</si>
  <si>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</si>
  <si>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</si>
  <si>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</si>
  <si>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</si>
  <si>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</si>
  <si>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</si>
  <si>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</si>
  <si>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</si>
  <si>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</si>
  <si>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</si>
  <si>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</si>
  <si>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</si>
  <si>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</si>
  <si>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</si>
  <si>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</si>
  <si>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</si>
  <si>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</si>
  <si>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</si>
  <si>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</si>
  <si>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</si>
  <si>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</si>
  <si>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</si>
  <si>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</si>
  <si>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</si>
  <si>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</si>
  <si>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</si>
  <si>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</si>
  <si>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</si>
  <si>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</si>
  <si>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</si>
  <si>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</si>
  <si>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</si>
  <si>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</si>
  <si>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</si>
  <si>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</si>
  <si>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</si>
  <si>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</si>
  <si>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</si>
  <si>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</si>
  <si>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</si>
  <si>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</si>
  <si>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</si>
  <si>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</si>
  <si>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</si>
  <si>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</si>
  <si>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</si>
  <si>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</si>
  <si>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</si>
  <si>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</si>
  <si>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</si>
  <si>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</si>
  <si>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</si>
  <si>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</si>
  <si>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</si>
  <si>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</si>
  <si>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</si>
  <si>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</si>
  <si>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</si>
  <si>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</si>
  <si>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</si>
  <si>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</si>
  <si>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</si>
  <si>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</si>
  <si>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</si>
  <si>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</si>
  <si>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</si>
  <si>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</si>
  <si>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</si>
  <si>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</si>
  <si>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</si>
  <si>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</si>
  <si>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</si>
  <si>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</si>
  <si>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</si>
  <si>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</si>
  <si>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</si>
  <si>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</si>
  <si>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</si>
  <si>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</si>
  <si>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</si>
  <si>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</si>
  <si>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</si>
  <si>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</si>
  <si>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</si>
  <si>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</si>
  <si>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</si>
  <si>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</si>
  <si>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</si>
  <si>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</si>
  <si>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</si>
  <si>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</si>
  <si>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</si>
  <si>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</si>
  <si>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</si>
  <si>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</si>
  <si>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</si>
  <si>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</si>
  <si>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</si>
  <si>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</si>
  <si>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</si>
  <si>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</si>
  <si>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</si>
  <si>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</si>
  <si>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</si>
  <si>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</si>
  <si>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</si>
  <si>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</si>
  <si>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</si>
  <si>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</si>
  <si>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</si>
  <si>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</si>
  <si>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</si>
  <si>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</si>
  <si>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</si>
  <si>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</si>
  <si>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</si>
  <si>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</si>
  <si>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</si>
  <si>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</si>
  <si>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</si>
  <si>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</si>
  <si>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</si>
  <si>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</si>
  <si>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</si>
  <si>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</si>
  <si>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</si>
  <si>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</si>
  <si>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</si>
  <si>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</si>
  <si>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</si>
  <si>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</si>
  <si>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</si>
  <si>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</si>
  <si>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</si>
  <si>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</si>
  <si>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</si>
  <si>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</si>
  <si>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</si>
  <si>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</si>
  <si>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</si>
  <si>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</si>
  <si>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</si>
  <si>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</si>
  <si>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</si>
  <si>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</si>
  <si>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</si>
  <si>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</si>
  <si>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</si>
  <si>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</si>
  <si>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</si>
  <si>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</si>
  <si>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</si>
  <si>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</si>
  <si>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</si>
  <si>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</si>
  <si>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</si>
  <si>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</si>
  <si>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</si>
  <si>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</si>
  <si>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</si>
  <si>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</si>
  <si>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</si>
  <si>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</si>
  <si>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</si>
  <si>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</si>
  <si>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</si>
  <si>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</si>
  <si>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</si>
  <si>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</si>
  <si>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</si>
  <si>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</si>
  <si>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</si>
  <si>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</si>
  <si>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</si>
  <si>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</si>
  <si>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</si>
  <si>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</si>
  <si>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</si>
  <si>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</si>
  <si>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</si>
  <si>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</si>
  <si>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</si>
  <si>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</si>
  <si>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</si>
  <si>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</si>
  <si>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</si>
  <si>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</si>
  <si>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</si>
  <si>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</si>
  <si>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</si>
  <si>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</si>
  <si>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</si>
  <si>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</si>
  <si>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</si>
  <si>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</si>
  <si>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</si>
  <si>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</si>
  <si>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</si>
  <si>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</si>
  <si>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</si>
  <si>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</si>
  <si>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</si>
  <si>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</si>
  <si>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</si>
  <si>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</si>
  <si>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</si>
  <si>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</si>
  <si>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</si>
  <si>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</si>
  <si>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</si>
  <si>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</si>
  <si>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</si>
  <si>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</si>
  <si>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</si>
  <si>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</si>
  <si>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</si>
  <si>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</si>
  <si>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</si>
  <si>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</si>
  <si>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</si>
  <si>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</si>
  <si>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</si>
  <si>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</si>
  <si>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</si>
  <si>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</si>
  <si>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</si>
  <si>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</si>
  <si>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</si>
  <si>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</si>
  <si>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</si>
  <si>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</si>
  <si>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</si>
  <si>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</si>
  <si>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</si>
  <si>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</si>
  <si>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</si>
  <si>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</si>
  <si>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</si>
  <si>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</si>
  <si>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</si>
  <si>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</si>
  <si>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</si>
  <si>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</si>
  <si>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</si>
  <si>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</si>
  <si>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</si>
  <si>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</si>
  <si>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</si>
  <si>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</si>
  <si>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</si>
  <si>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</si>
  <si>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</si>
  <si>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</si>
  <si>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</si>
  <si>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</si>
  <si>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</si>
  <si>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</si>
  <si>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</si>
  <si>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</si>
  <si>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</si>
  <si>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</si>
  <si>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</si>
  <si>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</si>
  <si>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</si>
  <si>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</si>
  <si>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</si>
  <si>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</si>
  <si>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</si>
  <si>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</si>
  <si>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</si>
  <si>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</si>
  <si>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</si>
  <si>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</si>
  <si>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</si>
  <si>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</si>
  <si>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</si>
  <si>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</si>
  <si>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</si>
  <si>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</si>
  <si>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</si>
  <si>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</si>
  <si>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</si>
  <si>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</si>
  <si>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</si>
  <si>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</si>
  <si>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</si>
  <si>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</si>
  <si>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</si>
  <si>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</si>
  <si>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</si>
  <si>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</si>
  <si>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</si>
  <si>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</si>
  <si>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</si>
  <si>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</si>
  <si>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</si>
  <si>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</si>
  <si>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</si>
  <si>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</si>
  <si>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</si>
  <si>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</si>
  <si>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</si>
  <si>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</si>
  <si>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</si>
  <si>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</si>
  <si>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</si>
  <si>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</si>
  <si>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</si>
  <si>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</si>
  <si>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</si>
  <si>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</si>
  <si>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</si>
  <si>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</si>
  <si>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</si>
  <si>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</si>
  <si>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</si>
  <si>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</si>
  <si>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</si>
  <si>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</si>
  <si>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</si>
  <si>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</si>
  <si>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</si>
  <si>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</si>
  <si>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</si>
  <si>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</si>
  <si>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</si>
  <si>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</si>
  <si>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</si>
  <si>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</si>
  <si>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</si>
  <si>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</si>
  <si>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</si>
  <si>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</si>
  <si>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</si>
  <si>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</si>
  <si>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</si>
  <si>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</si>
  <si>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</si>
  <si>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</si>
  <si>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</si>
  <si>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</si>
  <si>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</si>
  <si>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</si>
  <si>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</si>
  <si>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</si>
  <si>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</si>
  <si>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</si>
  <si>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</si>
  <si>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</si>
  <si>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</si>
  <si>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</si>
  <si>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</si>
  <si>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</si>
  <si>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</si>
  <si>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</si>
  <si>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</si>
  <si>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</si>
  <si>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</si>
  <si>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</si>
  <si>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</si>
  <si>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</si>
  <si>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</si>
  <si>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</si>
  <si>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</si>
  <si>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</si>
  <si>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</si>
  <si>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</si>
  <si>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</si>
  <si>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</si>
  <si>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</si>
  <si>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</si>
  <si>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</si>
  <si>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</si>
  <si>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</si>
  <si>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</si>
  <si>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</si>
  <si>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</si>
  <si>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</si>
  <si>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</si>
  <si>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</si>
  <si>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</si>
  <si>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</si>
  <si>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</si>
  <si>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</si>
  <si>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</si>
  <si>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</si>
  <si>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</si>
  <si>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</si>
  <si>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</si>
  <si>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</si>
  <si>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</si>
  <si>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</si>
  <si>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</si>
  <si>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</si>
  <si>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</si>
  <si>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</si>
  <si>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</si>
  <si>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</si>
  <si>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</si>
  <si>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</si>
  <si>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</si>
  <si>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</si>
  <si>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</si>
  <si>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</si>
  <si>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</si>
  <si>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</si>
  <si>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</si>
  <si>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</si>
  <si>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</si>
  <si>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</si>
  <si>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</si>
  <si>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</si>
  <si>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</si>
  <si>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</si>
  <si>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</si>
  <si>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</si>
  <si>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</si>
  <si>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</si>
  <si>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</si>
  <si>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</si>
  <si>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</si>
  <si>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</si>
  <si>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</si>
  <si>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</si>
  <si>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</si>
  <si>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</si>
  <si>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</si>
  <si>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</si>
  <si>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</si>
  <si>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</si>
  <si>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</si>
  <si>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</si>
  <si>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</si>
  <si>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</si>
  <si>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</si>
  <si>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</si>
  <si>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</si>
  <si>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</si>
  <si>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</si>
  <si>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</si>
  <si>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</si>
  <si>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</si>
  <si>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</si>
  <si>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</si>
  <si>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</si>
  <si>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</si>
  <si>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</si>
  <si>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</si>
  <si>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</si>
  <si>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</si>
  <si>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</si>
  <si>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</si>
  <si>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</si>
  <si>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</si>
  <si>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</si>
  <si>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</si>
  <si>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</si>
  <si>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</si>
  <si>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</si>
  <si>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</si>
  <si>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</si>
  <si>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</si>
  <si>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</si>
  <si>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</si>
  <si>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</si>
  <si>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</si>
  <si>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</si>
  <si>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</si>
  <si>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</si>
  <si>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</si>
  <si>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</si>
  <si>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</si>
  <si>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</si>
  <si>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</si>
  <si>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</si>
  <si>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</si>
  <si>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</si>
  <si>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</si>
  <si>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</si>
  <si>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</si>
  <si>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</si>
  <si>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</si>
  <si>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</si>
  <si>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</si>
  <si>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</si>
  <si>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</si>
  <si>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</si>
  <si>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</si>
  <si>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</si>
  <si>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</si>
  <si>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</si>
  <si>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</si>
  <si>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</si>
  <si>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</si>
  <si>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</si>
  <si>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</si>
  <si>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</si>
  <si>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</si>
  <si>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</si>
  <si>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</si>
  <si>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</si>
  <si>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</si>
  <si>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</si>
  <si>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</si>
  <si>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</si>
  <si>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</si>
  <si>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</si>
  <si>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</si>
  <si>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</si>
  <si>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</si>
  <si>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</si>
  <si>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</si>
  <si>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</si>
  <si>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</si>
  <si>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</si>
  <si>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</si>
  <si>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</si>
  <si>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</si>
  <si>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</si>
  <si>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</si>
  <si>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</si>
  <si>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</si>
  <si>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</si>
  <si>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</si>
  <si>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</si>
  <si>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</si>
  <si>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</si>
  <si>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</si>
  <si>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</si>
  <si>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</si>
  <si>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</si>
  <si>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</si>
  <si>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</si>
  <si>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</si>
  <si>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</si>
  <si>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</si>
  <si>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</si>
  <si>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</si>
  <si>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</si>
  <si>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</si>
  <si>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</si>
  <si>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</si>
  <si>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</si>
  <si>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</si>
  <si>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</si>
  <si>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</si>
  <si>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</si>
  <si>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</si>
  <si>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</si>
  <si>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</si>
  <si>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</si>
  <si>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</si>
  <si>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</si>
  <si>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</si>
  <si>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</si>
  <si>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</si>
  <si>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</si>
  <si>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</si>
  <si>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</si>
  <si>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</si>
  <si>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</si>
  <si>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</si>
  <si>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</si>
  <si>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</si>
  <si>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</si>
  <si>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</si>
  <si>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</si>
  <si>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</si>
  <si>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</si>
  <si>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</si>
  <si>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</si>
  <si>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</si>
  <si>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</si>
  <si>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</si>
  <si>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</si>
  <si>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</si>
  <si>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</si>
  <si>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</si>
  <si>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</si>
  <si>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</si>
  <si>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</si>
  <si>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</si>
  <si>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</si>
  <si>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</si>
  <si>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</si>
  <si>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</si>
  <si>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</si>
  <si>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</si>
  <si>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</si>
  <si>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</si>
  <si>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</si>
  <si>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</si>
  <si>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</si>
  <si>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</si>
  <si>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</si>
  <si>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</si>
  <si>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</si>
  <si>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</si>
  <si>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</si>
  <si>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</si>
  <si>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</si>
  <si>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</si>
  <si>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</si>
  <si>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</si>
  <si>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</si>
  <si>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</si>
  <si>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</si>
  <si>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</si>
  <si>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</si>
  <si>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</si>
  <si>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</si>
  <si>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</si>
  <si>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</si>
  <si>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</si>
  <si>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</si>
  <si>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</si>
  <si>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</si>
  <si>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</si>
  <si>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</si>
  <si>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</si>
  <si>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</si>
  <si>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</si>
  <si>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</si>
  <si>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</si>
  <si>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</si>
  <si>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</si>
  <si>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</si>
  <si>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</si>
  <si>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</si>
  <si>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</si>
  <si>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</si>
  <si>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</si>
  <si>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</si>
  <si>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</si>
  <si>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</si>
  <si>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</si>
  <si>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</si>
  <si>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</si>
  <si>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</si>
  <si>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</si>
  <si>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</si>
  <si>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</si>
  <si>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</si>
  <si>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</si>
  <si>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</si>
  <si>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</si>
  <si>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</si>
  <si>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</si>
  <si>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</si>
  <si>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</si>
  <si>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</si>
  <si>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</si>
  <si>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</si>
  <si>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</si>
  <si>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</si>
  <si>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</si>
  <si>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</si>
  <si>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</si>
  <si>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</si>
  <si>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</si>
  <si>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</si>
  <si>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</si>
  <si>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</si>
  <si>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</si>
  <si>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</si>
  <si>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</si>
  <si>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</si>
  <si>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</si>
  <si>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</si>
  <si>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</si>
  <si>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</si>
  <si>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</si>
  <si>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</si>
  <si>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</si>
  <si>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</si>
  <si>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</si>
  <si>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</si>
  <si>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</si>
  <si>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</si>
  <si>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</si>
  <si>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</si>
  <si>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</si>
  <si>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</si>
  <si>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</si>
  <si>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</si>
  <si>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</si>
  <si>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</si>
  <si>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</si>
  <si>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</si>
  <si>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</si>
  <si>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</si>
  <si>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</si>
  <si>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</si>
  <si>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</si>
  <si>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</si>
  <si>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</si>
  <si>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</si>
  <si>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</si>
  <si>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</si>
  <si>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</si>
  <si>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</si>
  <si>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</si>
  <si>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</si>
  <si>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</si>
  <si>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</si>
  <si>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</si>
  <si>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</si>
  <si>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</si>
  <si>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</si>
  <si>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</si>
  <si>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</si>
  <si>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</si>
  <si>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</si>
  <si>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</si>
  <si>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</si>
  <si>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</si>
  <si>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</si>
  <si>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</si>
  <si>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</si>
  <si>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</si>
  <si>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</si>
  <si>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</si>
  <si>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</si>
  <si>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</si>
  <si>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</si>
  <si>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</si>
  <si>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</si>
  <si>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</si>
  <si>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</si>
  <si>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</si>
  <si>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</si>
  <si>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</si>
  <si>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</si>
  <si>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</si>
  <si>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</si>
  <si>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</si>
  <si>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</si>
  <si>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</si>
  <si>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</si>
  <si>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</si>
  <si>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</si>
  <si>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</si>
  <si>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</si>
  <si>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</si>
  <si>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</si>
  <si>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</si>
  <si>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</si>
  <si>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</si>
  <si>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</si>
  <si>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</si>
  <si>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</si>
  <si>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</si>
  <si>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</si>
  <si>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</si>
  <si>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</si>
  <si>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</si>
  <si>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</si>
  <si>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</si>
  <si>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</si>
  <si>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</si>
  <si>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</si>
  <si>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</si>
  <si>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</si>
  <si>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</si>
  <si>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</si>
  <si>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</si>
  <si>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</si>
  <si>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</si>
  <si>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</si>
  <si>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</si>
  <si>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</si>
  <si>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</si>
  <si>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</si>
  <si>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</si>
  <si>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</si>
  <si>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</si>
  <si>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</si>
  <si>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</si>
  <si>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</si>
  <si>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</si>
  <si>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</si>
  <si>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</si>
  <si>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</si>
  <si>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</si>
  <si>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</si>
  <si>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</si>
  <si>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</si>
  <si>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</si>
  <si>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</si>
  <si>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</si>
  <si>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</si>
  <si>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</si>
  <si>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</si>
  <si>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</si>
  <si>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</si>
  <si>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</si>
  <si>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</si>
  <si>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</si>
  <si>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</si>
  <si>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</si>
  <si>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</si>
  <si>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</si>
  <si>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</si>
  <si>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</si>
  <si>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</si>
  <si>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</si>
  <si>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</si>
  <si>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</si>
  <si>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</si>
  <si>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</si>
  <si>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</si>
  <si>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</si>
  <si>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</si>
  <si>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</si>
  <si>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</si>
  <si>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</si>
  <si>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</si>
  <si>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</si>
  <si>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</si>
  <si>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</si>
  <si>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</si>
  <si>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</si>
  <si>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</si>
  <si>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</si>
  <si>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</si>
  <si>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</si>
  <si>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</si>
  <si>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</si>
  <si>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</si>
  <si>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</si>
  <si>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</si>
  <si>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</si>
  <si>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</si>
  <si>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</si>
  <si>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</si>
  <si>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</si>
  <si>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</si>
  <si>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</si>
  <si>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</si>
  <si>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</si>
  <si>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</si>
  <si>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</si>
  <si>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</si>
  <si>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</si>
  <si>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</si>
  <si>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</si>
  <si>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</si>
  <si>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</si>
  <si>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</si>
  <si>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</si>
  <si>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</si>
  <si>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</si>
  <si>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</si>
  <si>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</si>
  <si>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</si>
  <si>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</si>
  <si>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</si>
  <si>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</si>
  <si>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</si>
  <si>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</si>
  <si>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</si>
  <si>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</si>
  <si>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</si>
  <si>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</si>
  <si>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</si>
  <si>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</si>
  <si>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</si>
  <si>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</si>
  <si>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</si>
  <si>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</si>
  <si>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</si>
  <si>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</si>
  <si>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</si>
  <si>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</si>
  <si>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</si>
  <si>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</si>
  <si>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</si>
  <si>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</si>
  <si>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</si>
  <si>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</si>
  <si>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</si>
  <si>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</si>
  <si>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</si>
  <si>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</si>
  <si>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</si>
  <si>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</si>
  <si>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</si>
  <si>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</si>
  <si>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</si>
  <si>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</si>
  <si>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</si>
  <si>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</si>
  <si>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</si>
  <si>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</si>
  <si>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</si>
  <si>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</si>
  <si>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</si>
  <si>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</si>
  <si>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</si>
  <si>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</si>
  <si>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</si>
  <si>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</si>
  <si>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</si>
  <si>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</si>
  <si>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</si>
  <si>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</si>
  <si>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</si>
  <si>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</si>
  <si>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</si>
  <si>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</si>
  <si>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</si>
  <si>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</si>
  <si>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</si>
  <si>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</si>
  <si>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</si>
  <si>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</si>
  <si>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</si>
  <si>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</si>
  <si>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</si>
  <si>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</si>
  <si>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</si>
  <si>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</si>
  <si>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</si>
  <si>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</si>
  <si>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</si>
  <si>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</si>
  <si>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</si>
  <si>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</si>
  <si>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</si>
  <si>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</si>
  <si>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</si>
  <si>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</si>
  <si>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</si>
  <si>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</si>
  <si>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</si>
  <si>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</si>
  <si>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</si>
  <si>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</si>
  <si>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</si>
  <si>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</si>
  <si>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</si>
  <si>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</si>
  <si>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</si>
  <si>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</si>
  <si>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</si>
  <si>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</si>
  <si>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</si>
  <si>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</si>
  <si>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</si>
  <si>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</si>
  <si>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</si>
  <si>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</si>
  <si>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</si>
  <si>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</si>
  <si>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</si>
  <si>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</si>
  <si>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</si>
  <si>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</si>
  <si>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</si>
  <si>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</si>
  <si>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</si>
  <si>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</si>
  <si>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</si>
  <si>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</si>
  <si>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</si>
  <si>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</si>
  <si>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</si>
  <si>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</si>
  <si>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</si>
  <si>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</si>
  <si>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</si>
  <si>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</si>
  <si>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</si>
  <si>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</si>
  <si>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</si>
  <si>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</si>
  <si>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</si>
  <si>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</si>
  <si>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</si>
  <si>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</si>
  <si>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</si>
  <si>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</si>
  <si>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</si>
  <si>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</si>
  <si>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</si>
  <si>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</si>
  <si>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</si>
  <si>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</si>
  <si>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</si>
  <si>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</si>
  <si>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</si>
  <si>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</si>
  <si>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</si>
  <si>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</si>
  <si>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</si>
  <si>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</si>
  <si>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</si>
  <si>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</si>
  <si>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</si>
  <si>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</si>
  <si>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</si>
  <si>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</si>
  <si>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</si>
  <si>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</si>
  <si>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</si>
  <si>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</si>
  <si>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</si>
  <si>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</si>
  <si>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</si>
  <si>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</si>
  <si>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</si>
  <si>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</si>
  <si>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</si>
  <si>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</si>
  <si>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</si>
  <si>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</si>
  <si>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</si>
  <si>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</si>
  <si>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</si>
  <si>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</si>
  <si>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</si>
  <si>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</si>
  <si>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</si>
  <si>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</si>
  <si>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</si>
  <si>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</si>
  <si>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</si>
  <si>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</si>
  <si>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</si>
  <si>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</si>
  <si>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</si>
  <si>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</si>
  <si>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</si>
  <si>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</si>
  <si>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</si>
  <si>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</si>
  <si>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</si>
  <si>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</si>
  <si>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</si>
  <si>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</si>
  <si>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</si>
  <si>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</si>
  <si>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</si>
  <si>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</si>
  <si>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</si>
  <si>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</si>
  <si>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</si>
  <si>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</si>
  <si>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</si>
  <si>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</si>
  <si>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</si>
  <si>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</si>
  <si>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</si>
  <si>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</si>
  <si>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</si>
  <si>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</si>
  <si>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</si>
  <si>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</si>
  <si>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</si>
  <si>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</si>
  <si>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</si>
  <si>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</si>
  <si>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</si>
  <si>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</si>
  <si>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</si>
  <si>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</si>
  <si>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</si>
  <si>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</si>
  <si>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</si>
  <si>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</si>
  <si>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</si>
  <si>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</si>
  <si>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</si>
  <si>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</si>
  <si>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</si>
  <si>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</si>
  <si>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</si>
  <si>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</si>
  <si>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</si>
  <si>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</si>
  <si>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</si>
  <si>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</si>
  <si>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</si>
  <si>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</si>
  <si>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</si>
  <si>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</si>
  <si>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</si>
  <si>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</si>
  <si>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</si>
  <si>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</si>
  <si>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</si>
  <si>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</si>
  <si>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</si>
  <si>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</si>
  <si>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</si>
  <si>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</si>
  <si>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</si>
  <si>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</si>
  <si>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</si>
  <si>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</si>
  <si>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</si>
  <si>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</si>
  <si>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</si>
  <si>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</si>
  <si>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</si>
  <si>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</si>
  <si>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</si>
  <si>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</si>
  <si>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</si>
  <si>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</si>
  <si>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</si>
  <si>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</si>
  <si>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</si>
  <si>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</si>
  <si>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</si>
  <si>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</si>
  <si>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</si>
  <si>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</si>
  <si>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</si>
  <si>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</si>
  <si>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</si>
  <si>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</si>
  <si>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</si>
  <si>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</si>
  <si>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</si>
  <si>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</si>
  <si>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</si>
  <si>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</si>
  <si>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</si>
  <si>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</si>
  <si>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</si>
  <si>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</si>
  <si>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</si>
  <si>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</si>
  <si>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</si>
  <si>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</si>
  <si>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</si>
  <si>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</si>
  <si>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</si>
  <si>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</si>
  <si>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</si>
  <si>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</si>
  <si>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</si>
  <si>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</si>
  <si>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</si>
  <si>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</si>
  <si>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</si>
  <si>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</si>
  <si>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</si>
  <si>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</si>
  <si>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</si>
  <si>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</si>
  <si>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</si>
  <si>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</si>
  <si>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</si>
  <si>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</si>
  <si>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</si>
  <si>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</si>
  <si>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</si>
  <si>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</si>
  <si>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</si>
  <si>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</si>
  <si>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</si>
  <si>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</si>
  <si>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</si>
  <si>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</si>
  <si>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</si>
  <si>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</si>
  <si>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</si>
  <si>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</si>
  <si>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</si>
  <si>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</si>
  <si>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</si>
  <si>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</si>
  <si>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</si>
  <si>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</si>
  <si>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</si>
  <si>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</si>
  <si>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</si>
  <si>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</si>
  <si>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</si>
  <si>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</si>
  <si>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</si>
  <si>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</si>
  <si>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</si>
  <si>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</si>
  <si>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</si>
  <si>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</si>
  <si>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</si>
  <si>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</si>
  <si>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</si>
  <si>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</si>
  <si>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</si>
  <si>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</si>
  <si>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</si>
  <si>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</si>
  <si>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</si>
  <si>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</si>
  <si>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</si>
  <si>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</si>
  <si>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</si>
  <si>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</si>
  <si>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</si>
  <si>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</si>
  <si>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</si>
  <si>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</si>
  <si>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</si>
  <si>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</si>
  <si>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</si>
  <si>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</si>
  <si>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</si>
  <si>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</si>
  <si>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</si>
  <si>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</si>
  <si>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</si>
  <si>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</si>
  <si>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</si>
  <si>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</si>
  <si>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</si>
  <si>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</si>
  <si>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</si>
  <si>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</si>
  <si>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</si>
  <si>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</si>
  <si>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</si>
  <si>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</si>
  <si>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</si>
  <si>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</si>
  <si>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</si>
  <si>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</si>
  <si>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</si>
  <si>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</si>
  <si>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</si>
  <si>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</si>
  <si>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</si>
  <si>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</si>
  <si>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</si>
  <si>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</si>
  <si>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</si>
  <si>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</si>
  <si>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</si>
  <si>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</si>
  <si>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</si>
  <si>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</si>
  <si>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</si>
  <si>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</si>
  <si>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</si>
  <si>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</si>
  <si>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</si>
  <si>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</si>
  <si>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</si>
  <si>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</si>
  <si>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</si>
  <si>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</si>
  <si>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</si>
  <si>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</si>
  <si>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</si>
  <si>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</si>
  <si>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</si>
  <si>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</si>
  <si>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</si>
  <si>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</si>
  <si>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</si>
  <si>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</si>
  <si>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</si>
  <si>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</si>
  <si>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</si>
  <si>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</si>
  <si>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</si>
  <si>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</si>
  <si>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</si>
  <si>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</si>
  <si>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</si>
  <si>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</si>
  <si>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</si>
  <si>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</si>
  <si>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</si>
  <si>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</si>
  <si>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</si>
  <si>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</si>
  <si>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</si>
  <si>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</si>
  <si>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</si>
  <si>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</si>
  <si>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</si>
  <si>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</si>
  <si>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</si>
  <si>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</si>
  <si>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</si>
  <si>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</si>
  <si>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</si>
  <si>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</si>
  <si>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</si>
  <si>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</si>
  <si>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</si>
  <si>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</si>
  <si>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</si>
  <si>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</si>
  <si>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</si>
  <si>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</si>
  <si>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</si>
  <si>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</si>
  <si>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</si>
  <si>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</si>
  <si>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</si>
  <si>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</si>
  <si>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</si>
  <si>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</si>
  <si>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</si>
  <si>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</si>
  <si>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</si>
  <si>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</si>
  <si>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</si>
  <si>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</si>
  <si>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</si>
  <si>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</si>
  <si>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</si>
  <si>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</si>
  <si>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</si>
  <si>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</si>
  <si>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</si>
  <si>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</si>
  <si>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</si>
  <si>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</si>
  <si>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</si>
  <si>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</si>
  <si>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</si>
  <si>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</si>
  <si>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</si>
  <si>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</si>
  <si>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</si>
  <si>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</si>
  <si>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</si>
  <si>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</si>
  <si>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</si>
  <si>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</si>
  <si>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</si>
  <si>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</si>
  <si>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</si>
  <si>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</si>
  <si>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</si>
  <si>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</si>
  <si>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</si>
  <si>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</si>
  <si>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</si>
  <si>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</si>
  <si>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</si>
  <si>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</si>
  <si>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</si>
  <si>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</si>
  <si>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</si>
  <si>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</si>
  <si>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</si>
  <si>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</si>
  <si>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</si>
  <si>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</si>
  <si>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</si>
  <si>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</si>
  <si>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</si>
  <si>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</si>
  <si>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</si>
  <si>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</si>
  <si>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</si>
  <si>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</si>
  <si>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</si>
  <si>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</si>
  <si>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</si>
  <si>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</si>
  <si>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</si>
  <si>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</si>
  <si>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</si>
  <si>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</si>
  <si>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</si>
  <si>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</si>
  <si>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</si>
  <si>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</si>
  <si>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</si>
  <si>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</si>
  <si>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</si>
  <si>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</si>
  <si>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</si>
  <si>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</si>
  <si>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</si>
  <si>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</si>
  <si>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</si>
  <si>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</si>
  <si>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</si>
  <si>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</si>
  <si>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</si>
  <si>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</si>
  <si>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</si>
  <si>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</si>
  <si>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</si>
  <si>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</si>
  <si>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</si>
  <si>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</si>
  <si>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</si>
  <si>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</si>
  <si>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</si>
  <si>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</si>
  <si>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</si>
  <si>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</si>
  <si>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</si>
  <si>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</si>
  <si>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</si>
  <si>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</si>
  <si>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</si>
  <si>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</si>
  <si>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</si>
  <si>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</si>
  <si>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</si>
  <si>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</si>
  <si>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</si>
  <si>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</si>
  <si>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</si>
  <si>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</si>
  <si>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</si>
  <si>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</si>
  <si>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</si>
  <si>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</si>
  <si>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</si>
  <si>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</si>
  <si>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</si>
  <si>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</si>
  <si>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</si>
  <si>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</si>
  <si>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</si>
  <si>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</si>
  <si>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</si>
  <si>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</si>
  <si>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</si>
  <si>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</si>
  <si>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</si>
  <si>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</si>
  <si>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</si>
  <si>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</si>
  <si>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</si>
  <si>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</si>
  <si>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</si>
  <si>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</si>
  <si>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</si>
  <si>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</si>
  <si>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</si>
  <si>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</si>
  <si>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</si>
  <si>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</si>
  <si>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</si>
  <si>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</si>
  <si>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</si>
  <si>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</si>
  <si>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</si>
  <si>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</si>
  <si>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</si>
  <si>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</si>
  <si>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</si>
  <si>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</si>
  <si>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</si>
  <si>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</si>
  <si>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</si>
  <si>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</si>
  <si>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</si>
  <si>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</si>
  <si>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</si>
  <si>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</si>
  <si>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</si>
  <si>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</si>
  <si>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</si>
  <si>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</si>
  <si>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</si>
  <si>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</si>
  <si>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</si>
  <si>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</si>
  <si>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</si>
  <si>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</si>
  <si>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</si>
  <si>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</si>
  <si>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</si>
  <si>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</si>
  <si>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</si>
  <si>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</si>
  <si>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</si>
  <si>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</si>
  <si>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</si>
  <si>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</si>
  <si>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</si>
  <si>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</si>
  <si>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</si>
  <si>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</si>
  <si>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</si>
  <si>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</si>
  <si>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</si>
  <si>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</si>
  <si>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</si>
  <si>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</si>
  <si>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</si>
  <si>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</si>
  <si>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</si>
  <si>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</si>
  <si>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</si>
  <si>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</si>
  <si>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</si>
  <si>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</si>
  <si>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</si>
  <si>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</si>
  <si>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</si>
  <si>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</si>
  <si>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</si>
  <si>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</si>
  <si>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</si>
  <si>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</si>
  <si>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</si>
  <si>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</si>
  <si>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</si>
  <si>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</si>
  <si>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</si>
  <si>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</si>
  <si>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</si>
  <si>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</si>
  <si>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</si>
  <si>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</si>
  <si>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</si>
  <si>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</si>
  <si>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</si>
  <si>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</si>
  <si>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</si>
  <si>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</si>
  <si>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</si>
  <si>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</si>
  <si>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</si>
  <si>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</si>
  <si>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</si>
  <si>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</si>
  <si>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</si>
  <si>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</si>
  <si>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</si>
  <si>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</si>
  <si>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</si>
  <si>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</si>
  <si>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</si>
  <si>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</si>
  <si>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</si>
  <si>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</si>
  <si>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</si>
  <si>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</si>
  <si>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</si>
  <si>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</si>
  <si>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</si>
  <si>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</si>
  <si>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</si>
  <si>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</si>
  <si>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</si>
  <si>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</si>
  <si>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</si>
  <si>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</si>
  <si>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</si>
  <si>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</si>
  <si>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</si>
  <si>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</si>
  <si>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</si>
  <si>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</si>
  <si>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</si>
  <si>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</si>
  <si>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</si>
  <si>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</si>
  <si>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</si>
  <si>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</si>
  <si>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</si>
  <si>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</si>
  <si>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</si>
  <si>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</si>
  <si>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</si>
  <si>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</si>
  <si>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</si>
  <si>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</si>
  <si>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</si>
  <si>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</si>
  <si>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</si>
  <si>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</si>
  <si>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</si>
  <si>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</si>
  <si>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</si>
  <si>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</si>
  <si>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</si>
  <si>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</si>
  <si>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</si>
  <si>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</si>
  <si>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</si>
  <si>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</si>
  <si>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</si>
  <si>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</si>
  <si>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</si>
  <si>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</si>
  <si>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</si>
  <si>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</si>
  <si>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</si>
  <si>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</si>
  <si>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</si>
  <si>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</si>
  <si>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</si>
  <si>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</si>
  <si>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</si>
  <si>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</si>
  <si>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</si>
  <si>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</si>
  <si>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</si>
  <si>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</si>
  <si>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</si>
  <si>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</si>
  <si>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</si>
  <si>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</si>
  <si>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</si>
  <si>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</si>
  <si>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</si>
  <si>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</si>
  <si>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</si>
  <si>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</si>
  <si>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</si>
  <si>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</si>
  <si>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</si>
  <si>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</si>
  <si>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</si>
  <si>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</si>
  <si>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</si>
  <si>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</si>
  <si>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</si>
  <si>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</si>
  <si>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</si>
  <si>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</si>
  <si>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</si>
  <si>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</si>
  <si>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</si>
  <si>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</si>
  <si>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</si>
  <si>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</si>
  <si>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</si>
  <si>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</si>
  <si>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</si>
  <si>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</si>
  <si>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</si>
  <si>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</si>
  <si>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</si>
  <si>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</si>
  <si>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</si>
  <si>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</si>
  <si>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</si>
  <si>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</si>
  <si>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</si>
  <si>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</si>
  <si>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</si>
  <si>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</si>
  <si>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</si>
  <si>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</si>
  <si>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</si>
  <si>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</si>
  <si>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</si>
  <si>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</si>
  <si>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</si>
  <si>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</si>
  <si>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</si>
  <si>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</si>
  <si>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</si>
  <si>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</si>
  <si>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</si>
  <si>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</si>
  <si>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</si>
  <si>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</si>
  <si>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</si>
  <si>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</si>
  <si>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</si>
  <si>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</si>
  <si>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</si>
  <si>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</si>
  <si>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</si>
  <si>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</si>
  <si>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</si>
  <si>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</si>
  <si>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</si>
  <si>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</si>
  <si>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</si>
  <si>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</si>
  <si>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</si>
  <si>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</si>
  <si>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</si>
  <si>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</si>
  <si>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</si>
  <si>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</si>
  <si>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</si>
  <si>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</si>
  <si>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</si>
  <si>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</si>
  <si>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</si>
  <si>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</si>
  <si>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</si>
  <si>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</si>
  <si>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</si>
  <si>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</si>
  <si>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</si>
  <si>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</si>
  <si>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</si>
  <si>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</si>
  <si>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</si>
  <si>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</si>
  <si>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</si>
  <si>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</si>
  <si>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</si>
  <si>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</si>
  <si>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</si>
  <si>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</si>
  <si>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</si>
  <si>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</si>
  <si>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</si>
  <si>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</si>
  <si>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</si>
  <si>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</si>
  <si>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</si>
  <si>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</si>
  <si>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</si>
  <si>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</si>
  <si>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</si>
  <si>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</si>
  <si>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</si>
  <si>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</si>
  <si>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</si>
  <si>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</si>
  <si>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</si>
  <si>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</si>
  <si>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</si>
  <si>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</si>
  <si>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</si>
  <si>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</si>
  <si>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</si>
  <si>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</si>
  <si>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</si>
  <si>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</si>
  <si>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</si>
  <si>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</si>
  <si>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</si>
  <si>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</si>
  <si>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</si>
  <si>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</si>
  <si>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</si>
  <si>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</si>
  <si>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</si>
  <si>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</si>
  <si>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</si>
  <si>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</si>
  <si>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</si>
  <si>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</si>
  <si>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</si>
  <si>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</si>
  <si>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</si>
  <si>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</si>
  <si>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</si>
  <si>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</si>
  <si>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</si>
  <si>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</si>
  <si>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</si>
  <si>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</si>
  <si>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</si>
  <si>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</si>
  <si>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</si>
  <si>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</si>
  <si>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</si>
  <si>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</si>
  <si>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</si>
  <si>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</si>
  <si>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</si>
  <si>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</si>
  <si>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</si>
  <si>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</si>
  <si>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</si>
  <si>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</si>
  <si>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</si>
  <si>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</si>
  <si>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</si>
  <si>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</si>
  <si>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</si>
  <si>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</si>
  <si>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</si>
  <si>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</si>
  <si>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</si>
  <si>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</si>
  <si>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</si>
  <si>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</si>
  <si>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</si>
  <si>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</si>
  <si>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</si>
  <si>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</si>
  <si>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</si>
  <si>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</si>
  <si>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</si>
  <si>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</si>
  <si>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</si>
  <si>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</si>
  <si>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</si>
  <si>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</si>
  <si>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</si>
  <si>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</si>
  <si>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</si>
  <si>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</si>
  <si>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</si>
  <si>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</si>
  <si>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</si>
  <si>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</si>
  <si>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</si>
  <si>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</si>
  <si>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</si>
  <si>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</si>
  <si>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</si>
  <si>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</si>
  <si>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</si>
  <si>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</si>
  <si>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</si>
  <si>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</si>
  <si>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</si>
  <si>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</si>
  <si>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</si>
  <si>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</si>
  <si>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</si>
  <si>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</si>
  <si>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</si>
  <si>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</si>
  <si>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</si>
  <si>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</si>
  <si>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</si>
  <si>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</si>
  <si>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</si>
  <si>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</si>
  <si>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</si>
  <si>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</si>
  <si>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</si>
  <si>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</si>
  <si>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</si>
  <si>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</si>
  <si>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</si>
  <si>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</si>
  <si>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</si>
  <si>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</si>
  <si>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</si>
  <si>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</si>
  <si>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</si>
  <si>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</si>
  <si>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</si>
  <si>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</si>
  <si>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</si>
  <si>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</si>
  <si>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</si>
  <si>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</si>
  <si>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</si>
  <si>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</si>
  <si>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</si>
  <si>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</si>
  <si>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</si>
  <si>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</si>
  <si>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</si>
  <si>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</si>
  <si>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</si>
  <si>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</si>
  <si>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</si>
  <si>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</si>
  <si>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</si>
  <si>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</si>
  <si>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</si>
  <si>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</si>
  <si>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</si>
  <si>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</si>
  <si>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</si>
  <si>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</si>
  <si>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</si>
  <si>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</si>
  <si>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</si>
  <si>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</si>
  <si>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</si>
  <si>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</si>
  <si>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</si>
  <si>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</si>
  <si>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</si>
  <si>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</si>
  <si>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</si>
  <si>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</si>
  <si>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</si>
  <si>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</si>
  <si>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</si>
  <si>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</si>
  <si>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</si>
  <si>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</si>
  <si>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</si>
  <si>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</si>
  <si>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</si>
  <si>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</si>
  <si>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</si>
  <si>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</si>
  <si>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</si>
  <si>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</si>
  <si>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</si>
  <si>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</si>
  <si>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</si>
  <si>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</si>
  <si>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</si>
  <si>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</si>
  <si>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</si>
  <si>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</si>
  <si>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</si>
  <si>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</si>
  <si>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</si>
  <si>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</si>
  <si>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</si>
  <si>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</si>
  <si>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</si>
  <si>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</si>
  <si>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</si>
  <si>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</si>
  <si>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</si>
  <si>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</si>
  <si>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</si>
  <si>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</si>
  <si>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</si>
  <si>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</si>
  <si>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</si>
  <si>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</si>
  <si>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</si>
  <si>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</si>
  <si>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</si>
  <si>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</si>
  <si>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</si>
  <si>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</si>
  <si>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</si>
  <si>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</si>
  <si>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</si>
  <si>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</si>
  <si>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</si>
  <si>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</si>
  <si>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</si>
  <si>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</si>
  <si>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</si>
  <si>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</si>
  <si>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</si>
  <si>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</si>
  <si>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</si>
  <si>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</si>
  <si>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</si>
  <si>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</si>
  <si>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</si>
  <si>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</si>
  <si>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</si>
  <si>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</si>
  <si>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</si>
  <si>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</si>
  <si>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</si>
  <si>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</si>
  <si>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</si>
  <si>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</si>
  <si>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</si>
  <si>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</si>
  <si>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</si>
  <si>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</si>
  <si>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</si>
  <si>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</si>
  <si>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</si>
  <si>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</si>
  <si>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</si>
  <si>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</si>
  <si>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</si>
  <si>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</si>
  <si>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</si>
  <si>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</si>
  <si>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</si>
  <si>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</si>
  <si>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</si>
  <si>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</si>
  <si>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</si>
  <si>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</si>
  <si>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</si>
  <si>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</si>
  <si>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</si>
  <si>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</si>
  <si>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</si>
  <si>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</si>
  <si>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</si>
  <si>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</si>
  <si>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</si>
  <si>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</si>
  <si>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</si>
  <si>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</si>
  <si>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</si>
  <si>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</si>
  <si>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</si>
  <si>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</si>
  <si>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</si>
  <si>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</si>
  <si>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</si>
  <si>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</si>
  <si>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</si>
  <si>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</si>
  <si>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</si>
  <si>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</si>
  <si>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</si>
  <si>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</si>
  <si>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</si>
  <si>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</si>
  <si>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</si>
  <si>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</si>
  <si>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</si>
  <si>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</si>
  <si>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</si>
  <si>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</si>
  <si>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</si>
  <si>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</si>
  <si>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</si>
  <si>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</si>
  <si>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</si>
  <si>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</si>
  <si>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</si>
  <si>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</si>
  <si>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</si>
  <si>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</si>
  <si>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</si>
  <si>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</si>
  <si>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</si>
  <si>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</si>
  <si>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</si>
  <si>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</si>
  <si>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</si>
  <si>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</si>
  <si>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</si>
  <si>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</si>
  <si>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</si>
  <si>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</si>
  <si>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</si>
  <si>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</si>
  <si>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</si>
  <si>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</si>
  <si>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</si>
  <si>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</si>
  <si>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</si>
  <si>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</si>
  <si>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</si>
  <si>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</si>
  <si>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</si>
  <si>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</si>
  <si>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</si>
  <si>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</si>
  <si>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</si>
  <si>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</si>
  <si>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</si>
  <si>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</si>
  <si>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</si>
  <si>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</si>
  <si>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</si>
  <si>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</si>
  <si>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</si>
  <si>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</si>
  <si>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</si>
  <si>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</si>
  <si>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</si>
  <si>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</si>
  <si>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</si>
  <si>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</si>
  <si>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</si>
  <si>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</si>
  <si>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</si>
  <si>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</si>
  <si>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</si>
  <si>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</si>
  <si>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</si>
  <si>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Avg Donation</t>
  </si>
  <si>
    <t># of Backers</t>
  </si>
  <si>
    <t>Successful</t>
  </si>
  <si>
    <t>Failed</t>
  </si>
  <si>
    <t>Median Goal</t>
  </si>
  <si>
    <t>Mean Goal</t>
  </si>
  <si>
    <t>Median Pledged</t>
  </si>
  <si>
    <t>Mean Pledged</t>
  </si>
  <si>
    <t>Plays</t>
  </si>
  <si>
    <t>Animation</t>
  </si>
  <si>
    <t>Faith</t>
  </si>
  <si>
    <t>Live</t>
  </si>
  <si>
    <t>Mean</t>
  </si>
  <si>
    <t>Median</t>
  </si>
  <si>
    <t>Standard Deviation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</si>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</sst>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0" fillId="0" borderId="1" xfId="0" applyBorder="1"/>
    <xf numFmtId="0" fontId="0" fillId="0" borderId="1" xfId="0" applyBorder="1" applyAlignment="1">
      <alignment horizontal="center"/>
    </xf>
    <xf numFmtId="165" fontId="0" fillId="0" borderId="1" xfId="1" applyNumberFormat="1" applyFont="1" applyBorder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0" fontId="1" fillId="0" borderId="0" xfId="0" applyFont="1"/>
    <xf numFmtId="0" fontId="1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horizontal="center"/>
    </xf>
  </cellXfs>
  <cellStyles count="2">
    <cellStyle name="Currency" xfId="1" builtinId="4"/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043368633383764"/>
          <c:y val="5.36542827241373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6-4F1D-9BBB-E5F5F4519B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6-4F1D-9BBB-E5F5F4519B9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76-4F1D-9BBB-E5F5F4519B9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76-4F1D-9BBB-E5F5F4519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6588063"/>
        <c:axId val="402371727"/>
      </c:barChart>
      <c:catAx>
        <c:axId val="154658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371727"/>
        <c:crosses val="autoZero"/>
        <c:auto val="1"/>
        <c:lblAlgn val="ctr"/>
        <c:lblOffset val="100"/>
        <c:noMultiLvlLbl val="0"/>
      </c:catAx>
      <c:valAx>
        <c:axId val="40237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58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20-433D-9545-FE41430DAC9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20-433D-9545-FE41430DAC9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20-433D-9545-FE41430DA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9404383"/>
        <c:axId val="1537465967"/>
      </c:barChart>
      <c:catAx>
        <c:axId val="51940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465967"/>
        <c:crosses val="autoZero"/>
        <c:auto val="1"/>
        <c:lblAlgn val="ctr"/>
        <c:lblOffset val="100"/>
        <c:noMultiLvlLbl val="0"/>
      </c:catAx>
      <c:valAx>
        <c:axId val="153746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0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3-4CDE-9FB7-0C41D876C3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3-4CDE-9FB7-0C41D876C3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3-4CDE-9FB7-0C41D876C3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3-4CDE-9FB7-0C41D876C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0928863"/>
        <c:axId val="1571612079"/>
      </c:lineChart>
      <c:catAx>
        <c:axId val="1540928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612079"/>
        <c:crosses val="autoZero"/>
        <c:auto val="1"/>
        <c:lblAlgn val="ctr"/>
        <c:lblOffset val="100"/>
        <c:noMultiLvlLbl val="0"/>
      </c:catAx>
      <c:valAx>
        <c:axId val="157161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928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492982E-DB99-44A3-97A7-01293460E9A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AE9D7E6-136A-4CD0-9613-73A406C9402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031119-4668-4556-A75F-672413BDC72B}">
  <sheetPr/>
  <sheetViews>
    <sheetView tabSelected="1" zoomScale="5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10</xdr:row>
      <xdr:rowOff>90487</xdr:rowOff>
    </xdr:from>
    <xdr:to>
      <xdr:col>17</xdr:col>
      <xdr:colOff>152399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04A5B-BAEE-4A52-95A9-237F5FE51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385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652544-9F51-4C45-8A56-4BA04DC0A98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A25AC14-BC5B-43A5-8AD5-81FBE3BC557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33772" cy="62385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285749</xdr:colOff>
      <xdr:row>3</xdr:row>
      <xdr:rowOff>76199</xdr:rowOff>
    </xdr:from>
    <xdr:to>
      <xdr:col>21</xdr:col>
      <xdr:colOff>333374</xdr:colOff>
      <xdr:row>28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A58540-264D-4B9D-A0BF-41EDF2DA8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1</xdr:row>
      <xdr:rowOff>76199</xdr:rowOff>
    </xdr:from>
    <xdr:to>
      <xdr:col>17</xdr:col>
      <xdr:colOff>438150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386C7-1DFB-467B-9D96-5E28EEB8E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, Kyle" refreshedDate="44168.725680555559" createdVersion="6" refreshedVersion="6" minRefreshableVersion="3" recordCount="4114" xr:uid="{0BFAD6A5-BC10-4C55-9B10-D7D7C914F0E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, Kyle" refreshedDate="44168.838519791665" createdVersion="6" refreshedVersion="6" minRefreshableVersion="3" recordCount="4114" xr:uid="{9FF6912B-3CBD-4671-B95E-3A12DC29C4D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n, Kyle" refreshedDate="44168.847200694443" createdVersion="6" refreshedVersion="6" minRefreshableVersion="3" recordCount="4114" xr:uid="{42A1A813-FE10-4E67-A439-9221887927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9B64D-C10D-4FFF-9D5A-BE83F76446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EBDA4-8F8F-4A7A-8626-195BD2A4BC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CDFF7F-6D8A-4BEC-9988-C0A1F4F97A9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58233-05A3-4B7E-AFDA-7D389C1A0E9C}">
  <dimension ref="A1:F6"/>
  <sheetViews>
    <sheetView workbookViewId="0">
      <selection activeCell="A13" sqref="A13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9" t="s">
        <v>8222</v>
      </c>
      <c r="B1" t="s">
        <v>8223</v>
      </c>
    </row>
    <row r="3" spans="1:6" x14ac:dyDescent="0.35">
      <c r="A3" s="9" t="s">
        <v>8361</v>
      </c>
      <c r="B3" s="9" t="s">
        <v>8358</v>
      </c>
    </row>
    <row r="4" spans="1:6" x14ac:dyDescent="0.3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5">
      <c r="A6" s="10" t="s">
        <v>8359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15.7265625" style="6" bestFit="1" customWidth="1"/>
    <col min="5" max="5" width="16.453125" style="8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8.453125" bestFit="1" customWidth="1"/>
    <col min="16" max="16" width="17.26953125" bestFit="1" customWidth="1"/>
    <col min="17" max="17" width="41.1796875" customWidth="1"/>
    <col min="18" max="18" width="16.81640625" bestFit="1" customWidth="1"/>
    <col min="19" max="19" width="23.54296875" style="13" bestFit="1" customWidth="1"/>
    <col min="20" max="20" width="23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2" t="s">
        <v>8365</v>
      </c>
      <c r="T1" s="12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58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58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58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58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58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58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58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58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58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58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58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58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58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58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58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58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58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6077408-B1B5-4151-B4B6-D814B7C28AD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25903-9367-4258-B3F1-38DDACEC20F0}">
  <dimension ref="A1:E7"/>
  <sheetViews>
    <sheetView workbookViewId="0">
      <selection activeCell="A6" sqref="A6"/>
      <pivotSelection pane="bottomRight" showHeader="1" activeRow="9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4.26953125" bestFit="1" customWidth="1"/>
    <col min="4" max="4" width="10" bestFit="1" customWidth="1"/>
    <col min="5" max="6" width="11.26953125" bestFit="1" customWidth="1"/>
  </cols>
  <sheetData>
    <row r="1" spans="1:5" x14ac:dyDescent="0.35">
      <c r="A1" s="9" t="s">
        <v>8222</v>
      </c>
      <c r="B1" t="s">
        <v>8224</v>
      </c>
    </row>
    <row r="2" spans="1:5" x14ac:dyDescent="0.35">
      <c r="A2" s="9" t="s">
        <v>8363</v>
      </c>
      <c r="B2" t="s">
        <v>8362</v>
      </c>
    </row>
    <row r="4" spans="1:5" x14ac:dyDescent="0.35">
      <c r="A4" s="9" t="s">
        <v>8361</v>
      </c>
      <c r="B4" s="9" t="s">
        <v>8358</v>
      </c>
    </row>
    <row r="5" spans="1:5" x14ac:dyDescent="0.35">
      <c r="A5" s="9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5">
      <c r="A7" s="10" t="s">
        <v>8359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550B0-3D2C-4481-A5E3-DD92809C115B}">
  <dimension ref="A1:F22"/>
  <sheetViews>
    <sheetView workbookViewId="0">
      <selection activeCell="A18" sqref="A18"/>
    </sheetView>
  </sheetViews>
  <sheetFormatPr defaultRowHeight="14.5" x14ac:dyDescent="0.35"/>
  <cols>
    <col min="1" max="1" width="18" bestFit="1" customWidth="1"/>
    <col min="2" max="2" width="16.26953125" bestFit="1" customWidth="1"/>
    <col min="3" max="3" width="6.1796875" bestFit="1" customWidth="1"/>
    <col min="4" max="4" width="4.26953125" bestFit="1" customWidth="1"/>
    <col min="5" max="5" width="10" bestFit="1" customWidth="1"/>
    <col min="6" max="6" width="11.26953125" bestFit="1" customWidth="1"/>
  </cols>
  <sheetData>
    <row r="1" spans="1:6" x14ac:dyDescent="0.35">
      <c r="A1" s="9" t="s">
        <v>8363</v>
      </c>
      <c r="B1" t="s">
        <v>8315</v>
      </c>
    </row>
    <row r="2" spans="1:6" x14ac:dyDescent="0.35">
      <c r="A2" s="9" t="s">
        <v>8383</v>
      </c>
      <c r="B2" t="s">
        <v>8362</v>
      </c>
    </row>
    <row r="4" spans="1:6" x14ac:dyDescent="0.35">
      <c r="A4" s="9" t="s">
        <v>8361</v>
      </c>
      <c r="B4" s="9" t="s">
        <v>8358</v>
      </c>
    </row>
    <row r="5" spans="1:6" x14ac:dyDescent="0.35">
      <c r="A5" s="9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s="10" t="s">
        <v>8376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35">
      <c r="A7" s="14" t="s">
        <v>8377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35">
      <c r="A8" s="14" t="s">
        <v>8378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35">
      <c r="A9" s="14" t="s">
        <v>8379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35">
      <c r="A10" s="10" t="s">
        <v>8367</v>
      </c>
      <c r="B10" s="11">
        <v>9</v>
      </c>
      <c r="C10" s="11">
        <v>141</v>
      </c>
      <c r="D10" s="11"/>
      <c r="E10" s="11">
        <v>282</v>
      </c>
      <c r="F10" s="11">
        <v>432</v>
      </c>
    </row>
    <row r="11" spans="1:6" x14ac:dyDescent="0.35">
      <c r="A11" s="14" t="s">
        <v>8380</v>
      </c>
      <c r="B11" s="11">
        <v>2</v>
      </c>
      <c r="C11" s="11">
        <v>40</v>
      </c>
      <c r="D11" s="11"/>
      <c r="E11" s="11">
        <v>71</v>
      </c>
      <c r="F11" s="11">
        <v>113</v>
      </c>
    </row>
    <row r="12" spans="1:6" x14ac:dyDescent="0.35">
      <c r="A12" s="14" t="s">
        <v>8368</v>
      </c>
      <c r="B12" s="11">
        <v>3</v>
      </c>
      <c r="C12" s="11">
        <v>52</v>
      </c>
      <c r="D12" s="11"/>
      <c r="E12" s="11">
        <v>111</v>
      </c>
      <c r="F12" s="11">
        <v>166</v>
      </c>
    </row>
    <row r="13" spans="1:6" x14ac:dyDescent="0.35">
      <c r="A13" s="14" t="s">
        <v>8381</v>
      </c>
      <c r="B13" s="11">
        <v>4</v>
      </c>
      <c r="C13" s="11">
        <v>49</v>
      </c>
      <c r="D13" s="11"/>
      <c r="E13" s="11">
        <v>100</v>
      </c>
      <c r="F13" s="11">
        <v>153</v>
      </c>
    </row>
    <row r="14" spans="1:6" x14ac:dyDescent="0.35">
      <c r="A14" s="10" t="s">
        <v>8369</v>
      </c>
      <c r="B14" s="11">
        <v>9</v>
      </c>
      <c r="C14" s="11">
        <v>131</v>
      </c>
      <c r="D14" s="11"/>
      <c r="E14" s="11">
        <v>218</v>
      </c>
      <c r="F14" s="11">
        <v>358</v>
      </c>
    </row>
    <row r="15" spans="1:6" x14ac:dyDescent="0.35">
      <c r="A15" s="14" t="s">
        <v>8370</v>
      </c>
      <c r="B15" s="11">
        <v>1</v>
      </c>
      <c r="C15" s="11">
        <v>50</v>
      </c>
      <c r="D15" s="11"/>
      <c r="E15" s="11">
        <v>87</v>
      </c>
      <c r="F15" s="11">
        <v>138</v>
      </c>
    </row>
    <row r="16" spans="1:6" x14ac:dyDescent="0.35">
      <c r="A16" s="14" t="s">
        <v>8371</v>
      </c>
      <c r="B16" s="11">
        <v>4</v>
      </c>
      <c r="C16" s="11">
        <v>47</v>
      </c>
      <c r="D16" s="11"/>
      <c r="E16" s="11">
        <v>72</v>
      </c>
      <c r="F16" s="11">
        <v>123</v>
      </c>
    </row>
    <row r="17" spans="1:6" x14ac:dyDescent="0.35">
      <c r="A17" s="14" t="s">
        <v>8372</v>
      </c>
      <c r="B17" s="11">
        <v>4</v>
      </c>
      <c r="C17" s="11">
        <v>34</v>
      </c>
      <c r="D17" s="11"/>
      <c r="E17" s="11">
        <v>59</v>
      </c>
      <c r="F17" s="11">
        <v>97</v>
      </c>
    </row>
    <row r="18" spans="1:6" x14ac:dyDescent="0.35">
      <c r="A18" s="10" t="s">
        <v>8373</v>
      </c>
      <c r="B18" s="11">
        <v>6</v>
      </c>
      <c r="C18" s="11">
        <v>116</v>
      </c>
      <c r="D18" s="11"/>
      <c r="E18" s="11">
        <v>156</v>
      </c>
      <c r="F18" s="11">
        <v>278</v>
      </c>
    </row>
    <row r="19" spans="1:6" x14ac:dyDescent="0.35">
      <c r="A19" s="14" t="s">
        <v>8374</v>
      </c>
      <c r="B19" s="11"/>
      <c r="C19" s="11">
        <v>50</v>
      </c>
      <c r="D19" s="11"/>
      <c r="E19" s="11">
        <v>65</v>
      </c>
      <c r="F19" s="11">
        <v>115</v>
      </c>
    </row>
    <row r="20" spans="1:6" x14ac:dyDescent="0.35">
      <c r="A20" s="14" t="s">
        <v>8375</v>
      </c>
      <c r="B20" s="11">
        <v>3</v>
      </c>
      <c r="C20" s="11">
        <v>31</v>
      </c>
      <c r="D20" s="11"/>
      <c r="E20" s="11">
        <v>54</v>
      </c>
      <c r="F20" s="11">
        <v>88</v>
      </c>
    </row>
    <row r="21" spans="1:6" x14ac:dyDescent="0.35">
      <c r="A21" s="14" t="s">
        <v>8382</v>
      </c>
      <c r="B21" s="11">
        <v>3</v>
      </c>
      <c r="C21" s="11">
        <v>35</v>
      </c>
      <c r="D21" s="11"/>
      <c r="E21" s="11">
        <v>37</v>
      </c>
      <c r="F21" s="11">
        <v>75</v>
      </c>
    </row>
    <row r="22" spans="1:6" x14ac:dyDescent="0.35">
      <c r="A22" s="10" t="s">
        <v>8359</v>
      </c>
      <c r="B22" s="11">
        <v>37</v>
      </c>
      <c r="C22" s="11">
        <v>493</v>
      </c>
      <c r="D22" s="11">
        <v>24</v>
      </c>
      <c r="E22" s="11">
        <v>839</v>
      </c>
      <c r="F22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9D086-83FD-45B7-86B5-46A18C103612}">
  <dimension ref="A1:F6"/>
  <sheetViews>
    <sheetView topLeftCell="A4" workbookViewId="0">
      <selection activeCell="A21" sqref="A21:A29"/>
    </sheetView>
  </sheetViews>
  <sheetFormatPr defaultRowHeight="14.5" x14ac:dyDescent="0.35"/>
  <cols>
    <col min="1" max="1" width="33.54296875" bestFit="1" customWidth="1"/>
    <col min="2" max="2" width="128.453125" bestFit="1" customWidth="1"/>
    <col min="5" max="5" width="12.81640625" bestFit="1" customWidth="1"/>
  </cols>
  <sheetData>
    <row r="1" spans="1:6" x14ac:dyDescent="0.35">
      <c r="A1" t="s">
        <v>8384</v>
      </c>
      <c r="B1" t="s">
        <v>4110</v>
      </c>
      <c r="C1" t="s">
        <v>8385</v>
      </c>
      <c r="D1" t="s">
        <v>8386</v>
      </c>
      <c r="E1" t="s">
        <v>8387</v>
      </c>
      <c r="F1" t="s">
        <v>8388</v>
      </c>
    </row>
    <row r="2" spans="1:6" x14ac:dyDescent="0.35">
      <c r="A2" t="s">
        <v>3473</v>
      </c>
      <c r="B2" t="str">
        <f>VLOOKUP($A2,Kickstarter!$B:E,2,0)</f>
        <v>Help us get actor-writer Ian Bonar's debut play - a hilarious, heartbreaking story of grief and loss - to the 2016 Edinburgh Fringe.</v>
      </c>
      <c r="C2">
        <f>VLOOKUP($A2,Kickstarter!$B:F,3,0)</f>
        <v>2000</v>
      </c>
      <c r="D2">
        <f>VLOOKUP($A2,Kickstarter!$B:G,4,0)</f>
        <v>2020</v>
      </c>
      <c r="E2">
        <f>VLOOKUP($A2,Kickstarter!B:P,15,0)</f>
        <v>51.79</v>
      </c>
      <c r="F2">
        <f>VLOOKUP($A2,Kickstarter!B:L,11,0)</f>
        <v>39</v>
      </c>
    </row>
    <row r="3" spans="1:6" x14ac:dyDescent="0.35">
      <c r="A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VLOOKUP($A3,Kickstarter!$B:F,3,0)</f>
        <v>2000</v>
      </c>
      <c r="D3">
        <f>VLOOKUP($A3,Kickstarter!$B:G,4,0)</f>
        <v>2020</v>
      </c>
      <c r="E3">
        <f>VLOOKUP($A3,Kickstarter!B:P,15,0)</f>
        <v>36.07</v>
      </c>
      <c r="F3">
        <f>VLOOKUP($A3,Kickstarter!B:L,11,0)</f>
        <v>56</v>
      </c>
    </row>
    <row r="4" spans="1:6" x14ac:dyDescent="0.35">
      <c r="A4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VLOOKUP($A4,Kickstarter!$B:F,3,0)</f>
        <v>1500</v>
      </c>
      <c r="D4">
        <f>VLOOKUP($A4,Kickstarter!$B:G,4,0)</f>
        <v>2576</v>
      </c>
      <c r="E4">
        <f>VLOOKUP($A4,Kickstarter!B:P,15,0)</f>
        <v>33.03</v>
      </c>
      <c r="F4">
        <f>VLOOKUP($A4,Kickstarter!B:L,11,0)</f>
        <v>78</v>
      </c>
    </row>
    <row r="5" spans="1:6" x14ac:dyDescent="0.35">
      <c r="A5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VLOOKUP($A5,Kickstarter!$B:F,3,0)</f>
        <v>1000</v>
      </c>
      <c r="D5">
        <f>VLOOKUP($A5,Kickstarter!$B:G,4,0)</f>
        <v>1168</v>
      </c>
      <c r="E5">
        <f>VLOOKUP($A5,Kickstarter!B:P,15,0)</f>
        <v>44.92</v>
      </c>
      <c r="F5">
        <f>VLOOKUP($A5,Kickstarter!B:L,11,0)</f>
        <v>26</v>
      </c>
    </row>
    <row r="6" spans="1:6" x14ac:dyDescent="0.35">
      <c r="A6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VLOOKUP($A6,Kickstarter!$B:F,3,0)</f>
        <v>4000</v>
      </c>
      <c r="D6">
        <f>VLOOKUP($A6,Kickstarter!$B:G,4,0)</f>
        <v>4137</v>
      </c>
      <c r="E6">
        <f>VLOOKUP($A6,Kickstarter!B:P,15,0)</f>
        <v>36.61</v>
      </c>
      <c r="F6">
        <f>VLOOKUP($A6,Kickstarter!B:L,11,0)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36837-618B-497E-8BD8-203E5A032520}">
  <dimension ref="A1:T413"/>
  <sheetViews>
    <sheetView workbookViewId="0">
      <selection activeCell="O11" sqref="O11"/>
    </sheetView>
  </sheetViews>
  <sheetFormatPr defaultRowHeight="14.5" x14ac:dyDescent="0.35"/>
  <cols>
    <col min="2" max="2" width="32.54296875" customWidth="1"/>
    <col min="3" max="3" width="66.453125" customWidth="1"/>
    <col min="4" max="4" width="12.54296875" bestFit="1" customWidth="1"/>
    <col min="5" max="5" width="11.1796875" bestFit="1" customWidth="1"/>
    <col min="6" max="6" width="10" bestFit="1" customWidth="1"/>
    <col min="7" max="7" width="7.7265625" bestFit="1" customWidth="1"/>
    <col min="8" max="8" width="8.54296875" bestFit="1" customWidth="1"/>
    <col min="9" max="9" width="11" bestFit="1" customWidth="1"/>
    <col min="10" max="10" width="11.81640625" bestFit="1" customWidth="1"/>
    <col min="11" max="11" width="9.54296875" bestFit="1" customWidth="1"/>
    <col min="12" max="12" width="13.81640625" bestFit="1" customWidth="1"/>
    <col min="13" max="13" width="8.81640625" bestFit="1" customWidth="1"/>
    <col min="14" max="14" width="24.26953125" bestFit="1" customWidth="1"/>
    <col min="15" max="15" width="18.453125" bestFit="1" customWidth="1"/>
    <col min="16" max="16" width="17" bestFit="1" customWidth="1"/>
    <col min="17" max="17" width="8.81640625" bestFit="1" customWidth="1"/>
    <col min="18" max="18" width="11.81640625" bestFit="1" customWidth="1"/>
    <col min="19" max="19" width="23.45312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2" t="s">
        <v>8365</v>
      </c>
      <c r="T1" s="12" t="s">
        <v>8366</v>
      </c>
    </row>
    <row r="2" spans="1:20" ht="29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29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29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29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9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9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9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9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29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9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9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29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29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9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9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29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9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9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9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29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29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9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9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29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9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29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9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29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9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9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9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9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9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29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29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9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9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9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9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29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9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9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9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9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9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9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29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9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9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29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9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9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29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9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9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43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9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9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29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9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9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43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29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29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9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9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9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9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9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9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29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29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9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29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9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9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9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9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9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9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9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29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43.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29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29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9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9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9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9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9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29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29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9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9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9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9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9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9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9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9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9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9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9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29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29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29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9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29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29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9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29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9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9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9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9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9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9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9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29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9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29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9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9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29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9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9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29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9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29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9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9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29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29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9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29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9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9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9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9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9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9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29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29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9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29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29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29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9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9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9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9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9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9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29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9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9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9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9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9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9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9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9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9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9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29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29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9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29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9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29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9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29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29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9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9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9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9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9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29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9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9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29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9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9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29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9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9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9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9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29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29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9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9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29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9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29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29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29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9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29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9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9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29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9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29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9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29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29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9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9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9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9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29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9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9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29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29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9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29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9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9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9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9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9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29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29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29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9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29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29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9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9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9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29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9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9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9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9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9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9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29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9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72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9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9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9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9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9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29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9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9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29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9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29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29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29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9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9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9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9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9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9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9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9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9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9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29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9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29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29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9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9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9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29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9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9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9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29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9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9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9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29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29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29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9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9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9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9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9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9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9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9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9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9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9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9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9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9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58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9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29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9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29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9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9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9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9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9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29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9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29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9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29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9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9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29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29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9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9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29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29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9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9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9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9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9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29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29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9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9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9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9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29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9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29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29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29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9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9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9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9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29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9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29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9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9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29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9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9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9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29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9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B6E12-0B79-4ABB-9E9E-47625AFE1044}">
  <dimension ref="A1:T251"/>
  <sheetViews>
    <sheetView workbookViewId="0">
      <selection activeCell="C5" sqref="C5"/>
    </sheetView>
  </sheetViews>
  <sheetFormatPr defaultRowHeight="14.5" x14ac:dyDescent="0.35"/>
  <cols>
    <col min="2" max="2" width="30.453125" customWidth="1"/>
    <col min="3" max="3" width="55.7265625" customWidth="1"/>
    <col min="4" max="4" width="12.54296875" bestFit="1" customWidth="1"/>
    <col min="5" max="5" width="10.1796875" bestFit="1" customWidth="1"/>
    <col min="6" max="6" width="9.7265625" bestFit="1" customWidth="1"/>
    <col min="7" max="7" width="7.7265625" bestFit="1" customWidth="1"/>
    <col min="8" max="8" width="8.54296875" bestFit="1" customWidth="1"/>
    <col min="9" max="9" width="11" bestFit="1" customWidth="1"/>
    <col min="10" max="10" width="11.81640625" bestFit="1" customWidth="1"/>
    <col min="11" max="11" width="9.54296875" bestFit="1" customWidth="1"/>
    <col min="12" max="12" width="13.81640625" bestFit="1" customWidth="1"/>
    <col min="13" max="13" width="8.81640625" bestFit="1" customWidth="1"/>
    <col min="14" max="14" width="24.26953125" bestFit="1" customWidth="1"/>
    <col min="15" max="15" width="18.453125" bestFit="1" customWidth="1"/>
    <col min="16" max="16" width="17" bestFit="1" customWidth="1"/>
    <col min="17" max="17" width="8.81640625" bestFit="1" customWidth="1"/>
    <col min="18" max="18" width="11.81640625" bestFit="1" customWidth="1"/>
    <col min="19" max="19" width="23.45312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2" t="s">
        <v>8365</v>
      </c>
      <c r="T1" s="12" t="s">
        <v>8366</v>
      </c>
    </row>
    <row r="2" spans="1:20" ht="43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29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43.5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29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43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3.5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29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43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3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43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29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9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29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29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43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3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43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43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29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29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43.5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3.5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3.5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29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3.5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29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3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3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3.5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3.5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29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29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3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3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3.5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9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3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43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29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29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3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29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43.5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3.5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3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43.5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29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29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3.5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29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3.5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3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43.5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3.5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3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3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9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9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9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29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29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3.5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3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9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29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43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29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3.5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29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3.5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29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9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29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29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3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29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3.5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58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29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29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3.5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29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29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29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29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43.5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3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3.5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29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43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29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3.5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3.5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29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29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29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3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29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3.5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3.5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43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43.5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9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29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29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9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3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29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43.5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43.5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29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29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29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29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9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3.5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9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3.5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3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29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3.5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29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9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9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9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3.5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3.5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3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43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9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29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3.5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3.5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29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3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3.5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3.5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29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9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3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29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3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3.5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3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29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3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43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9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29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3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43.5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29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29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3.5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3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43.5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3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3.5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3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29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3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43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29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3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29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29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29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29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9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29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29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9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29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29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3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29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29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43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29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3.5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3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3.5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29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29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29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29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3.5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29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3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29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9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29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3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3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9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29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3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43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9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29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29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29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3.5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3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29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3.5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3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29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43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29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29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9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29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3.5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29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3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3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29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29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9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29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3.5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3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29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29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3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3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3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3.5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43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29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43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9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29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29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3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29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3.5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29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3.5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3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3.5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9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29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3.5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50B59-DA85-4D12-8FCB-95FD470F6926}">
  <dimension ref="A1:T79"/>
  <sheetViews>
    <sheetView workbookViewId="0">
      <selection activeCell="H10" sqref="H10"/>
    </sheetView>
  </sheetViews>
  <sheetFormatPr defaultColWidth="9.1796875" defaultRowHeight="14.5" x14ac:dyDescent="0.35"/>
  <cols>
    <col min="1" max="16384" width="9.1796875" style="18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2" t="s">
        <v>8365</v>
      </c>
      <c r="T1" s="12" t="s">
        <v>8366</v>
      </c>
    </row>
    <row r="2" spans="1:20" x14ac:dyDescent="0.35">
      <c r="A2" s="18">
        <v>420</v>
      </c>
      <c r="B2" s="18" t="s">
        <v>421</v>
      </c>
      <c r="C2" s="18" t="s">
        <v>4530</v>
      </c>
      <c r="D2" s="19">
        <v>3300</v>
      </c>
      <c r="E2" s="20">
        <v>14.5</v>
      </c>
      <c r="F2" s="18" t="s">
        <v>8220</v>
      </c>
      <c r="G2" s="18" t="s">
        <v>8223</v>
      </c>
      <c r="H2" s="18" t="s">
        <v>8245</v>
      </c>
      <c r="I2" s="18">
        <v>1394772031</v>
      </c>
      <c r="J2" s="18">
        <v>1392183631</v>
      </c>
      <c r="K2" s="18" t="b">
        <v>0</v>
      </c>
      <c r="L2" s="18">
        <v>3</v>
      </c>
      <c r="M2" s="18" t="b">
        <v>0</v>
      </c>
      <c r="N2" s="18" t="s">
        <v>8268</v>
      </c>
      <c r="O2" s="18">
        <v>0</v>
      </c>
      <c r="P2" s="18">
        <v>4.83</v>
      </c>
      <c r="Q2" s="18" t="s">
        <v>8308</v>
      </c>
      <c r="R2" s="18" t="s">
        <v>8314</v>
      </c>
      <c r="S2" s="21">
        <v>41682.23646990741</v>
      </c>
      <c r="T2" s="21">
        <v>41712.194803240738</v>
      </c>
    </row>
    <row r="3" spans="1:20" x14ac:dyDescent="0.35">
      <c r="A3" s="18">
        <v>421</v>
      </c>
      <c r="B3" s="18" t="s">
        <v>422</v>
      </c>
      <c r="C3" s="18" t="s">
        <v>4531</v>
      </c>
      <c r="D3" s="19">
        <v>15000</v>
      </c>
      <c r="E3" s="20">
        <v>301</v>
      </c>
      <c r="F3" s="18" t="s">
        <v>8220</v>
      </c>
      <c r="G3" s="18" t="s">
        <v>8223</v>
      </c>
      <c r="H3" s="18" t="s">
        <v>8245</v>
      </c>
      <c r="I3" s="18">
        <v>1440157656</v>
      </c>
      <c r="J3" s="18">
        <v>1434973656</v>
      </c>
      <c r="K3" s="18" t="b">
        <v>0</v>
      </c>
      <c r="L3" s="18">
        <v>6</v>
      </c>
      <c r="M3" s="18" t="b">
        <v>0</v>
      </c>
      <c r="N3" s="18" t="s">
        <v>8268</v>
      </c>
      <c r="O3" s="18">
        <v>2</v>
      </c>
      <c r="P3" s="18">
        <v>50.17</v>
      </c>
      <c r="Q3" s="18" t="s">
        <v>8308</v>
      </c>
      <c r="R3" s="18" t="s">
        <v>8314</v>
      </c>
      <c r="S3" s="21">
        <v>42177.491388888884</v>
      </c>
      <c r="T3" s="21">
        <v>42237.491388888884</v>
      </c>
    </row>
    <row r="4" spans="1:20" x14ac:dyDescent="0.35">
      <c r="A4" s="18">
        <v>422</v>
      </c>
      <c r="B4" s="18" t="s">
        <v>423</v>
      </c>
      <c r="C4" s="18" t="s">
        <v>4532</v>
      </c>
      <c r="D4" s="19">
        <v>40000</v>
      </c>
      <c r="E4" s="20">
        <v>430</v>
      </c>
      <c r="F4" s="18" t="s">
        <v>8220</v>
      </c>
      <c r="G4" s="18" t="s">
        <v>8223</v>
      </c>
      <c r="H4" s="18" t="s">
        <v>8245</v>
      </c>
      <c r="I4" s="18">
        <v>1410416097</v>
      </c>
      <c r="J4" s="18">
        <v>1407824097</v>
      </c>
      <c r="K4" s="18" t="b">
        <v>0</v>
      </c>
      <c r="L4" s="18">
        <v>12</v>
      </c>
      <c r="M4" s="18" t="b">
        <v>0</v>
      </c>
      <c r="N4" s="18" t="s">
        <v>8268</v>
      </c>
      <c r="O4" s="18">
        <v>1</v>
      </c>
      <c r="P4" s="18">
        <v>35.83</v>
      </c>
      <c r="Q4" s="18" t="s">
        <v>8308</v>
      </c>
      <c r="R4" s="18" t="s">
        <v>8314</v>
      </c>
      <c r="S4" s="21">
        <v>41863.260381944441</v>
      </c>
      <c r="T4" s="21">
        <v>41893.260381944441</v>
      </c>
    </row>
    <row r="5" spans="1:20" x14ac:dyDescent="0.35">
      <c r="A5" s="18">
        <v>423</v>
      </c>
      <c r="B5" s="18" t="s">
        <v>424</v>
      </c>
      <c r="C5" s="18" t="s">
        <v>4533</v>
      </c>
      <c r="D5" s="19">
        <v>20000</v>
      </c>
      <c r="E5" s="20">
        <v>153</v>
      </c>
      <c r="F5" s="18" t="s">
        <v>8220</v>
      </c>
      <c r="G5" s="18" t="s">
        <v>8223</v>
      </c>
      <c r="H5" s="18" t="s">
        <v>8245</v>
      </c>
      <c r="I5" s="18">
        <v>1370470430</v>
      </c>
      <c r="J5" s="18">
        <v>1367878430</v>
      </c>
      <c r="K5" s="18" t="b">
        <v>0</v>
      </c>
      <c r="L5" s="18">
        <v>13</v>
      </c>
      <c r="M5" s="18" t="b">
        <v>0</v>
      </c>
      <c r="N5" s="18" t="s">
        <v>8268</v>
      </c>
      <c r="O5" s="18">
        <v>1</v>
      </c>
      <c r="P5" s="18">
        <v>11.77</v>
      </c>
      <c r="Q5" s="18" t="s">
        <v>8308</v>
      </c>
      <c r="R5" s="18" t="s">
        <v>8314</v>
      </c>
      <c r="S5" s="21">
        <v>41400.92627314815</v>
      </c>
      <c r="T5" s="21">
        <v>41430.92627314815</v>
      </c>
    </row>
    <row r="6" spans="1:20" x14ac:dyDescent="0.35">
      <c r="A6" s="18">
        <v>424</v>
      </c>
      <c r="B6" s="18" t="s">
        <v>425</v>
      </c>
      <c r="C6" s="18" t="s">
        <v>4534</v>
      </c>
      <c r="D6" s="19">
        <v>3000</v>
      </c>
      <c r="E6" s="20">
        <v>203.9</v>
      </c>
      <c r="F6" s="18" t="s">
        <v>8220</v>
      </c>
      <c r="G6" s="18" t="s">
        <v>8223</v>
      </c>
      <c r="H6" s="18" t="s">
        <v>8245</v>
      </c>
      <c r="I6" s="18">
        <v>1332748899</v>
      </c>
      <c r="J6" s="18">
        <v>1327568499</v>
      </c>
      <c r="K6" s="18" t="b">
        <v>0</v>
      </c>
      <c r="L6" s="18">
        <v>5</v>
      </c>
      <c r="M6" s="18" t="b">
        <v>0</v>
      </c>
      <c r="N6" s="18" t="s">
        <v>8268</v>
      </c>
      <c r="O6" s="18">
        <v>7</v>
      </c>
      <c r="P6" s="18">
        <v>40.78</v>
      </c>
      <c r="Q6" s="18" t="s">
        <v>8308</v>
      </c>
      <c r="R6" s="18" t="s">
        <v>8314</v>
      </c>
      <c r="S6" s="21">
        <v>40934.376145833332</v>
      </c>
      <c r="T6" s="21">
        <v>40994.334479166668</v>
      </c>
    </row>
    <row r="7" spans="1:20" x14ac:dyDescent="0.35">
      <c r="A7" s="18">
        <v>425</v>
      </c>
      <c r="B7" s="18" t="s">
        <v>426</v>
      </c>
      <c r="C7" s="18" t="s">
        <v>4535</v>
      </c>
      <c r="D7" s="19">
        <v>50000</v>
      </c>
      <c r="E7" s="20">
        <v>6</v>
      </c>
      <c r="F7" s="18" t="s">
        <v>8220</v>
      </c>
      <c r="G7" s="18" t="s">
        <v>8223</v>
      </c>
      <c r="H7" s="18" t="s">
        <v>8245</v>
      </c>
      <c r="I7" s="18">
        <v>1448660404</v>
      </c>
      <c r="J7" s="18">
        <v>1443472804</v>
      </c>
      <c r="K7" s="18" t="b">
        <v>0</v>
      </c>
      <c r="L7" s="18">
        <v>2</v>
      </c>
      <c r="M7" s="18" t="b">
        <v>0</v>
      </c>
      <c r="N7" s="18" t="s">
        <v>8268</v>
      </c>
      <c r="O7" s="18">
        <v>0</v>
      </c>
      <c r="P7" s="18">
        <v>3</v>
      </c>
      <c r="Q7" s="18" t="s">
        <v>8308</v>
      </c>
      <c r="R7" s="18" t="s">
        <v>8314</v>
      </c>
      <c r="S7" s="21">
        <v>42275.861157407402</v>
      </c>
      <c r="T7" s="21">
        <v>42335.902824074074</v>
      </c>
    </row>
    <row r="8" spans="1:20" x14ac:dyDescent="0.35">
      <c r="A8" s="18">
        <v>426</v>
      </c>
      <c r="B8" s="18" t="s">
        <v>427</v>
      </c>
      <c r="C8" s="18" t="s">
        <v>4536</v>
      </c>
      <c r="D8" s="19">
        <v>10000</v>
      </c>
      <c r="E8" s="20">
        <v>133</v>
      </c>
      <c r="F8" s="18" t="s">
        <v>8220</v>
      </c>
      <c r="G8" s="18" t="s">
        <v>8223</v>
      </c>
      <c r="H8" s="18" t="s">
        <v>8245</v>
      </c>
      <c r="I8" s="18">
        <v>1456851914</v>
      </c>
      <c r="J8" s="18">
        <v>1454259914</v>
      </c>
      <c r="K8" s="18" t="b">
        <v>0</v>
      </c>
      <c r="L8" s="18">
        <v>8</v>
      </c>
      <c r="M8" s="18" t="b">
        <v>0</v>
      </c>
      <c r="N8" s="18" t="s">
        <v>8268</v>
      </c>
      <c r="O8" s="18">
        <v>1</v>
      </c>
      <c r="P8" s="18">
        <v>16.63</v>
      </c>
      <c r="Q8" s="18" t="s">
        <v>8308</v>
      </c>
      <c r="R8" s="18" t="s">
        <v>8314</v>
      </c>
      <c r="S8" s="21">
        <v>42400.711967592593</v>
      </c>
      <c r="T8" s="21">
        <v>42430.711967592593</v>
      </c>
    </row>
    <row r="9" spans="1:20" x14ac:dyDescent="0.35">
      <c r="A9" s="18">
        <v>427</v>
      </c>
      <c r="B9" s="18" t="s">
        <v>428</v>
      </c>
      <c r="C9" s="18" t="s">
        <v>4537</v>
      </c>
      <c r="D9" s="19">
        <v>6500</v>
      </c>
      <c r="E9" s="20">
        <v>0</v>
      </c>
      <c r="F9" s="18" t="s">
        <v>8220</v>
      </c>
      <c r="G9" s="18" t="s">
        <v>8223</v>
      </c>
      <c r="H9" s="18" t="s">
        <v>8245</v>
      </c>
      <c r="I9" s="18">
        <v>1445540340</v>
      </c>
      <c r="J9" s="18">
        <v>1444340940</v>
      </c>
      <c r="K9" s="18" t="b">
        <v>0</v>
      </c>
      <c r="L9" s="18">
        <v>0</v>
      </c>
      <c r="M9" s="18" t="b">
        <v>0</v>
      </c>
      <c r="N9" s="18" t="s">
        <v>8268</v>
      </c>
      <c r="O9" s="18">
        <v>0</v>
      </c>
      <c r="P9" s="18">
        <v>0</v>
      </c>
      <c r="Q9" s="18" t="s">
        <v>8308</v>
      </c>
      <c r="R9" s="18" t="s">
        <v>8314</v>
      </c>
      <c r="S9" s="21">
        <v>42285.909027777772</v>
      </c>
      <c r="T9" s="21">
        <v>42299.790972222225</v>
      </c>
    </row>
    <row r="10" spans="1:20" x14ac:dyDescent="0.35">
      <c r="A10" s="18">
        <v>428</v>
      </c>
      <c r="B10" s="18" t="s">
        <v>429</v>
      </c>
      <c r="C10" s="18" t="s">
        <v>4538</v>
      </c>
      <c r="D10" s="19">
        <v>12000</v>
      </c>
      <c r="E10" s="20">
        <v>676</v>
      </c>
      <c r="F10" s="18" t="s">
        <v>8220</v>
      </c>
      <c r="G10" s="18" t="s">
        <v>8223</v>
      </c>
      <c r="H10" s="18" t="s">
        <v>8245</v>
      </c>
      <c r="I10" s="18">
        <v>1402956000</v>
      </c>
      <c r="J10" s="18">
        <v>1400523845</v>
      </c>
      <c r="K10" s="18" t="b">
        <v>0</v>
      </c>
      <c r="L10" s="18">
        <v>13</v>
      </c>
      <c r="M10" s="18" t="b">
        <v>0</v>
      </c>
      <c r="N10" s="18" t="s">
        <v>8268</v>
      </c>
      <c r="O10" s="18">
        <v>6</v>
      </c>
      <c r="P10" s="18">
        <v>52</v>
      </c>
      <c r="Q10" s="18" t="s">
        <v>8308</v>
      </c>
      <c r="R10" s="18" t="s">
        <v>8314</v>
      </c>
      <c r="S10" s="21">
        <v>41778.766724537039</v>
      </c>
      <c r="T10" s="21">
        <v>41806.916666666664</v>
      </c>
    </row>
    <row r="11" spans="1:20" x14ac:dyDescent="0.35">
      <c r="A11" s="18">
        <v>429</v>
      </c>
      <c r="B11" s="18" t="s">
        <v>430</v>
      </c>
      <c r="C11" s="18" t="s">
        <v>4539</v>
      </c>
      <c r="D11" s="19">
        <v>5000</v>
      </c>
      <c r="E11" s="20">
        <v>0</v>
      </c>
      <c r="F11" s="18" t="s">
        <v>8220</v>
      </c>
      <c r="G11" s="18" t="s">
        <v>8223</v>
      </c>
      <c r="H11" s="18" t="s">
        <v>8245</v>
      </c>
      <c r="I11" s="18">
        <v>1259297940</v>
      </c>
      <c r="J11" s="18">
        <v>1252964282</v>
      </c>
      <c r="K11" s="18" t="b">
        <v>0</v>
      </c>
      <c r="L11" s="18">
        <v>0</v>
      </c>
      <c r="M11" s="18" t="b">
        <v>0</v>
      </c>
      <c r="N11" s="18" t="s">
        <v>8268</v>
      </c>
      <c r="O11" s="18">
        <v>0</v>
      </c>
      <c r="P11" s="18">
        <v>0</v>
      </c>
      <c r="Q11" s="18" t="s">
        <v>8308</v>
      </c>
      <c r="R11" s="18" t="s">
        <v>8314</v>
      </c>
      <c r="S11" s="21">
        <v>40070.901412037041</v>
      </c>
      <c r="T11" s="21">
        <v>40144.207638888889</v>
      </c>
    </row>
    <row r="12" spans="1:20" x14ac:dyDescent="0.35">
      <c r="A12" s="18">
        <v>430</v>
      </c>
      <c r="B12" s="18" t="s">
        <v>431</v>
      </c>
      <c r="C12" s="18" t="s">
        <v>4540</v>
      </c>
      <c r="D12" s="19">
        <v>1000</v>
      </c>
      <c r="E12" s="20">
        <v>24</v>
      </c>
      <c r="F12" s="18" t="s">
        <v>8220</v>
      </c>
      <c r="G12" s="18" t="s">
        <v>8223</v>
      </c>
      <c r="H12" s="18" t="s">
        <v>8245</v>
      </c>
      <c r="I12" s="18">
        <v>1378866867</v>
      </c>
      <c r="J12" s="18">
        <v>1377570867</v>
      </c>
      <c r="K12" s="18" t="b">
        <v>0</v>
      </c>
      <c r="L12" s="18">
        <v>5</v>
      </c>
      <c r="M12" s="18" t="b">
        <v>0</v>
      </c>
      <c r="N12" s="18" t="s">
        <v>8268</v>
      </c>
      <c r="O12" s="18">
        <v>2</v>
      </c>
      <c r="P12" s="18">
        <v>4.8</v>
      </c>
      <c r="Q12" s="18" t="s">
        <v>8308</v>
      </c>
      <c r="R12" s="18" t="s">
        <v>8314</v>
      </c>
      <c r="S12" s="21">
        <v>41513.107256944444</v>
      </c>
      <c r="T12" s="21">
        <v>41528.107256944444</v>
      </c>
    </row>
    <row r="13" spans="1:20" x14ac:dyDescent="0.35">
      <c r="A13" s="18">
        <v>432</v>
      </c>
      <c r="B13" s="18" t="s">
        <v>433</v>
      </c>
      <c r="C13" s="18" t="s">
        <v>4542</v>
      </c>
      <c r="D13" s="19">
        <v>6000</v>
      </c>
      <c r="E13" s="20">
        <v>570</v>
      </c>
      <c r="F13" s="18" t="s">
        <v>8220</v>
      </c>
      <c r="G13" s="18" t="s">
        <v>8223</v>
      </c>
      <c r="H13" s="18" t="s">
        <v>8245</v>
      </c>
      <c r="I13" s="18">
        <v>1445448381</v>
      </c>
      <c r="J13" s="18">
        <v>1440264381</v>
      </c>
      <c r="K13" s="18" t="b">
        <v>0</v>
      </c>
      <c r="L13" s="18">
        <v>8</v>
      </c>
      <c r="M13" s="18" t="b">
        <v>0</v>
      </c>
      <c r="N13" s="18" t="s">
        <v>8268</v>
      </c>
      <c r="O13" s="18">
        <v>10</v>
      </c>
      <c r="P13" s="18">
        <v>71.25</v>
      </c>
      <c r="Q13" s="18" t="s">
        <v>8308</v>
      </c>
      <c r="R13" s="18" t="s">
        <v>8314</v>
      </c>
      <c r="S13" s="21">
        <v>42238.726631944446</v>
      </c>
      <c r="T13" s="21">
        <v>42298.726631944446</v>
      </c>
    </row>
    <row r="14" spans="1:20" x14ac:dyDescent="0.35">
      <c r="A14" s="18">
        <v>433</v>
      </c>
      <c r="B14" s="18" t="s">
        <v>434</v>
      </c>
      <c r="C14" s="18" t="s">
        <v>4543</v>
      </c>
      <c r="D14" s="19">
        <v>3000</v>
      </c>
      <c r="E14" s="20">
        <v>0</v>
      </c>
      <c r="F14" s="18" t="s">
        <v>8220</v>
      </c>
      <c r="G14" s="18" t="s">
        <v>8223</v>
      </c>
      <c r="H14" s="18" t="s">
        <v>8245</v>
      </c>
      <c r="I14" s="18">
        <v>1444576022</v>
      </c>
      <c r="J14" s="18">
        <v>1439392022</v>
      </c>
      <c r="K14" s="18" t="b">
        <v>0</v>
      </c>
      <c r="L14" s="18">
        <v>0</v>
      </c>
      <c r="M14" s="18" t="b">
        <v>0</v>
      </c>
      <c r="N14" s="18" t="s">
        <v>8268</v>
      </c>
      <c r="O14" s="18">
        <v>0</v>
      </c>
      <c r="P14" s="18">
        <v>0</v>
      </c>
      <c r="Q14" s="18" t="s">
        <v>8308</v>
      </c>
      <c r="R14" s="18" t="s">
        <v>8314</v>
      </c>
      <c r="S14" s="21">
        <v>42228.629884259266</v>
      </c>
      <c r="T14" s="21">
        <v>42288.629884259266</v>
      </c>
    </row>
    <row r="15" spans="1:20" x14ac:dyDescent="0.35">
      <c r="A15" s="18">
        <v>434</v>
      </c>
      <c r="B15" s="18" t="s">
        <v>435</v>
      </c>
      <c r="C15" s="18" t="s">
        <v>4544</v>
      </c>
      <c r="D15" s="19">
        <v>2500</v>
      </c>
      <c r="E15" s="20">
        <v>125</v>
      </c>
      <c r="F15" s="18" t="s">
        <v>8220</v>
      </c>
      <c r="G15" s="18" t="s">
        <v>8223</v>
      </c>
      <c r="H15" s="18" t="s">
        <v>8245</v>
      </c>
      <c r="I15" s="18">
        <v>1385931702</v>
      </c>
      <c r="J15" s="18">
        <v>1383076902</v>
      </c>
      <c r="K15" s="18" t="b">
        <v>0</v>
      </c>
      <c r="L15" s="18">
        <v>2</v>
      </c>
      <c r="M15" s="18" t="b">
        <v>0</v>
      </c>
      <c r="N15" s="18" t="s">
        <v>8268</v>
      </c>
      <c r="O15" s="18">
        <v>5</v>
      </c>
      <c r="P15" s="18">
        <v>62.5</v>
      </c>
      <c r="Q15" s="18" t="s">
        <v>8308</v>
      </c>
      <c r="R15" s="18" t="s">
        <v>8314</v>
      </c>
      <c r="S15" s="21">
        <v>41576.834513888891</v>
      </c>
      <c r="T15" s="21">
        <v>41609.876180555555</v>
      </c>
    </row>
    <row r="16" spans="1:20" x14ac:dyDescent="0.35">
      <c r="A16" s="18">
        <v>435</v>
      </c>
      <c r="B16" s="18" t="s">
        <v>436</v>
      </c>
      <c r="C16" s="18" t="s">
        <v>4545</v>
      </c>
      <c r="D16" s="19">
        <v>110000</v>
      </c>
      <c r="E16" s="20">
        <v>3</v>
      </c>
      <c r="F16" s="18" t="s">
        <v>8220</v>
      </c>
      <c r="G16" s="18" t="s">
        <v>8223</v>
      </c>
      <c r="H16" s="18" t="s">
        <v>8245</v>
      </c>
      <c r="I16" s="18">
        <v>1379094980</v>
      </c>
      <c r="J16" s="18">
        <v>1376502980</v>
      </c>
      <c r="K16" s="18" t="b">
        <v>0</v>
      </c>
      <c r="L16" s="18">
        <v>3</v>
      </c>
      <c r="M16" s="18" t="b">
        <v>0</v>
      </c>
      <c r="N16" s="18" t="s">
        <v>8268</v>
      </c>
      <c r="O16" s="18">
        <v>0</v>
      </c>
      <c r="P16" s="18">
        <v>1</v>
      </c>
      <c r="Q16" s="18" t="s">
        <v>8308</v>
      </c>
      <c r="R16" s="18" t="s">
        <v>8314</v>
      </c>
      <c r="S16" s="21">
        <v>41500.747453703705</v>
      </c>
      <c r="T16" s="21">
        <v>41530.747453703705</v>
      </c>
    </row>
    <row r="17" spans="1:20" x14ac:dyDescent="0.35">
      <c r="A17" s="18">
        <v>436</v>
      </c>
      <c r="B17" s="18" t="s">
        <v>437</v>
      </c>
      <c r="C17" s="18" t="s">
        <v>4546</v>
      </c>
      <c r="D17" s="19">
        <v>1000</v>
      </c>
      <c r="E17" s="20">
        <v>0</v>
      </c>
      <c r="F17" s="18" t="s">
        <v>8220</v>
      </c>
      <c r="G17" s="18" t="s">
        <v>8223</v>
      </c>
      <c r="H17" s="18" t="s">
        <v>8245</v>
      </c>
      <c r="I17" s="18">
        <v>1375260113</v>
      </c>
      <c r="J17" s="18">
        <v>1372668113</v>
      </c>
      <c r="K17" s="18" t="b">
        <v>0</v>
      </c>
      <c r="L17" s="18">
        <v>0</v>
      </c>
      <c r="M17" s="18" t="b">
        <v>0</v>
      </c>
      <c r="N17" s="18" t="s">
        <v>8268</v>
      </c>
      <c r="O17" s="18">
        <v>0</v>
      </c>
      <c r="P17" s="18">
        <v>0</v>
      </c>
      <c r="Q17" s="18" t="s">
        <v>8308</v>
      </c>
      <c r="R17" s="18" t="s">
        <v>8314</v>
      </c>
      <c r="S17" s="21">
        <v>41456.36241898148</v>
      </c>
      <c r="T17" s="21">
        <v>41486.36241898148</v>
      </c>
    </row>
    <row r="18" spans="1:20" x14ac:dyDescent="0.35">
      <c r="A18" s="18">
        <v>438</v>
      </c>
      <c r="B18" s="18" t="s">
        <v>439</v>
      </c>
      <c r="C18" s="18" t="s">
        <v>4548</v>
      </c>
      <c r="D18" s="19">
        <v>20000</v>
      </c>
      <c r="E18" s="20">
        <v>1876</v>
      </c>
      <c r="F18" s="18" t="s">
        <v>8220</v>
      </c>
      <c r="G18" s="18" t="s">
        <v>8223</v>
      </c>
      <c r="H18" s="18" t="s">
        <v>8245</v>
      </c>
      <c r="I18" s="18">
        <v>1447830958</v>
      </c>
      <c r="J18" s="18">
        <v>1445235358</v>
      </c>
      <c r="K18" s="18" t="b">
        <v>0</v>
      </c>
      <c r="L18" s="18">
        <v>11</v>
      </c>
      <c r="M18" s="18" t="b">
        <v>0</v>
      </c>
      <c r="N18" s="18" t="s">
        <v>8268</v>
      </c>
      <c r="O18" s="18">
        <v>9</v>
      </c>
      <c r="P18" s="18">
        <v>170.55</v>
      </c>
      <c r="Q18" s="18" t="s">
        <v>8308</v>
      </c>
      <c r="R18" s="18" t="s">
        <v>8314</v>
      </c>
      <c r="S18" s="21">
        <v>42296.261087962965</v>
      </c>
      <c r="T18" s="21">
        <v>42326.302754629629</v>
      </c>
    </row>
    <row r="19" spans="1:20" x14ac:dyDescent="0.35">
      <c r="A19" s="18">
        <v>439</v>
      </c>
      <c r="B19" s="18" t="s">
        <v>440</v>
      </c>
      <c r="C19" s="18" t="s">
        <v>4549</v>
      </c>
      <c r="D19" s="19">
        <v>450</v>
      </c>
      <c r="E19" s="20">
        <v>0</v>
      </c>
      <c r="F19" s="18" t="s">
        <v>8220</v>
      </c>
      <c r="G19" s="18" t="s">
        <v>8223</v>
      </c>
      <c r="H19" s="18" t="s">
        <v>8245</v>
      </c>
      <c r="I19" s="18">
        <v>1413569818</v>
      </c>
      <c r="J19" s="18">
        <v>1412705818</v>
      </c>
      <c r="K19" s="18" t="b">
        <v>0</v>
      </c>
      <c r="L19" s="18">
        <v>0</v>
      </c>
      <c r="M19" s="18" t="b">
        <v>0</v>
      </c>
      <c r="N19" s="18" t="s">
        <v>8268</v>
      </c>
      <c r="O19" s="18">
        <v>0</v>
      </c>
      <c r="P19" s="18">
        <v>0</v>
      </c>
      <c r="Q19" s="18" t="s">
        <v>8308</v>
      </c>
      <c r="R19" s="18" t="s">
        <v>8314</v>
      </c>
      <c r="S19" s="21">
        <v>41919.761782407404</v>
      </c>
      <c r="T19" s="21">
        <v>41929.761782407404</v>
      </c>
    </row>
    <row r="20" spans="1:20" x14ac:dyDescent="0.35">
      <c r="A20" s="18">
        <v>440</v>
      </c>
      <c r="B20" s="18" t="s">
        <v>441</v>
      </c>
      <c r="C20" s="18" t="s">
        <v>4550</v>
      </c>
      <c r="D20" s="19">
        <v>5000</v>
      </c>
      <c r="E20" s="20">
        <v>5</v>
      </c>
      <c r="F20" s="18" t="s">
        <v>8220</v>
      </c>
      <c r="G20" s="18" t="s">
        <v>8223</v>
      </c>
      <c r="H20" s="18" t="s">
        <v>8245</v>
      </c>
      <c r="I20" s="18">
        <v>1458859153</v>
      </c>
      <c r="J20" s="18">
        <v>1456270753</v>
      </c>
      <c r="K20" s="18" t="b">
        <v>0</v>
      </c>
      <c r="L20" s="18">
        <v>1</v>
      </c>
      <c r="M20" s="18" t="b">
        <v>0</v>
      </c>
      <c r="N20" s="18" t="s">
        <v>8268</v>
      </c>
      <c r="O20" s="18">
        <v>0</v>
      </c>
      <c r="P20" s="18">
        <v>5</v>
      </c>
      <c r="Q20" s="18" t="s">
        <v>8308</v>
      </c>
      <c r="R20" s="18" t="s">
        <v>8314</v>
      </c>
      <c r="S20" s="21">
        <v>42423.985567129625</v>
      </c>
      <c r="T20" s="21">
        <v>42453.943900462968</v>
      </c>
    </row>
    <row r="21" spans="1:20" x14ac:dyDescent="0.35">
      <c r="A21" s="18">
        <v>442</v>
      </c>
      <c r="B21" s="18" t="s">
        <v>443</v>
      </c>
      <c r="C21" s="18" t="s">
        <v>4552</v>
      </c>
      <c r="D21" s="19">
        <v>17000</v>
      </c>
      <c r="E21" s="20">
        <v>6691</v>
      </c>
      <c r="F21" s="18" t="s">
        <v>8220</v>
      </c>
      <c r="G21" s="18" t="s">
        <v>8223</v>
      </c>
      <c r="H21" s="18" t="s">
        <v>8245</v>
      </c>
      <c r="I21" s="18">
        <v>1424380783</v>
      </c>
      <c r="J21" s="18">
        <v>1421788783</v>
      </c>
      <c r="K21" s="18" t="b">
        <v>0</v>
      </c>
      <c r="L21" s="18">
        <v>17</v>
      </c>
      <c r="M21" s="18" t="b">
        <v>0</v>
      </c>
      <c r="N21" s="18" t="s">
        <v>8268</v>
      </c>
      <c r="O21" s="18">
        <v>39</v>
      </c>
      <c r="P21" s="18">
        <v>393.59</v>
      </c>
      <c r="Q21" s="18" t="s">
        <v>8308</v>
      </c>
      <c r="R21" s="18" t="s">
        <v>8314</v>
      </c>
      <c r="S21" s="21">
        <v>42024.888692129629</v>
      </c>
      <c r="T21" s="21">
        <v>42054.888692129629</v>
      </c>
    </row>
    <row r="22" spans="1:20" x14ac:dyDescent="0.35">
      <c r="A22" s="18">
        <v>444</v>
      </c>
      <c r="B22" s="18" t="s">
        <v>445</v>
      </c>
      <c r="C22" s="18" t="s">
        <v>4554</v>
      </c>
      <c r="D22" s="19">
        <v>1000</v>
      </c>
      <c r="E22" s="20">
        <v>50</v>
      </c>
      <c r="F22" s="18" t="s">
        <v>8220</v>
      </c>
      <c r="G22" s="18" t="s">
        <v>8223</v>
      </c>
      <c r="H22" s="18" t="s">
        <v>8245</v>
      </c>
      <c r="I22" s="18">
        <v>1329342361</v>
      </c>
      <c r="J22" s="18">
        <v>1324158361</v>
      </c>
      <c r="K22" s="18" t="b">
        <v>0</v>
      </c>
      <c r="L22" s="18">
        <v>1</v>
      </c>
      <c r="M22" s="18" t="b">
        <v>0</v>
      </c>
      <c r="N22" s="18" t="s">
        <v>8268</v>
      </c>
      <c r="O22" s="18">
        <v>5</v>
      </c>
      <c r="P22" s="18">
        <v>50</v>
      </c>
      <c r="Q22" s="18" t="s">
        <v>8308</v>
      </c>
      <c r="R22" s="18" t="s">
        <v>8314</v>
      </c>
      <c r="S22" s="21">
        <v>40894.906956018516</v>
      </c>
      <c r="T22" s="21">
        <v>40954.906956018516</v>
      </c>
    </row>
    <row r="23" spans="1:20" x14ac:dyDescent="0.35">
      <c r="A23" s="18">
        <v>445</v>
      </c>
      <c r="B23" s="18" t="s">
        <v>446</v>
      </c>
      <c r="C23" s="18" t="s">
        <v>4555</v>
      </c>
      <c r="D23" s="19">
        <v>60000</v>
      </c>
      <c r="E23" s="20">
        <v>2</v>
      </c>
      <c r="F23" s="18" t="s">
        <v>8220</v>
      </c>
      <c r="G23" s="18" t="s">
        <v>8223</v>
      </c>
      <c r="H23" s="18" t="s">
        <v>8245</v>
      </c>
      <c r="I23" s="18">
        <v>1432195375</v>
      </c>
      <c r="J23" s="18">
        <v>1430899375</v>
      </c>
      <c r="K23" s="18" t="b">
        <v>0</v>
      </c>
      <c r="L23" s="18">
        <v>2</v>
      </c>
      <c r="M23" s="18" t="b">
        <v>0</v>
      </c>
      <c r="N23" s="18" t="s">
        <v>8268</v>
      </c>
      <c r="O23" s="18">
        <v>0</v>
      </c>
      <c r="P23" s="18">
        <v>1</v>
      </c>
      <c r="Q23" s="18" t="s">
        <v>8308</v>
      </c>
      <c r="R23" s="18" t="s">
        <v>8314</v>
      </c>
      <c r="S23" s="21">
        <v>42130.335358796292</v>
      </c>
      <c r="T23" s="21">
        <v>42145.335358796292</v>
      </c>
    </row>
    <row r="24" spans="1:20" x14ac:dyDescent="0.35">
      <c r="A24" s="18">
        <v>446</v>
      </c>
      <c r="B24" s="18" t="s">
        <v>447</v>
      </c>
      <c r="C24" s="18" t="s">
        <v>4556</v>
      </c>
      <c r="D24" s="19">
        <v>10500</v>
      </c>
      <c r="E24" s="20">
        <v>766</v>
      </c>
      <c r="F24" s="18" t="s">
        <v>8220</v>
      </c>
      <c r="G24" s="18" t="s">
        <v>8223</v>
      </c>
      <c r="H24" s="18" t="s">
        <v>8245</v>
      </c>
      <c r="I24" s="18">
        <v>1425434420</v>
      </c>
      <c r="J24" s="18">
        <v>1422842420</v>
      </c>
      <c r="K24" s="18" t="b">
        <v>0</v>
      </c>
      <c r="L24" s="18">
        <v>16</v>
      </c>
      <c r="M24" s="18" t="b">
        <v>0</v>
      </c>
      <c r="N24" s="18" t="s">
        <v>8268</v>
      </c>
      <c r="O24" s="18">
        <v>7</v>
      </c>
      <c r="P24" s="18">
        <v>47.88</v>
      </c>
      <c r="Q24" s="18" t="s">
        <v>8308</v>
      </c>
      <c r="R24" s="18" t="s">
        <v>8314</v>
      </c>
      <c r="S24" s="21">
        <v>42037.083564814813</v>
      </c>
      <c r="T24" s="21">
        <v>42067.083564814813</v>
      </c>
    </row>
    <row r="25" spans="1:20" x14ac:dyDescent="0.35">
      <c r="A25" s="18">
        <v>448</v>
      </c>
      <c r="B25" s="18" t="s">
        <v>449</v>
      </c>
      <c r="C25" s="18" t="s">
        <v>4558</v>
      </c>
      <c r="D25" s="19">
        <v>2500</v>
      </c>
      <c r="E25" s="20">
        <v>82.01</v>
      </c>
      <c r="F25" s="18" t="s">
        <v>8220</v>
      </c>
      <c r="G25" s="18" t="s">
        <v>8223</v>
      </c>
      <c r="H25" s="18" t="s">
        <v>8245</v>
      </c>
      <c r="I25" s="18">
        <v>1400091095</v>
      </c>
      <c r="J25" s="18">
        <v>1398363095</v>
      </c>
      <c r="K25" s="18" t="b">
        <v>0</v>
      </c>
      <c r="L25" s="18">
        <v>4</v>
      </c>
      <c r="M25" s="18" t="b">
        <v>0</v>
      </c>
      <c r="N25" s="18" t="s">
        <v>8268</v>
      </c>
      <c r="O25" s="18">
        <v>3</v>
      </c>
      <c r="P25" s="18">
        <v>20.5</v>
      </c>
      <c r="Q25" s="18" t="s">
        <v>8308</v>
      </c>
      <c r="R25" s="18" t="s">
        <v>8314</v>
      </c>
      <c r="S25" s="21">
        <v>41753.758043981477</v>
      </c>
      <c r="T25" s="21">
        <v>41773.758043981477</v>
      </c>
    </row>
    <row r="26" spans="1:20" x14ac:dyDescent="0.35">
      <c r="A26" s="18">
        <v>450</v>
      </c>
      <c r="B26" s="18" t="s">
        <v>451</v>
      </c>
      <c r="C26" s="18" t="s">
        <v>4560</v>
      </c>
      <c r="D26" s="19">
        <v>50000</v>
      </c>
      <c r="E26" s="20">
        <v>396</v>
      </c>
      <c r="F26" s="18" t="s">
        <v>8220</v>
      </c>
      <c r="G26" s="18" t="s">
        <v>8223</v>
      </c>
      <c r="H26" s="18" t="s">
        <v>8245</v>
      </c>
      <c r="I26" s="18">
        <v>1392417800</v>
      </c>
      <c r="J26" s="18">
        <v>1389825800</v>
      </c>
      <c r="K26" s="18" t="b">
        <v>0</v>
      </c>
      <c r="L26" s="18">
        <v>7</v>
      </c>
      <c r="M26" s="18" t="b">
        <v>0</v>
      </c>
      <c r="N26" s="18" t="s">
        <v>8268</v>
      </c>
      <c r="O26" s="18">
        <v>1</v>
      </c>
      <c r="P26" s="18">
        <v>56.57</v>
      </c>
      <c r="Q26" s="18" t="s">
        <v>8308</v>
      </c>
      <c r="R26" s="18" t="s">
        <v>8314</v>
      </c>
      <c r="S26" s="21">
        <v>41654.946759259255</v>
      </c>
      <c r="T26" s="21">
        <v>41684.946759259255</v>
      </c>
    </row>
    <row r="27" spans="1:20" x14ac:dyDescent="0.35">
      <c r="A27" s="18">
        <v>451</v>
      </c>
      <c r="B27" s="18" t="s">
        <v>452</v>
      </c>
      <c r="C27" s="18" t="s">
        <v>4561</v>
      </c>
      <c r="D27" s="19">
        <v>20000</v>
      </c>
      <c r="E27" s="20">
        <v>0</v>
      </c>
      <c r="F27" s="18" t="s">
        <v>8220</v>
      </c>
      <c r="G27" s="18" t="s">
        <v>8223</v>
      </c>
      <c r="H27" s="18" t="s">
        <v>8245</v>
      </c>
      <c r="I27" s="18">
        <v>1390669791</v>
      </c>
      <c r="J27" s="18">
        <v>1388077791</v>
      </c>
      <c r="K27" s="18" t="b">
        <v>0</v>
      </c>
      <c r="L27" s="18">
        <v>0</v>
      </c>
      <c r="M27" s="18" t="b">
        <v>0</v>
      </c>
      <c r="N27" s="18" t="s">
        <v>8268</v>
      </c>
      <c r="O27" s="18">
        <v>0</v>
      </c>
      <c r="P27" s="18">
        <v>0</v>
      </c>
      <c r="Q27" s="18" t="s">
        <v>8308</v>
      </c>
      <c r="R27" s="18" t="s">
        <v>8314</v>
      </c>
      <c r="S27" s="21">
        <v>41634.715173611112</v>
      </c>
      <c r="T27" s="21">
        <v>41664.715173611112</v>
      </c>
    </row>
    <row r="28" spans="1:20" x14ac:dyDescent="0.35">
      <c r="A28" s="18">
        <v>452</v>
      </c>
      <c r="B28" s="18" t="s">
        <v>453</v>
      </c>
      <c r="C28" s="18" t="s">
        <v>4562</v>
      </c>
      <c r="D28" s="19">
        <v>750</v>
      </c>
      <c r="E28" s="20">
        <v>480</v>
      </c>
      <c r="F28" s="18" t="s">
        <v>8220</v>
      </c>
      <c r="G28" s="18" t="s">
        <v>8223</v>
      </c>
      <c r="H28" s="18" t="s">
        <v>8245</v>
      </c>
      <c r="I28" s="18">
        <v>1431536015</v>
      </c>
      <c r="J28" s="18">
        <v>1428944015</v>
      </c>
      <c r="K28" s="18" t="b">
        <v>0</v>
      </c>
      <c r="L28" s="18">
        <v>12</v>
      </c>
      <c r="M28" s="18" t="b">
        <v>0</v>
      </c>
      <c r="N28" s="18" t="s">
        <v>8268</v>
      </c>
      <c r="O28" s="18">
        <v>64</v>
      </c>
      <c r="P28" s="18">
        <v>40</v>
      </c>
      <c r="Q28" s="18" t="s">
        <v>8308</v>
      </c>
      <c r="R28" s="18" t="s">
        <v>8314</v>
      </c>
      <c r="S28" s="21">
        <v>42107.703877314809</v>
      </c>
      <c r="T28" s="21">
        <v>42137.703877314809</v>
      </c>
    </row>
    <row r="29" spans="1:20" x14ac:dyDescent="0.35">
      <c r="A29" s="18">
        <v>453</v>
      </c>
      <c r="B29" s="18" t="s">
        <v>454</v>
      </c>
      <c r="C29" s="18" t="s">
        <v>4563</v>
      </c>
      <c r="D29" s="19">
        <v>94875</v>
      </c>
      <c r="E29" s="20">
        <v>26</v>
      </c>
      <c r="F29" s="18" t="s">
        <v>8220</v>
      </c>
      <c r="G29" s="18" t="s">
        <v>8223</v>
      </c>
      <c r="H29" s="18" t="s">
        <v>8245</v>
      </c>
      <c r="I29" s="18">
        <v>1424375279</v>
      </c>
      <c r="J29" s="18">
        <v>1422992879</v>
      </c>
      <c r="K29" s="18" t="b">
        <v>0</v>
      </c>
      <c r="L29" s="18">
        <v>2</v>
      </c>
      <c r="M29" s="18" t="b">
        <v>0</v>
      </c>
      <c r="N29" s="18" t="s">
        <v>8268</v>
      </c>
      <c r="O29" s="18">
        <v>0</v>
      </c>
      <c r="P29" s="18">
        <v>13</v>
      </c>
      <c r="Q29" s="18" t="s">
        <v>8308</v>
      </c>
      <c r="R29" s="18" t="s">
        <v>8314</v>
      </c>
      <c r="S29" s="21">
        <v>42038.824988425928</v>
      </c>
      <c r="T29" s="21">
        <v>42054.824988425928</v>
      </c>
    </row>
    <row r="30" spans="1:20" x14ac:dyDescent="0.35">
      <c r="A30" s="18">
        <v>454</v>
      </c>
      <c r="B30" s="18" t="s">
        <v>455</v>
      </c>
      <c r="C30" s="18" t="s">
        <v>4564</v>
      </c>
      <c r="D30" s="19">
        <v>10000</v>
      </c>
      <c r="E30" s="20">
        <v>82</v>
      </c>
      <c r="F30" s="18" t="s">
        <v>8220</v>
      </c>
      <c r="G30" s="18" t="s">
        <v>8223</v>
      </c>
      <c r="H30" s="18" t="s">
        <v>8245</v>
      </c>
      <c r="I30" s="18">
        <v>1417007640</v>
      </c>
      <c r="J30" s="18">
        <v>1414343571</v>
      </c>
      <c r="K30" s="18" t="b">
        <v>0</v>
      </c>
      <c r="L30" s="18">
        <v>5</v>
      </c>
      <c r="M30" s="18" t="b">
        <v>0</v>
      </c>
      <c r="N30" s="18" t="s">
        <v>8268</v>
      </c>
      <c r="O30" s="18">
        <v>1</v>
      </c>
      <c r="P30" s="18">
        <v>16.399999999999999</v>
      </c>
      <c r="Q30" s="18" t="s">
        <v>8308</v>
      </c>
      <c r="R30" s="18" t="s">
        <v>8314</v>
      </c>
      <c r="S30" s="21">
        <v>41938.717256944445</v>
      </c>
      <c r="T30" s="21">
        <v>41969.551388888889</v>
      </c>
    </row>
    <row r="31" spans="1:20" x14ac:dyDescent="0.35">
      <c r="A31" s="18">
        <v>455</v>
      </c>
      <c r="B31" s="18" t="s">
        <v>456</v>
      </c>
      <c r="C31" s="18" t="s">
        <v>4565</v>
      </c>
      <c r="D31" s="19">
        <v>65000</v>
      </c>
      <c r="E31" s="20">
        <v>45</v>
      </c>
      <c r="F31" s="18" t="s">
        <v>8220</v>
      </c>
      <c r="G31" s="18" t="s">
        <v>8223</v>
      </c>
      <c r="H31" s="18" t="s">
        <v>8245</v>
      </c>
      <c r="I31" s="18">
        <v>1334622660</v>
      </c>
      <c r="J31" s="18">
        <v>1330733022</v>
      </c>
      <c r="K31" s="18" t="b">
        <v>0</v>
      </c>
      <c r="L31" s="18">
        <v>2</v>
      </c>
      <c r="M31" s="18" t="b">
        <v>0</v>
      </c>
      <c r="N31" s="18" t="s">
        <v>8268</v>
      </c>
      <c r="O31" s="18">
        <v>0</v>
      </c>
      <c r="P31" s="18">
        <v>22.5</v>
      </c>
      <c r="Q31" s="18" t="s">
        <v>8308</v>
      </c>
      <c r="R31" s="18" t="s">
        <v>8314</v>
      </c>
      <c r="S31" s="21">
        <v>40971.002569444441</v>
      </c>
      <c r="T31" s="21">
        <v>41016.021527777775</v>
      </c>
    </row>
    <row r="32" spans="1:20" x14ac:dyDescent="0.35">
      <c r="A32" s="18">
        <v>456</v>
      </c>
      <c r="B32" s="18" t="s">
        <v>457</v>
      </c>
      <c r="C32" s="18" t="s">
        <v>4566</v>
      </c>
      <c r="D32" s="19">
        <v>8888</v>
      </c>
      <c r="E32" s="20">
        <v>61</v>
      </c>
      <c r="F32" s="18" t="s">
        <v>8220</v>
      </c>
      <c r="G32" s="18" t="s">
        <v>8223</v>
      </c>
      <c r="H32" s="18" t="s">
        <v>8245</v>
      </c>
      <c r="I32" s="18">
        <v>1382414340</v>
      </c>
      <c r="J32" s="18">
        <v>1380559201</v>
      </c>
      <c r="K32" s="18" t="b">
        <v>0</v>
      </c>
      <c r="L32" s="18">
        <v>3</v>
      </c>
      <c r="M32" s="18" t="b">
        <v>0</v>
      </c>
      <c r="N32" s="18" t="s">
        <v>8268</v>
      </c>
      <c r="O32" s="18">
        <v>1</v>
      </c>
      <c r="P32" s="18">
        <v>20.329999999999998</v>
      </c>
      <c r="Q32" s="18" t="s">
        <v>8308</v>
      </c>
      <c r="R32" s="18" t="s">
        <v>8314</v>
      </c>
      <c r="S32" s="21">
        <v>41547.694456018515</v>
      </c>
      <c r="T32" s="21">
        <v>41569.165972222225</v>
      </c>
    </row>
    <row r="33" spans="1:20" x14ac:dyDescent="0.35">
      <c r="A33" s="18">
        <v>459</v>
      </c>
      <c r="B33" s="18" t="s">
        <v>460</v>
      </c>
      <c r="C33" s="18" t="s">
        <v>4569</v>
      </c>
      <c r="D33" s="19">
        <v>39000</v>
      </c>
      <c r="E33" s="20">
        <v>25</v>
      </c>
      <c r="F33" s="18" t="s">
        <v>8220</v>
      </c>
      <c r="G33" s="18" t="s">
        <v>8223</v>
      </c>
      <c r="H33" s="18" t="s">
        <v>8245</v>
      </c>
      <c r="I33" s="18">
        <v>1321201327</v>
      </c>
      <c r="J33" s="18">
        <v>1316013727</v>
      </c>
      <c r="K33" s="18" t="b">
        <v>0</v>
      </c>
      <c r="L33" s="18">
        <v>1</v>
      </c>
      <c r="M33" s="18" t="b">
        <v>0</v>
      </c>
      <c r="N33" s="18" t="s">
        <v>8268</v>
      </c>
      <c r="O33" s="18">
        <v>0</v>
      </c>
      <c r="P33" s="18">
        <v>25</v>
      </c>
      <c r="Q33" s="18" t="s">
        <v>8308</v>
      </c>
      <c r="R33" s="18" t="s">
        <v>8314</v>
      </c>
      <c r="S33" s="21">
        <v>40800.6403587963</v>
      </c>
      <c r="T33" s="21">
        <v>40860.682025462964</v>
      </c>
    </row>
    <row r="34" spans="1:20" x14ac:dyDescent="0.35">
      <c r="A34" s="18">
        <v>460</v>
      </c>
      <c r="B34" s="18" t="s">
        <v>461</v>
      </c>
      <c r="C34" s="18" t="s">
        <v>4570</v>
      </c>
      <c r="D34" s="19">
        <v>8500</v>
      </c>
      <c r="E34" s="20">
        <v>25</v>
      </c>
      <c r="F34" s="18" t="s">
        <v>8220</v>
      </c>
      <c r="G34" s="18" t="s">
        <v>8223</v>
      </c>
      <c r="H34" s="18" t="s">
        <v>8245</v>
      </c>
      <c r="I34" s="18">
        <v>1401595200</v>
      </c>
      <c r="J34" s="18">
        <v>1398862875</v>
      </c>
      <c r="K34" s="18" t="b">
        <v>0</v>
      </c>
      <c r="L34" s="18">
        <v>2</v>
      </c>
      <c r="M34" s="18" t="b">
        <v>0</v>
      </c>
      <c r="N34" s="18" t="s">
        <v>8268</v>
      </c>
      <c r="O34" s="18">
        <v>0</v>
      </c>
      <c r="P34" s="18">
        <v>12.5</v>
      </c>
      <c r="Q34" s="18" t="s">
        <v>8308</v>
      </c>
      <c r="R34" s="18" t="s">
        <v>8314</v>
      </c>
      <c r="S34" s="21">
        <v>41759.542534722219</v>
      </c>
      <c r="T34" s="21">
        <v>41791.166666666664</v>
      </c>
    </row>
    <row r="35" spans="1:20" x14ac:dyDescent="0.35">
      <c r="A35" s="18">
        <v>462</v>
      </c>
      <c r="B35" s="18" t="s">
        <v>463</v>
      </c>
      <c r="C35" s="18" t="s">
        <v>4572</v>
      </c>
      <c r="D35" s="19">
        <v>100000</v>
      </c>
      <c r="E35" s="20">
        <v>0</v>
      </c>
      <c r="F35" s="18" t="s">
        <v>8220</v>
      </c>
      <c r="G35" s="18" t="s">
        <v>8223</v>
      </c>
      <c r="H35" s="18" t="s">
        <v>8245</v>
      </c>
      <c r="I35" s="18">
        <v>1312945341</v>
      </c>
      <c r="J35" s="18">
        <v>1307761341</v>
      </c>
      <c r="K35" s="18" t="b">
        <v>0</v>
      </c>
      <c r="L35" s="18">
        <v>0</v>
      </c>
      <c r="M35" s="18" t="b">
        <v>0</v>
      </c>
      <c r="N35" s="18" t="s">
        <v>8268</v>
      </c>
      <c r="O35" s="18">
        <v>0</v>
      </c>
      <c r="P35" s="18">
        <v>0</v>
      </c>
      <c r="Q35" s="18" t="s">
        <v>8308</v>
      </c>
      <c r="R35" s="18" t="s">
        <v>8314</v>
      </c>
      <c r="S35" s="21">
        <v>40705.126631944448</v>
      </c>
      <c r="T35" s="21">
        <v>40765.126631944448</v>
      </c>
    </row>
    <row r="36" spans="1:20" x14ac:dyDescent="0.35">
      <c r="A36" s="18">
        <v>463</v>
      </c>
      <c r="B36" s="18" t="s">
        <v>464</v>
      </c>
      <c r="C36" s="18" t="s">
        <v>4573</v>
      </c>
      <c r="D36" s="19">
        <v>55000</v>
      </c>
      <c r="E36" s="20">
        <v>1250</v>
      </c>
      <c r="F36" s="18" t="s">
        <v>8220</v>
      </c>
      <c r="G36" s="18" t="s">
        <v>8223</v>
      </c>
      <c r="H36" s="18" t="s">
        <v>8245</v>
      </c>
      <c r="I36" s="18">
        <v>1316883753</v>
      </c>
      <c r="J36" s="18">
        <v>1311699753</v>
      </c>
      <c r="K36" s="18" t="b">
        <v>0</v>
      </c>
      <c r="L36" s="18">
        <v>11</v>
      </c>
      <c r="M36" s="18" t="b">
        <v>0</v>
      </c>
      <c r="N36" s="18" t="s">
        <v>8268</v>
      </c>
      <c r="O36" s="18">
        <v>2</v>
      </c>
      <c r="P36" s="18">
        <v>113.64</v>
      </c>
      <c r="Q36" s="18" t="s">
        <v>8308</v>
      </c>
      <c r="R36" s="18" t="s">
        <v>8314</v>
      </c>
      <c r="S36" s="21">
        <v>40750.710104166668</v>
      </c>
      <c r="T36" s="21">
        <v>40810.710104166668</v>
      </c>
    </row>
    <row r="37" spans="1:20" x14ac:dyDescent="0.35">
      <c r="A37" s="18">
        <v>465</v>
      </c>
      <c r="B37" s="18" t="s">
        <v>466</v>
      </c>
      <c r="C37" s="18" t="s">
        <v>4575</v>
      </c>
      <c r="D37" s="19">
        <v>512</v>
      </c>
      <c r="E37" s="20">
        <v>138</v>
      </c>
      <c r="F37" s="18" t="s">
        <v>8220</v>
      </c>
      <c r="G37" s="18" t="s">
        <v>8223</v>
      </c>
      <c r="H37" s="18" t="s">
        <v>8245</v>
      </c>
      <c r="I37" s="18">
        <v>1403837574</v>
      </c>
      <c r="J37" s="18">
        <v>1402455174</v>
      </c>
      <c r="K37" s="18" t="b">
        <v>0</v>
      </c>
      <c r="L37" s="18">
        <v>8</v>
      </c>
      <c r="M37" s="18" t="b">
        <v>0</v>
      </c>
      <c r="N37" s="18" t="s">
        <v>8268</v>
      </c>
      <c r="O37" s="18">
        <v>27</v>
      </c>
      <c r="P37" s="18">
        <v>17.25</v>
      </c>
      <c r="Q37" s="18" t="s">
        <v>8308</v>
      </c>
      <c r="R37" s="18" t="s">
        <v>8314</v>
      </c>
      <c r="S37" s="21">
        <v>41801.120069444441</v>
      </c>
      <c r="T37" s="21">
        <v>41817.120069444441</v>
      </c>
    </row>
    <row r="38" spans="1:20" x14ac:dyDescent="0.35">
      <c r="A38" s="18">
        <v>466</v>
      </c>
      <c r="B38" s="18" t="s">
        <v>467</v>
      </c>
      <c r="C38" s="18" t="s">
        <v>4576</v>
      </c>
      <c r="D38" s="19">
        <v>10000</v>
      </c>
      <c r="E38" s="20">
        <v>76</v>
      </c>
      <c r="F38" s="18" t="s">
        <v>8220</v>
      </c>
      <c r="G38" s="18" t="s">
        <v>8223</v>
      </c>
      <c r="H38" s="18" t="s">
        <v>8245</v>
      </c>
      <c r="I38" s="18">
        <v>1347057464</v>
      </c>
      <c r="J38" s="18">
        <v>1344465464</v>
      </c>
      <c r="K38" s="18" t="b">
        <v>0</v>
      </c>
      <c r="L38" s="18">
        <v>5</v>
      </c>
      <c r="M38" s="18" t="b">
        <v>0</v>
      </c>
      <c r="N38" s="18" t="s">
        <v>8268</v>
      </c>
      <c r="O38" s="18">
        <v>1</v>
      </c>
      <c r="P38" s="18">
        <v>15.2</v>
      </c>
      <c r="Q38" s="18" t="s">
        <v>8308</v>
      </c>
      <c r="R38" s="18" t="s">
        <v>8314</v>
      </c>
      <c r="S38" s="21">
        <v>41129.942870370374</v>
      </c>
      <c r="T38" s="21">
        <v>41159.942870370374</v>
      </c>
    </row>
    <row r="39" spans="1:20" x14ac:dyDescent="0.35">
      <c r="A39" s="18">
        <v>467</v>
      </c>
      <c r="B39" s="18" t="s">
        <v>468</v>
      </c>
      <c r="C39" s="18" t="s">
        <v>4577</v>
      </c>
      <c r="D39" s="19">
        <v>20000</v>
      </c>
      <c r="E39" s="20">
        <v>4315</v>
      </c>
      <c r="F39" s="18" t="s">
        <v>8220</v>
      </c>
      <c r="G39" s="18" t="s">
        <v>8223</v>
      </c>
      <c r="H39" s="18" t="s">
        <v>8245</v>
      </c>
      <c r="I39" s="18">
        <v>1348849134</v>
      </c>
      <c r="J39" s="18">
        <v>1344961134</v>
      </c>
      <c r="K39" s="18" t="b">
        <v>0</v>
      </c>
      <c r="L39" s="18">
        <v>39</v>
      </c>
      <c r="M39" s="18" t="b">
        <v>0</v>
      </c>
      <c r="N39" s="18" t="s">
        <v>8268</v>
      </c>
      <c r="O39" s="18">
        <v>22</v>
      </c>
      <c r="P39" s="18">
        <v>110.64</v>
      </c>
      <c r="Q39" s="18" t="s">
        <v>8308</v>
      </c>
      <c r="R39" s="18" t="s">
        <v>8314</v>
      </c>
      <c r="S39" s="21">
        <v>41135.679791666669</v>
      </c>
      <c r="T39" s="21">
        <v>41180.679791666669</v>
      </c>
    </row>
    <row r="40" spans="1:20" x14ac:dyDescent="0.35">
      <c r="A40" s="18">
        <v>468</v>
      </c>
      <c r="B40" s="18" t="s">
        <v>469</v>
      </c>
      <c r="C40" s="18" t="s">
        <v>4578</v>
      </c>
      <c r="D40" s="19">
        <v>7500</v>
      </c>
      <c r="E40" s="20">
        <v>0</v>
      </c>
      <c r="F40" s="18" t="s">
        <v>8220</v>
      </c>
      <c r="G40" s="18" t="s">
        <v>8223</v>
      </c>
      <c r="H40" s="18" t="s">
        <v>8245</v>
      </c>
      <c r="I40" s="18">
        <v>1341978665</v>
      </c>
      <c r="J40" s="18">
        <v>1336795283</v>
      </c>
      <c r="K40" s="18" t="b">
        <v>0</v>
      </c>
      <c r="L40" s="18">
        <v>0</v>
      </c>
      <c r="M40" s="18" t="b">
        <v>0</v>
      </c>
      <c r="N40" s="18" t="s">
        <v>8268</v>
      </c>
      <c r="O40" s="18">
        <v>0</v>
      </c>
      <c r="P40" s="18">
        <v>0</v>
      </c>
      <c r="Q40" s="18" t="s">
        <v>8308</v>
      </c>
      <c r="R40" s="18" t="s">
        <v>8314</v>
      </c>
      <c r="S40" s="21">
        <v>41041.167627314811</v>
      </c>
      <c r="T40" s="21">
        <v>41101.160474537035</v>
      </c>
    </row>
    <row r="41" spans="1:20" x14ac:dyDescent="0.35">
      <c r="A41" s="18">
        <v>470</v>
      </c>
      <c r="B41" s="18" t="s">
        <v>471</v>
      </c>
      <c r="C41" s="18" t="s">
        <v>4580</v>
      </c>
      <c r="D41" s="19">
        <v>5000</v>
      </c>
      <c r="E41" s="20">
        <v>51</v>
      </c>
      <c r="F41" s="18" t="s">
        <v>8220</v>
      </c>
      <c r="G41" s="18" t="s">
        <v>8223</v>
      </c>
      <c r="H41" s="18" t="s">
        <v>8245</v>
      </c>
      <c r="I41" s="18">
        <v>1389844800</v>
      </c>
      <c r="J41" s="18">
        <v>1385524889</v>
      </c>
      <c r="K41" s="18" t="b">
        <v>0</v>
      </c>
      <c r="L41" s="18">
        <v>2</v>
      </c>
      <c r="M41" s="18" t="b">
        <v>0</v>
      </c>
      <c r="N41" s="18" t="s">
        <v>8268</v>
      </c>
      <c r="O41" s="18">
        <v>1</v>
      </c>
      <c r="P41" s="18">
        <v>25.5</v>
      </c>
      <c r="Q41" s="18" t="s">
        <v>8308</v>
      </c>
      <c r="R41" s="18" t="s">
        <v>8314</v>
      </c>
      <c r="S41" s="21">
        <v>41605.167696759258</v>
      </c>
      <c r="T41" s="21">
        <v>41655.166666666664</v>
      </c>
    </row>
    <row r="42" spans="1:20" x14ac:dyDescent="0.35">
      <c r="A42" s="18">
        <v>471</v>
      </c>
      <c r="B42" s="18" t="s">
        <v>472</v>
      </c>
      <c r="C42" s="18" t="s">
        <v>4581</v>
      </c>
      <c r="D42" s="19">
        <v>55000</v>
      </c>
      <c r="E42" s="20">
        <v>6541</v>
      </c>
      <c r="F42" s="18" t="s">
        <v>8220</v>
      </c>
      <c r="G42" s="18" t="s">
        <v>8223</v>
      </c>
      <c r="H42" s="18" t="s">
        <v>8245</v>
      </c>
      <c r="I42" s="18">
        <v>1397924379</v>
      </c>
      <c r="J42" s="18">
        <v>1394039979</v>
      </c>
      <c r="K42" s="18" t="b">
        <v>0</v>
      </c>
      <c r="L42" s="18">
        <v>170</v>
      </c>
      <c r="M42" s="18" t="b">
        <v>0</v>
      </c>
      <c r="N42" s="18" t="s">
        <v>8268</v>
      </c>
      <c r="O42" s="18">
        <v>12</v>
      </c>
      <c r="P42" s="18">
        <v>38.479999999999997</v>
      </c>
      <c r="Q42" s="18" t="s">
        <v>8308</v>
      </c>
      <c r="R42" s="18" t="s">
        <v>8314</v>
      </c>
      <c r="S42" s="21">
        <v>41703.721979166665</v>
      </c>
      <c r="T42" s="21">
        <v>41748.680312500001</v>
      </c>
    </row>
    <row r="43" spans="1:20" x14ac:dyDescent="0.35">
      <c r="A43" s="18">
        <v>472</v>
      </c>
      <c r="B43" s="18" t="s">
        <v>473</v>
      </c>
      <c r="C43" s="18" t="s">
        <v>4582</v>
      </c>
      <c r="D43" s="19">
        <v>800</v>
      </c>
      <c r="E43" s="20">
        <v>141</v>
      </c>
      <c r="F43" s="18" t="s">
        <v>8220</v>
      </c>
      <c r="G43" s="18" t="s">
        <v>8223</v>
      </c>
      <c r="H43" s="18" t="s">
        <v>8245</v>
      </c>
      <c r="I43" s="18">
        <v>1408831718</v>
      </c>
      <c r="J43" s="18">
        <v>1406239718</v>
      </c>
      <c r="K43" s="18" t="b">
        <v>0</v>
      </c>
      <c r="L43" s="18">
        <v>5</v>
      </c>
      <c r="M43" s="18" t="b">
        <v>0</v>
      </c>
      <c r="N43" s="18" t="s">
        <v>8268</v>
      </c>
      <c r="O43" s="18">
        <v>18</v>
      </c>
      <c r="P43" s="18">
        <v>28.2</v>
      </c>
      <c r="Q43" s="18" t="s">
        <v>8308</v>
      </c>
      <c r="R43" s="18" t="s">
        <v>8314</v>
      </c>
      <c r="S43" s="21">
        <v>41844.922662037039</v>
      </c>
      <c r="T43" s="21">
        <v>41874.922662037039</v>
      </c>
    </row>
    <row r="44" spans="1:20" x14ac:dyDescent="0.35">
      <c r="A44" s="18">
        <v>473</v>
      </c>
      <c r="B44" s="18" t="s">
        <v>474</v>
      </c>
      <c r="C44" s="18" t="s">
        <v>4583</v>
      </c>
      <c r="D44" s="19">
        <v>30000</v>
      </c>
      <c r="E44" s="20">
        <v>861</v>
      </c>
      <c r="F44" s="18" t="s">
        <v>8220</v>
      </c>
      <c r="G44" s="18" t="s">
        <v>8223</v>
      </c>
      <c r="H44" s="18" t="s">
        <v>8245</v>
      </c>
      <c r="I44" s="18">
        <v>1410972319</v>
      </c>
      <c r="J44" s="18">
        <v>1408380319</v>
      </c>
      <c r="K44" s="18" t="b">
        <v>0</v>
      </c>
      <c r="L44" s="18">
        <v>14</v>
      </c>
      <c r="M44" s="18" t="b">
        <v>0</v>
      </c>
      <c r="N44" s="18" t="s">
        <v>8268</v>
      </c>
      <c r="O44" s="18">
        <v>3</v>
      </c>
      <c r="P44" s="18">
        <v>61.5</v>
      </c>
      <c r="Q44" s="18" t="s">
        <v>8308</v>
      </c>
      <c r="R44" s="18" t="s">
        <v>8314</v>
      </c>
      <c r="S44" s="21">
        <v>41869.698136574072</v>
      </c>
      <c r="T44" s="21">
        <v>41899.698136574072</v>
      </c>
    </row>
    <row r="45" spans="1:20" x14ac:dyDescent="0.35">
      <c r="A45" s="18">
        <v>474</v>
      </c>
      <c r="B45" s="18" t="s">
        <v>475</v>
      </c>
      <c r="C45" s="18" t="s">
        <v>4584</v>
      </c>
      <c r="D45" s="19">
        <v>3300</v>
      </c>
      <c r="E45" s="20">
        <v>1</v>
      </c>
      <c r="F45" s="18" t="s">
        <v>8220</v>
      </c>
      <c r="G45" s="18" t="s">
        <v>8223</v>
      </c>
      <c r="H45" s="18" t="s">
        <v>8245</v>
      </c>
      <c r="I45" s="18">
        <v>1487318029</v>
      </c>
      <c r="J45" s="18">
        <v>1484726029</v>
      </c>
      <c r="K45" s="18" t="b">
        <v>0</v>
      </c>
      <c r="L45" s="18">
        <v>1</v>
      </c>
      <c r="M45" s="18" t="b">
        <v>0</v>
      </c>
      <c r="N45" s="18" t="s">
        <v>8268</v>
      </c>
      <c r="O45" s="18">
        <v>0</v>
      </c>
      <c r="P45" s="18">
        <v>1</v>
      </c>
      <c r="Q45" s="18" t="s">
        <v>8308</v>
      </c>
      <c r="R45" s="18" t="s">
        <v>8314</v>
      </c>
      <c r="S45" s="21">
        <v>42753.329039351855</v>
      </c>
      <c r="T45" s="21">
        <v>42783.329039351855</v>
      </c>
    </row>
    <row r="46" spans="1:20" x14ac:dyDescent="0.35">
      <c r="A46" s="18">
        <v>475</v>
      </c>
      <c r="B46" s="18" t="s">
        <v>476</v>
      </c>
      <c r="C46" s="18" t="s">
        <v>4585</v>
      </c>
      <c r="D46" s="19">
        <v>2000</v>
      </c>
      <c r="E46" s="20">
        <v>0</v>
      </c>
      <c r="F46" s="18" t="s">
        <v>8220</v>
      </c>
      <c r="G46" s="18" t="s">
        <v>8223</v>
      </c>
      <c r="H46" s="18" t="s">
        <v>8245</v>
      </c>
      <c r="I46" s="18">
        <v>1430877843</v>
      </c>
      <c r="J46" s="18">
        <v>1428285843</v>
      </c>
      <c r="K46" s="18" t="b">
        <v>0</v>
      </c>
      <c r="L46" s="18">
        <v>0</v>
      </c>
      <c r="M46" s="18" t="b">
        <v>0</v>
      </c>
      <c r="N46" s="18" t="s">
        <v>8268</v>
      </c>
      <c r="O46" s="18">
        <v>0</v>
      </c>
      <c r="P46" s="18">
        <v>0</v>
      </c>
      <c r="Q46" s="18" t="s">
        <v>8308</v>
      </c>
      <c r="R46" s="18" t="s">
        <v>8314</v>
      </c>
      <c r="S46" s="21">
        <v>42100.086145833338</v>
      </c>
      <c r="T46" s="21">
        <v>42130.086145833338</v>
      </c>
    </row>
    <row r="47" spans="1:20" x14ac:dyDescent="0.35">
      <c r="A47" s="18">
        <v>476</v>
      </c>
      <c r="B47" s="18" t="s">
        <v>477</v>
      </c>
      <c r="C47" s="18" t="s">
        <v>4586</v>
      </c>
      <c r="D47" s="19">
        <v>220000</v>
      </c>
      <c r="E47" s="20">
        <v>4906.59</v>
      </c>
      <c r="F47" s="18" t="s">
        <v>8220</v>
      </c>
      <c r="G47" s="18" t="s">
        <v>8223</v>
      </c>
      <c r="H47" s="18" t="s">
        <v>8245</v>
      </c>
      <c r="I47" s="18">
        <v>1401767940</v>
      </c>
      <c r="J47" s="18">
        <v>1398727441</v>
      </c>
      <c r="K47" s="18" t="b">
        <v>0</v>
      </c>
      <c r="L47" s="18">
        <v>124</v>
      </c>
      <c r="M47" s="18" t="b">
        <v>0</v>
      </c>
      <c r="N47" s="18" t="s">
        <v>8268</v>
      </c>
      <c r="O47" s="18">
        <v>2</v>
      </c>
      <c r="P47" s="18">
        <v>39.57</v>
      </c>
      <c r="Q47" s="18" t="s">
        <v>8308</v>
      </c>
      <c r="R47" s="18" t="s">
        <v>8314</v>
      </c>
      <c r="S47" s="21">
        <v>41757.975011574075</v>
      </c>
      <c r="T47" s="21">
        <v>41793.165972222225</v>
      </c>
    </row>
    <row r="48" spans="1:20" x14ac:dyDescent="0.35">
      <c r="A48" s="18">
        <v>477</v>
      </c>
      <c r="B48" s="18" t="s">
        <v>478</v>
      </c>
      <c r="C48" s="18" t="s">
        <v>4587</v>
      </c>
      <c r="D48" s="19">
        <v>1500</v>
      </c>
      <c r="E48" s="20">
        <v>0</v>
      </c>
      <c r="F48" s="18" t="s">
        <v>8220</v>
      </c>
      <c r="G48" s="18" t="s">
        <v>8223</v>
      </c>
      <c r="H48" s="18" t="s">
        <v>8245</v>
      </c>
      <c r="I48" s="18">
        <v>1337371334</v>
      </c>
      <c r="J48" s="18">
        <v>1332187334</v>
      </c>
      <c r="K48" s="18" t="b">
        <v>0</v>
      </c>
      <c r="L48" s="18">
        <v>0</v>
      </c>
      <c r="M48" s="18" t="b">
        <v>0</v>
      </c>
      <c r="N48" s="18" t="s">
        <v>8268</v>
      </c>
      <c r="O48" s="18">
        <v>0</v>
      </c>
      <c r="P48" s="18">
        <v>0</v>
      </c>
      <c r="Q48" s="18" t="s">
        <v>8308</v>
      </c>
      <c r="R48" s="18" t="s">
        <v>8314</v>
      </c>
      <c r="S48" s="21">
        <v>40987.83488425926</v>
      </c>
      <c r="T48" s="21">
        <v>41047.83488425926</v>
      </c>
    </row>
    <row r="49" spans="1:20" x14ac:dyDescent="0.35">
      <c r="A49" s="18">
        <v>478</v>
      </c>
      <c r="B49" s="18" t="s">
        <v>479</v>
      </c>
      <c r="C49" s="18" t="s">
        <v>4588</v>
      </c>
      <c r="D49" s="19">
        <v>10000</v>
      </c>
      <c r="E49" s="20">
        <v>0</v>
      </c>
      <c r="F49" s="18" t="s">
        <v>8220</v>
      </c>
      <c r="G49" s="18" t="s">
        <v>8223</v>
      </c>
      <c r="H49" s="18" t="s">
        <v>8245</v>
      </c>
      <c r="I49" s="18">
        <v>1427921509</v>
      </c>
      <c r="J49" s="18">
        <v>1425333109</v>
      </c>
      <c r="K49" s="18" t="b">
        <v>0</v>
      </c>
      <c r="L49" s="18">
        <v>0</v>
      </c>
      <c r="M49" s="18" t="b">
        <v>0</v>
      </c>
      <c r="N49" s="18" t="s">
        <v>8268</v>
      </c>
      <c r="O49" s="18">
        <v>0</v>
      </c>
      <c r="P49" s="18">
        <v>0</v>
      </c>
      <c r="Q49" s="18" t="s">
        <v>8308</v>
      </c>
      <c r="R49" s="18" t="s">
        <v>8314</v>
      </c>
      <c r="S49" s="21">
        <v>42065.910983796297</v>
      </c>
      <c r="T49" s="21">
        <v>42095.869317129633</v>
      </c>
    </row>
    <row r="50" spans="1:20" x14ac:dyDescent="0.35">
      <c r="A50" s="18">
        <v>479</v>
      </c>
      <c r="B50" s="18" t="s">
        <v>480</v>
      </c>
      <c r="C50" s="18" t="s">
        <v>4589</v>
      </c>
      <c r="D50" s="19">
        <v>15000</v>
      </c>
      <c r="E50" s="20">
        <v>4884</v>
      </c>
      <c r="F50" s="18" t="s">
        <v>8220</v>
      </c>
      <c r="G50" s="18" t="s">
        <v>8223</v>
      </c>
      <c r="H50" s="18" t="s">
        <v>8245</v>
      </c>
      <c r="I50" s="18">
        <v>1416566835</v>
      </c>
      <c r="J50" s="18">
        <v>1411379235</v>
      </c>
      <c r="K50" s="18" t="b">
        <v>0</v>
      </c>
      <c r="L50" s="18">
        <v>55</v>
      </c>
      <c r="M50" s="18" t="b">
        <v>0</v>
      </c>
      <c r="N50" s="18" t="s">
        <v>8268</v>
      </c>
      <c r="O50" s="18">
        <v>33</v>
      </c>
      <c r="P50" s="18">
        <v>88.8</v>
      </c>
      <c r="Q50" s="18" t="s">
        <v>8308</v>
      </c>
      <c r="R50" s="18" t="s">
        <v>8314</v>
      </c>
      <c r="S50" s="21">
        <v>41904.407812500001</v>
      </c>
      <c r="T50" s="21">
        <v>41964.449479166666</v>
      </c>
    </row>
    <row r="51" spans="1:20" x14ac:dyDescent="0.35">
      <c r="A51" s="18">
        <v>480</v>
      </c>
      <c r="B51" s="18" t="s">
        <v>481</v>
      </c>
      <c r="C51" s="18" t="s">
        <v>4590</v>
      </c>
      <c r="D51" s="19">
        <v>40000</v>
      </c>
      <c r="E51" s="20">
        <v>7764</v>
      </c>
      <c r="F51" s="18" t="s">
        <v>8220</v>
      </c>
      <c r="G51" s="18" t="s">
        <v>8223</v>
      </c>
      <c r="H51" s="18" t="s">
        <v>8245</v>
      </c>
      <c r="I51" s="18">
        <v>1376049615</v>
      </c>
      <c r="J51" s="18">
        <v>1373457615</v>
      </c>
      <c r="K51" s="18" t="b">
        <v>0</v>
      </c>
      <c r="L51" s="18">
        <v>140</v>
      </c>
      <c r="M51" s="18" t="b">
        <v>0</v>
      </c>
      <c r="N51" s="18" t="s">
        <v>8268</v>
      </c>
      <c r="O51" s="18">
        <v>19</v>
      </c>
      <c r="P51" s="18">
        <v>55.46</v>
      </c>
      <c r="Q51" s="18" t="s">
        <v>8308</v>
      </c>
      <c r="R51" s="18" t="s">
        <v>8314</v>
      </c>
      <c r="S51" s="21">
        <v>41465.500173611108</v>
      </c>
      <c r="T51" s="21">
        <v>41495.500173611108</v>
      </c>
    </row>
    <row r="52" spans="1:20" x14ac:dyDescent="0.35">
      <c r="A52" s="18">
        <v>481</v>
      </c>
      <c r="B52" s="18" t="s">
        <v>482</v>
      </c>
      <c r="C52" s="18" t="s">
        <v>4591</v>
      </c>
      <c r="D52" s="19">
        <v>30000</v>
      </c>
      <c r="E52" s="20">
        <v>1830</v>
      </c>
      <c r="F52" s="18" t="s">
        <v>8220</v>
      </c>
      <c r="G52" s="18" t="s">
        <v>8223</v>
      </c>
      <c r="H52" s="18" t="s">
        <v>8245</v>
      </c>
      <c r="I52" s="18">
        <v>1349885289</v>
      </c>
      <c r="J52" s="18">
        <v>1347293289</v>
      </c>
      <c r="K52" s="18" t="b">
        <v>0</v>
      </c>
      <c r="L52" s="18">
        <v>21</v>
      </c>
      <c r="M52" s="18" t="b">
        <v>0</v>
      </c>
      <c r="N52" s="18" t="s">
        <v>8268</v>
      </c>
      <c r="O52" s="18">
        <v>6</v>
      </c>
      <c r="P52" s="18">
        <v>87.14</v>
      </c>
      <c r="Q52" s="18" t="s">
        <v>8308</v>
      </c>
      <c r="R52" s="18" t="s">
        <v>8314</v>
      </c>
      <c r="S52" s="21">
        <v>41162.672326388885</v>
      </c>
      <c r="T52" s="21">
        <v>41192.672326388885</v>
      </c>
    </row>
    <row r="53" spans="1:20" x14ac:dyDescent="0.35">
      <c r="A53" s="18">
        <v>482</v>
      </c>
      <c r="B53" s="18" t="s">
        <v>483</v>
      </c>
      <c r="C53" s="18" t="s">
        <v>4592</v>
      </c>
      <c r="D53" s="19">
        <v>10000</v>
      </c>
      <c r="E53" s="20">
        <v>10</v>
      </c>
      <c r="F53" s="18" t="s">
        <v>8220</v>
      </c>
      <c r="G53" s="18" t="s">
        <v>8223</v>
      </c>
      <c r="H53" s="18" t="s">
        <v>8245</v>
      </c>
      <c r="I53" s="18">
        <v>1460644440</v>
      </c>
      <c r="J53" s="18">
        <v>1458336690</v>
      </c>
      <c r="K53" s="18" t="b">
        <v>0</v>
      </c>
      <c r="L53" s="18">
        <v>1</v>
      </c>
      <c r="M53" s="18" t="b">
        <v>0</v>
      </c>
      <c r="N53" s="18" t="s">
        <v>8268</v>
      </c>
      <c r="O53" s="18">
        <v>0</v>
      </c>
      <c r="P53" s="18">
        <v>10</v>
      </c>
      <c r="Q53" s="18" t="s">
        <v>8308</v>
      </c>
      <c r="R53" s="18" t="s">
        <v>8314</v>
      </c>
      <c r="S53" s="21">
        <v>42447.896875000006</v>
      </c>
      <c r="T53" s="21">
        <v>42474.606944444444</v>
      </c>
    </row>
    <row r="54" spans="1:20" x14ac:dyDescent="0.35">
      <c r="A54" s="18">
        <v>488</v>
      </c>
      <c r="B54" s="18" t="s">
        <v>489</v>
      </c>
      <c r="C54" s="18" t="s">
        <v>4598</v>
      </c>
      <c r="D54" s="19">
        <v>12000</v>
      </c>
      <c r="E54" s="20">
        <v>0</v>
      </c>
      <c r="F54" s="18" t="s">
        <v>8220</v>
      </c>
      <c r="G54" s="18" t="s">
        <v>8223</v>
      </c>
      <c r="H54" s="18" t="s">
        <v>8245</v>
      </c>
      <c r="I54" s="18">
        <v>1483924700</v>
      </c>
      <c r="J54" s="18">
        <v>1481332700</v>
      </c>
      <c r="K54" s="18" t="b">
        <v>0</v>
      </c>
      <c r="L54" s="18">
        <v>0</v>
      </c>
      <c r="M54" s="18" t="b">
        <v>0</v>
      </c>
      <c r="N54" s="18" t="s">
        <v>8268</v>
      </c>
      <c r="O54" s="18">
        <v>0</v>
      </c>
      <c r="P54" s="18">
        <v>0</v>
      </c>
      <c r="Q54" s="18" t="s">
        <v>8308</v>
      </c>
      <c r="R54" s="18" t="s">
        <v>8314</v>
      </c>
      <c r="S54" s="21">
        <v>42714.054398148146</v>
      </c>
      <c r="T54" s="21">
        <v>42744.054398148146</v>
      </c>
    </row>
    <row r="55" spans="1:20" x14ac:dyDescent="0.35">
      <c r="A55" s="18">
        <v>489</v>
      </c>
      <c r="B55" s="18" t="s">
        <v>490</v>
      </c>
      <c r="C55" s="18" t="s">
        <v>4599</v>
      </c>
      <c r="D55" s="19">
        <v>74997</v>
      </c>
      <c r="E55" s="20">
        <v>215</v>
      </c>
      <c r="F55" s="18" t="s">
        <v>8220</v>
      </c>
      <c r="G55" s="18" t="s">
        <v>8223</v>
      </c>
      <c r="H55" s="18" t="s">
        <v>8245</v>
      </c>
      <c r="I55" s="18">
        <v>1325763180</v>
      </c>
      <c r="J55" s="18">
        <v>1323084816</v>
      </c>
      <c r="K55" s="18" t="b">
        <v>0</v>
      </c>
      <c r="L55" s="18">
        <v>3</v>
      </c>
      <c r="M55" s="18" t="b">
        <v>0</v>
      </c>
      <c r="N55" s="18" t="s">
        <v>8268</v>
      </c>
      <c r="O55" s="18">
        <v>0</v>
      </c>
      <c r="P55" s="18">
        <v>71.67</v>
      </c>
      <c r="Q55" s="18" t="s">
        <v>8308</v>
      </c>
      <c r="R55" s="18" t="s">
        <v>8314</v>
      </c>
      <c r="S55" s="21">
        <v>40882.481666666667</v>
      </c>
      <c r="T55" s="21">
        <v>40913.481249999997</v>
      </c>
    </row>
    <row r="56" spans="1:20" x14ac:dyDescent="0.35">
      <c r="A56" s="18">
        <v>490</v>
      </c>
      <c r="B56" s="18" t="s">
        <v>491</v>
      </c>
      <c r="C56" s="18" t="s">
        <v>4600</v>
      </c>
      <c r="D56" s="19">
        <v>1000</v>
      </c>
      <c r="E56" s="20">
        <v>0</v>
      </c>
      <c r="F56" s="18" t="s">
        <v>8220</v>
      </c>
      <c r="G56" s="18" t="s">
        <v>8223</v>
      </c>
      <c r="H56" s="18" t="s">
        <v>8245</v>
      </c>
      <c r="I56" s="18">
        <v>1345677285</v>
      </c>
      <c r="J56" s="18">
        <v>1343085285</v>
      </c>
      <c r="K56" s="18" t="b">
        <v>0</v>
      </c>
      <c r="L56" s="18">
        <v>0</v>
      </c>
      <c r="M56" s="18" t="b">
        <v>0</v>
      </c>
      <c r="N56" s="18" t="s">
        <v>8268</v>
      </c>
      <c r="O56" s="18">
        <v>0</v>
      </c>
      <c r="P56" s="18">
        <v>0</v>
      </c>
      <c r="Q56" s="18" t="s">
        <v>8308</v>
      </c>
      <c r="R56" s="18" t="s">
        <v>8314</v>
      </c>
      <c r="S56" s="21">
        <v>41113.968576388892</v>
      </c>
      <c r="T56" s="21">
        <v>41143.968576388892</v>
      </c>
    </row>
    <row r="57" spans="1:20" x14ac:dyDescent="0.35">
      <c r="A57" s="18">
        <v>491</v>
      </c>
      <c r="B57" s="18" t="s">
        <v>492</v>
      </c>
      <c r="C57" s="18" t="s">
        <v>4601</v>
      </c>
      <c r="D57" s="19">
        <v>10000</v>
      </c>
      <c r="E57" s="20">
        <v>0</v>
      </c>
      <c r="F57" s="18" t="s">
        <v>8220</v>
      </c>
      <c r="G57" s="18" t="s">
        <v>8223</v>
      </c>
      <c r="H57" s="18" t="s">
        <v>8245</v>
      </c>
      <c r="I57" s="18">
        <v>1453937699</v>
      </c>
      <c r="J57" s="18">
        <v>1451345699</v>
      </c>
      <c r="K57" s="18" t="b">
        <v>0</v>
      </c>
      <c r="L57" s="18">
        <v>0</v>
      </c>
      <c r="M57" s="18" t="b">
        <v>0</v>
      </c>
      <c r="N57" s="18" t="s">
        <v>8268</v>
      </c>
      <c r="O57" s="18">
        <v>0</v>
      </c>
      <c r="P57" s="18">
        <v>0</v>
      </c>
      <c r="Q57" s="18" t="s">
        <v>8308</v>
      </c>
      <c r="R57" s="18" t="s">
        <v>8314</v>
      </c>
      <c r="S57" s="21">
        <v>42366.982627314821</v>
      </c>
      <c r="T57" s="21">
        <v>42396.982627314821</v>
      </c>
    </row>
    <row r="58" spans="1:20" x14ac:dyDescent="0.35">
      <c r="A58" s="18">
        <v>494</v>
      </c>
      <c r="B58" s="18" t="s">
        <v>495</v>
      </c>
      <c r="C58" s="18" t="s">
        <v>4604</v>
      </c>
      <c r="D58" s="19">
        <v>20000</v>
      </c>
      <c r="E58" s="20">
        <v>31</v>
      </c>
      <c r="F58" s="18" t="s">
        <v>8220</v>
      </c>
      <c r="G58" s="18" t="s">
        <v>8223</v>
      </c>
      <c r="H58" s="18" t="s">
        <v>8245</v>
      </c>
      <c r="I58" s="18">
        <v>1404356400</v>
      </c>
      <c r="J58" s="18">
        <v>1402343765</v>
      </c>
      <c r="K58" s="18" t="b">
        <v>0</v>
      </c>
      <c r="L58" s="18">
        <v>3</v>
      </c>
      <c r="M58" s="18" t="b">
        <v>0</v>
      </c>
      <c r="N58" s="18" t="s">
        <v>8268</v>
      </c>
      <c r="O58" s="18">
        <v>0</v>
      </c>
      <c r="P58" s="18">
        <v>10.33</v>
      </c>
      <c r="Q58" s="18" t="s">
        <v>8308</v>
      </c>
      <c r="R58" s="18" t="s">
        <v>8314</v>
      </c>
      <c r="S58" s="21">
        <v>41799.830613425926</v>
      </c>
      <c r="T58" s="21">
        <v>41823.125</v>
      </c>
    </row>
    <row r="59" spans="1:20" x14ac:dyDescent="0.35">
      <c r="A59" s="18">
        <v>495</v>
      </c>
      <c r="B59" s="18" t="s">
        <v>496</v>
      </c>
      <c r="C59" s="18" t="s">
        <v>4605</v>
      </c>
      <c r="D59" s="19">
        <v>7000</v>
      </c>
      <c r="E59" s="20">
        <v>0</v>
      </c>
      <c r="F59" s="18" t="s">
        <v>8220</v>
      </c>
      <c r="G59" s="18" t="s">
        <v>8223</v>
      </c>
      <c r="H59" s="18" t="s">
        <v>8245</v>
      </c>
      <c r="I59" s="18">
        <v>1437076305</v>
      </c>
      <c r="J59" s="18">
        <v>1434484305</v>
      </c>
      <c r="K59" s="18" t="b">
        <v>0</v>
      </c>
      <c r="L59" s="18">
        <v>0</v>
      </c>
      <c r="M59" s="18" t="b">
        <v>0</v>
      </c>
      <c r="N59" s="18" t="s">
        <v>8268</v>
      </c>
      <c r="O59" s="18">
        <v>0</v>
      </c>
      <c r="P59" s="18">
        <v>0</v>
      </c>
      <c r="Q59" s="18" t="s">
        <v>8308</v>
      </c>
      <c r="R59" s="18" t="s">
        <v>8314</v>
      </c>
      <c r="S59" s="21">
        <v>42171.827604166669</v>
      </c>
      <c r="T59" s="21">
        <v>42201.827604166669</v>
      </c>
    </row>
    <row r="60" spans="1:20" x14ac:dyDescent="0.35">
      <c r="A60" s="18">
        <v>496</v>
      </c>
      <c r="B60" s="18" t="s">
        <v>497</v>
      </c>
      <c r="C60" s="18" t="s">
        <v>4606</v>
      </c>
      <c r="D60" s="19">
        <v>60000</v>
      </c>
      <c r="E60" s="20">
        <v>1</v>
      </c>
      <c r="F60" s="18" t="s">
        <v>8220</v>
      </c>
      <c r="G60" s="18" t="s">
        <v>8223</v>
      </c>
      <c r="H60" s="18" t="s">
        <v>8245</v>
      </c>
      <c r="I60" s="18">
        <v>1392070874</v>
      </c>
      <c r="J60" s="18">
        <v>1386886874</v>
      </c>
      <c r="K60" s="18" t="b">
        <v>0</v>
      </c>
      <c r="L60" s="18">
        <v>1</v>
      </c>
      <c r="M60" s="18" t="b">
        <v>0</v>
      </c>
      <c r="N60" s="18" t="s">
        <v>8268</v>
      </c>
      <c r="O60" s="18">
        <v>0</v>
      </c>
      <c r="P60" s="18">
        <v>1</v>
      </c>
      <c r="Q60" s="18" t="s">
        <v>8308</v>
      </c>
      <c r="R60" s="18" t="s">
        <v>8314</v>
      </c>
      <c r="S60" s="21">
        <v>41620.93141203704</v>
      </c>
      <c r="T60" s="21">
        <v>41680.93141203704</v>
      </c>
    </row>
    <row r="61" spans="1:20" x14ac:dyDescent="0.35">
      <c r="A61" s="18">
        <v>497</v>
      </c>
      <c r="B61" s="18" t="s">
        <v>498</v>
      </c>
      <c r="C61" s="18" t="s">
        <v>4607</v>
      </c>
      <c r="D61" s="19">
        <v>4480</v>
      </c>
      <c r="E61" s="20">
        <v>30</v>
      </c>
      <c r="F61" s="18" t="s">
        <v>8220</v>
      </c>
      <c r="G61" s="18" t="s">
        <v>8223</v>
      </c>
      <c r="H61" s="18" t="s">
        <v>8245</v>
      </c>
      <c r="I61" s="18">
        <v>1419483600</v>
      </c>
      <c r="J61" s="18">
        <v>1414889665</v>
      </c>
      <c r="K61" s="18" t="b">
        <v>0</v>
      </c>
      <c r="L61" s="18">
        <v>3</v>
      </c>
      <c r="M61" s="18" t="b">
        <v>0</v>
      </c>
      <c r="N61" s="18" t="s">
        <v>8268</v>
      </c>
      <c r="O61" s="18">
        <v>1</v>
      </c>
      <c r="P61" s="18">
        <v>10</v>
      </c>
      <c r="Q61" s="18" t="s">
        <v>8308</v>
      </c>
      <c r="R61" s="18" t="s">
        <v>8314</v>
      </c>
      <c r="S61" s="21">
        <v>41945.037789351853</v>
      </c>
      <c r="T61" s="21">
        <v>41998.208333333328</v>
      </c>
    </row>
    <row r="62" spans="1:20" x14ac:dyDescent="0.35">
      <c r="A62" s="18">
        <v>498</v>
      </c>
      <c r="B62" s="18" t="s">
        <v>499</v>
      </c>
      <c r="C62" s="18" t="s">
        <v>4608</v>
      </c>
      <c r="D62" s="19">
        <v>65108</v>
      </c>
      <c r="E62" s="20">
        <v>2994</v>
      </c>
      <c r="F62" s="18" t="s">
        <v>8220</v>
      </c>
      <c r="G62" s="18" t="s">
        <v>8223</v>
      </c>
      <c r="H62" s="18" t="s">
        <v>8245</v>
      </c>
      <c r="I62" s="18">
        <v>1324664249</v>
      </c>
      <c r="J62" s="18">
        <v>1321035449</v>
      </c>
      <c r="K62" s="18" t="b">
        <v>0</v>
      </c>
      <c r="L62" s="18">
        <v>22</v>
      </c>
      <c r="M62" s="18" t="b">
        <v>0</v>
      </c>
      <c r="N62" s="18" t="s">
        <v>8268</v>
      </c>
      <c r="O62" s="18">
        <v>5</v>
      </c>
      <c r="P62" s="18">
        <v>136.09</v>
      </c>
      <c r="Q62" s="18" t="s">
        <v>8308</v>
      </c>
      <c r="R62" s="18" t="s">
        <v>8314</v>
      </c>
      <c r="S62" s="21">
        <v>40858.762141203704</v>
      </c>
      <c r="T62" s="21">
        <v>40900.762141203704</v>
      </c>
    </row>
    <row r="63" spans="1:20" x14ac:dyDescent="0.35">
      <c r="A63" s="18">
        <v>499</v>
      </c>
      <c r="B63" s="18" t="s">
        <v>500</v>
      </c>
      <c r="C63" s="18" t="s">
        <v>4609</v>
      </c>
      <c r="D63" s="19">
        <v>20000</v>
      </c>
      <c r="E63" s="20">
        <v>1910</v>
      </c>
      <c r="F63" s="18" t="s">
        <v>8220</v>
      </c>
      <c r="G63" s="18" t="s">
        <v>8223</v>
      </c>
      <c r="H63" s="18" t="s">
        <v>8245</v>
      </c>
      <c r="I63" s="18">
        <v>1255381140</v>
      </c>
      <c r="J63" s="18">
        <v>1250630968</v>
      </c>
      <c r="K63" s="18" t="b">
        <v>0</v>
      </c>
      <c r="L63" s="18">
        <v>26</v>
      </c>
      <c r="M63" s="18" t="b">
        <v>0</v>
      </c>
      <c r="N63" s="18" t="s">
        <v>8268</v>
      </c>
      <c r="O63" s="18">
        <v>10</v>
      </c>
      <c r="P63" s="18">
        <v>73.459999999999994</v>
      </c>
      <c r="Q63" s="18" t="s">
        <v>8308</v>
      </c>
      <c r="R63" s="18" t="s">
        <v>8314</v>
      </c>
      <c r="S63" s="21">
        <v>40043.895462962959</v>
      </c>
      <c r="T63" s="21">
        <v>40098.874305555553</v>
      </c>
    </row>
    <row r="64" spans="1:20" x14ac:dyDescent="0.35">
      <c r="A64" s="18">
        <v>500</v>
      </c>
      <c r="B64" s="18" t="s">
        <v>501</v>
      </c>
      <c r="C64" s="18" t="s">
        <v>4610</v>
      </c>
      <c r="D64" s="19">
        <v>6500</v>
      </c>
      <c r="E64" s="20">
        <v>215</v>
      </c>
      <c r="F64" s="18" t="s">
        <v>8220</v>
      </c>
      <c r="G64" s="18" t="s">
        <v>8223</v>
      </c>
      <c r="H64" s="18" t="s">
        <v>8245</v>
      </c>
      <c r="I64" s="18">
        <v>1273356960</v>
      </c>
      <c r="J64" s="18">
        <v>1268255751</v>
      </c>
      <c r="K64" s="18" t="b">
        <v>0</v>
      </c>
      <c r="L64" s="18">
        <v>4</v>
      </c>
      <c r="M64" s="18" t="b">
        <v>0</v>
      </c>
      <c r="N64" s="18" t="s">
        <v>8268</v>
      </c>
      <c r="O64" s="18">
        <v>3</v>
      </c>
      <c r="P64" s="18">
        <v>53.75</v>
      </c>
      <c r="Q64" s="18" t="s">
        <v>8308</v>
      </c>
      <c r="R64" s="18" t="s">
        <v>8314</v>
      </c>
      <c r="S64" s="21">
        <v>40247.886006944449</v>
      </c>
      <c r="T64" s="21">
        <v>40306.927777777775</v>
      </c>
    </row>
    <row r="65" spans="1:20" x14ac:dyDescent="0.35">
      <c r="A65" s="18">
        <v>501</v>
      </c>
      <c r="B65" s="18" t="s">
        <v>502</v>
      </c>
      <c r="C65" s="18" t="s">
        <v>4611</v>
      </c>
      <c r="D65" s="19">
        <v>10000</v>
      </c>
      <c r="E65" s="20">
        <v>0</v>
      </c>
      <c r="F65" s="18" t="s">
        <v>8220</v>
      </c>
      <c r="G65" s="18" t="s">
        <v>8223</v>
      </c>
      <c r="H65" s="18" t="s">
        <v>8245</v>
      </c>
      <c r="I65" s="18">
        <v>1310189851</v>
      </c>
      <c r="J65" s="18">
        <v>1307597851</v>
      </c>
      <c r="K65" s="18" t="b">
        <v>0</v>
      </c>
      <c r="L65" s="18">
        <v>0</v>
      </c>
      <c r="M65" s="18" t="b">
        <v>0</v>
      </c>
      <c r="N65" s="18" t="s">
        <v>8268</v>
      </c>
      <c r="O65" s="18">
        <v>0</v>
      </c>
      <c r="P65" s="18">
        <v>0</v>
      </c>
      <c r="Q65" s="18" t="s">
        <v>8308</v>
      </c>
      <c r="R65" s="18" t="s">
        <v>8314</v>
      </c>
      <c r="S65" s="21">
        <v>40703.234386574077</v>
      </c>
      <c r="T65" s="21">
        <v>40733.234386574077</v>
      </c>
    </row>
    <row r="66" spans="1:20" x14ac:dyDescent="0.35">
      <c r="A66" s="18">
        <v>502</v>
      </c>
      <c r="B66" s="18" t="s">
        <v>503</v>
      </c>
      <c r="C66" s="18" t="s">
        <v>4612</v>
      </c>
      <c r="D66" s="19">
        <v>20000</v>
      </c>
      <c r="E66" s="20">
        <v>230</v>
      </c>
      <c r="F66" s="18" t="s">
        <v>8220</v>
      </c>
      <c r="G66" s="18" t="s">
        <v>8223</v>
      </c>
      <c r="H66" s="18" t="s">
        <v>8245</v>
      </c>
      <c r="I66" s="18">
        <v>1332073025</v>
      </c>
      <c r="J66" s="18">
        <v>1329484625</v>
      </c>
      <c r="K66" s="18" t="b">
        <v>0</v>
      </c>
      <c r="L66" s="18">
        <v>4</v>
      </c>
      <c r="M66" s="18" t="b">
        <v>0</v>
      </c>
      <c r="N66" s="18" t="s">
        <v>8268</v>
      </c>
      <c r="O66" s="18">
        <v>1</v>
      </c>
      <c r="P66" s="18">
        <v>57.5</v>
      </c>
      <c r="Q66" s="18" t="s">
        <v>8308</v>
      </c>
      <c r="R66" s="18" t="s">
        <v>8314</v>
      </c>
      <c r="S66" s="21">
        <v>40956.553530092591</v>
      </c>
      <c r="T66" s="21">
        <v>40986.511863425927</v>
      </c>
    </row>
    <row r="67" spans="1:20" x14ac:dyDescent="0.35">
      <c r="A67" s="18">
        <v>504</v>
      </c>
      <c r="B67" s="18" t="s">
        <v>505</v>
      </c>
      <c r="C67" s="18" t="s">
        <v>4614</v>
      </c>
      <c r="D67" s="19">
        <v>24500</v>
      </c>
      <c r="E67" s="20">
        <v>335</v>
      </c>
      <c r="F67" s="18" t="s">
        <v>8220</v>
      </c>
      <c r="G67" s="18" t="s">
        <v>8223</v>
      </c>
      <c r="H67" s="18" t="s">
        <v>8245</v>
      </c>
      <c r="I67" s="18">
        <v>1334097387</v>
      </c>
      <c r="J67" s="18">
        <v>1328916987</v>
      </c>
      <c r="K67" s="18" t="b">
        <v>0</v>
      </c>
      <c r="L67" s="18">
        <v>5</v>
      </c>
      <c r="M67" s="18" t="b">
        <v>0</v>
      </c>
      <c r="N67" s="18" t="s">
        <v>8268</v>
      </c>
      <c r="O67" s="18">
        <v>1</v>
      </c>
      <c r="P67" s="18">
        <v>67</v>
      </c>
      <c r="Q67" s="18" t="s">
        <v>8308</v>
      </c>
      <c r="R67" s="18" t="s">
        <v>8314</v>
      </c>
      <c r="S67" s="21">
        <v>40949.98364583333</v>
      </c>
      <c r="T67" s="21">
        <v>41009.941979166666</v>
      </c>
    </row>
    <row r="68" spans="1:20" x14ac:dyDescent="0.35">
      <c r="A68" s="18">
        <v>505</v>
      </c>
      <c r="B68" s="18" t="s">
        <v>506</v>
      </c>
      <c r="C68" s="18" t="s">
        <v>4615</v>
      </c>
      <c r="D68" s="19">
        <v>12000</v>
      </c>
      <c r="E68" s="20">
        <v>52</v>
      </c>
      <c r="F68" s="18" t="s">
        <v>8220</v>
      </c>
      <c r="G68" s="18" t="s">
        <v>8223</v>
      </c>
      <c r="H68" s="18" t="s">
        <v>8245</v>
      </c>
      <c r="I68" s="18">
        <v>1451010086</v>
      </c>
      <c r="J68" s="18">
        <v>1447122086</v>
      </c>
      <c r="K68" s="18" t="b">
        <v>0</v>
      </c>
      <c r="L68" s="18">
        <v>14</v>
      </c>
      <c r="M68" s="18" t="b">
        <v>0</v>
      </c>
      <c r="N68" s="18" t="s">
        <v>8268</v>
      </c>
      <c r="O68" s="18">
        <v>0</v>
      </c>
      <c r="P68" s="18">
        <v>3.71</v>
      </c>
      <c r="Q68" s="18" t="s">
        <v>8308</v>
      </c>
      <c r="R68" s="18" t="s">
        <v>8314</v>
      </c>
      <c r="S68" s="21">
        <v>42318.098217592589</v>
      </c>
      <c r="T68" s="21">
        <v>42363.098217592589</v>
      </c>
    </row>
    <row r="69" spans="1:20" x14ac:dyDescent="0.35">
      <c r="A69" s="18">
        <v>506</v>
      </c>
      <c r="B69" s="18" t="s">
        <v>507</v>
      </c>
      <c r="C69" s="18" t="s">
        <v>4616</v>
      </c>
      <c r="D69" s="19">
        <v>200000</v>
      </c>
      <c r="E69" s="20">
        <v>250</v>
      </c>
      <c r="F69" s="18" t="s">
        <v>8220</v>
      </c>
      <c r="G69" s="18" t="s">
        <v>8223</v>
      </c>
      <c r="H69" s="18" t="s">
        <v>8245</v>
      </c>
      <c r="I69" s="18">
        <v>1376140520</v>
      </c>
      <c r="J69" s="18">
        <v>1373548520</v>
      </c>
      <c r="K69" s="18" t="b">
        <v>0</v>
      </c>
      <c r="L69" s="18">
        <v>1</v>
      </c>
      <c r="M69" s="18" t="b">
        <v>0</v>
      </c>
      <c r="N69" s="18" t="s">
        <v>8268</v>
      </c>
      <c r="O69" s="18">
        <v>0</v>
      </c>
      <c r="P69" s="18">
        <v>250</v>
      </c>
      <c r="Q69" s="18" t="s">
        <v>8308</v>
      </c>
      <c r="R69" s="18" t="s">
        <v>8314</v>
      </c>
      <c r="S69" s="21">
        <v>41466.552314814813</v>
      </c>
      <c r="T69" s="21">
        <v>41496.552314814813</v>
      </c>
    </row>
    <row r="70" spans="1:20" x14ac:dyDescent="0.35">
      <c r="A70" s="18">
        <v>507</v>
      </c>
      <c r="B70" s="18" t="s">
        <v>508</v>
      </c>
      <c r="C70" s="18" t="s">
        <v>4617</v>
      </c>
      <c r="D70" s="19">
        <v>20000</v>
      </c>
      <c r="E70" s="20">
        <v>640</v>
      </c>
      <c r="F70" s="18" t="s">
        <v>8220</v>
      </c>
      <c r="G70" s="18" t="s">
        <v>8223</v>
      </c>
      <c r="H70" s="18" t="s">
        <v>8245</v>
      </c>
      <c r="I70" s="18">
        <v>1350687657</v>
      </c>
      <c r="J70" s="18">
        <v>1346799657</v>
      </c>
      <c r="K70" s="18" t="b">
        <v>0</v>
      </c>
      <c r="L70" s="18">
        <v>10</v>
      </c>
      <c r="M70" s="18" t="b">
        <v>0</v>
      </c>
      <c r="N70" s="18" t="s">
        <v>8268</v>
      </c>
      <c r="O70" s="18">
        <v>3</v>
      </c>
      <c r="P70" s="18">
        <v>64</v>
      </c>
      <c r="Q70" s="18" t="s">
        <v>8308</v>
      </c>
      <c r="R70" s="18" t="s">
        <v>8314</v>
      </c>
      <c r="S70" s="21">
        <v>41156.958993055552</v>
      </c>
      <c r="T70" s="21">
        <v>41201.958993055552</v>
      </c>
    </row>
    <row r="71" spans="1:20" x14ac:dyDescent="0.35">
      <c r="A71" s="18">
        <v>508</v>
      </c>
      <c r="B71" s="18" t="s">
        <v>509</v>
      </c>
      <c r="C71" s="18" t="s">
        <v>4618</v>
      </c>
      <c r="D71" s="19">
        <v>50000</v>
      </c>
      <c r="E71" s="20">
        <v>400</v>
      </c>
      <c r="F71" s="18" t="s">
        <v>8220</v>
      </c>
      <c r="G71" s="18" t="s">
        <v>8223</v>
      </c>
      <c r="H71" s="18" t="s">
        <v>8245</v>
      </c>
      <c r="I71" s="18">
        <v>1337955240</v>
      </c>
      <c r="J71" s="18">
        <v>1332808501</v>
      </c>
      <c r="K71" s="18" t="b">
        <v>0</v>
      </c>
      <c r="L71" s="18">
        <v>3</v>
      </c>
      <c r="M71" s="18" t="b">
        <v>0</v>
      </c>
      <c r="N71" s="18" t="s">
        <v>8268</v>
      </c>
      <c r="O71" s="18">
        <v>1</v>
      </c>
      <c r="P71" s="18">
        <v>133.33000000000001</v>
      </c>
      <c r="Q71" s="18" t="s">
        <v>8308</v>
      </c>
      <c r="R71" s="18" t="s">
        <v>8314</v>
      </c>
      <c r="S71" s="21">
        <v>40995.024317129632</v>
      </c>
      <c r="T71" s="21">
        <v>41054.593055555553</v>
      </c>
    </row>
    <row r="72" spans="1:20" x14ac:dyDescent="0.35">
      <c r="A72" s="18">
        <v>510</v>
      </c>
      <c r="B72" s="18" t="s">
        <v>511</v>
      </c>
      <c r="C72" s="18" t="s">
        <v>4620</v>
      </c>
      <c r="D72" s="19">
        <v>14000</v>
      </c>
      <c r="E72" s="20">
        <v>0</v>
      </c>
      <c r="F72" s="18" t="s">
        <v>8220</v>
      </c>
      <c r="G72" s="18" t="s">
        <v>8223</v>
      </c>
      <c r="H72" s="18" t="s">
        <v>8245</v>
      </c>
      <c r="I72" s="18">
        <v>1456805639</v>
      </c>
      <c r="J72" s="18">
        <v>1454213639</v>
      </c>
      <c r="K72" s="18" t="b">
        <v>0</v>
      </c>
      <c r="L72" s="18">
        <v>0</v>
      </c>
      <c r="M72" s="18" t="b">
        <v>0</v>
      </c>
      <c r="N72" s="18" t="s">
        <v>8268</v>
      </c>
      <c r="O72" s="18">
        <v>0</v>
      </c>
      <c r="P72" s="18">
        <v>0</v>
      </c>
      <c r="Q72" s="18" t="s">
        <v>8308</v>
      </c>
      <c r="R72" s="18" t="s">
        <v>8314</v>
      </c>
      <c r="S72" s="21">
        <v>42400.176377314812</v>
      </c>
      <c r="T72" s="21">
        <v>42430.176377314812</v>
      </c>
    </row>
    <row r="73" spans="1:20" x14ac:dyDescent="0.35">
      <c r="A73" s="18">
        <v>511</v>
      </c>
      <c r="B73" s="18" t="s">
        <v>512</v>
      </c>
      <c r="C73" s="18" t="s">
        <v>4621</v>
      </c>
      <c r="D73" s="19">
        <v>5000</v>
      </c>
      <c r="E73" s="20">
        <v>150</v>
      </c>
      <c r="F73" s="18" t="s">
        <v>8220</v>
      </c>
      <c r="G73" s="18" t="s">
        <v>8223</v>
      </c>
      <c r="H73" s="18" t="s">
        <v>8245</v>
      </c>
      <c r="I73" s="18">
        <v>1365228982</v>
      </c>
      <c r="J73" s="18">
        <v>1362640582</v>
      </c>
      <c r="K73" s="18" t="b">
        <v>0</v>
      </c>
      <c r="L73" s="18">
        <v>5</v>
      </c>
      <c r="M73" s="18" t="b">
        <v>0</v>
      </c>
      <c r="N73" s="18" t="s">
        <v>8268</v>
      </c>
      <c r="O73" s="18">
        <v>3</v>
      </c>
      <c r="P73" s="18">
        <v>30</v>
      </c>
      <c r="Q73" s="18" t="s">
        <v>8308</v>
      </c>
      <c r="R73" s="18" t="s">
        <v>8314</v>
      </c>
      <c r="S73" s="21">
        <v>41340.303032407406</v>
      </c>
      <c r="T73" s="21">
        <v>41370.261365740742</v>
      </c>
    </row>
    <row r="74" spans="1:20" x14ac:dyDescent="0.35">
      <c r="A74" s="18">
        <v>512</v>
      </c>
      <c r="B74" s="18" t="s">
        <v>513</v>
      </c>
      <c r="C74" s="18" t="s">
        <v>4622</v>
      </c>
      <c r="D74" s="19">
        <v>8000</v>
      </c>
      <c r="E74" s="20">
        <v>11</v>
      </c>
      <c r="F74" s="18" t="s">
        <v>8220</v>
      </c>
      <c r="G74" s="18" t="s">
        <v>8223</v>
      </c>
      <c r="H74" s="18" t="s">
        <v>8245</v>
      </c>
      <c r="I74" s="18">
        <v>1479667727</v>
      </c>
      <c r="J74" s="18">
        <v>1475776127</v>
      </c>
      <c r="K74" s="18" t="b">
        <v>0</v>
      </c>
      <c r="L74" s="18">
        <v>2</v>
      </c>
      <c r="M74" s="18" t="b">
        <v>0</v>
      </c>
      <c r="N74" s="18" t="s">
        <v>8268</v>
      </c>
      <c r="O74" s="18">
        <v>0</v>
      </c>
      <c r="P74" s="18">
        <v>5.5</v>
      </c>
      <c r="Q74" s="18" t="s">
        <v>8308</v>
      </c>
      <c r="R74" s="18" t="s">
        <v>8314</v>
      </c>
      <c r="S74" s="21">
        <v>42649.742210648154</v>
      </c>
      <c r="T74" s="21">
        <v>42694.783877314811</v>
      </c>
    </row>
    <row r="75" spans="1:20" x14ac:dyDescent="0.35">
      <c r="A75" s="18">
        <v>513</v>
      </c>
      <c r="B75" s="18" t="s">
        <v>514</v>
      </c>
      <c r="C75" s="18" t="s">
        <v>4623</v>
      </c>
      <c r="D75" s="19">
        <v>50000</v>
      </c>
      <c r="E75" s="20">
        <v>6962</v>
      </c>
      <c r="F75" s="18" t="s">
        <v>8220</v>
      </c>
      <c r="G75" s="18" t="s">
        <v>8223</v>
      </c>
      <c r="H75" s="18" t="s">
        <v>8245</v>
      </c>
      <c r="I75" s="18">
        <v>1471244400</v>
      </c>
      <c r="J75" s="18">
        <v>1467387705</v>
      </c>
      <c r="K75" s="18" t="b">
        <v>0</v>
      </c>
      <c r="L75" s="18">
        <v>68</v>
      </c>
      <c r="M75" s="18" t="b">
        <v>0</v>
      </c>
      <c r="N75" s="18" t="s">
        <v>8268</v>
      </c>
      <c r="O75" s="18">
        <v>14</v>
      </c>
      <c r="P75" s="18">
        <v>102.38</v>
      </c>
      <c r="Q75" s="18" t="s">
        <v>8308</v>
      </c>
      <c r="R75" s="18" t="s">
        <v>8314</v>
      </c>
      <c r="S75" s="21">
        <v>42552.653993055559</v>
      </c>
      <c r="T75" s="21">
        <v>42597.291666666672</v>
      </c>
    </row>
    <row r="76" spans="1:20" x14ac:dyDescent="0.35">
      <c r="A76" s="18">
        <v>515</v>
      </c>
      <c r="B76" s="18" t="s">
        <v>516</v>
      </c>
      <c r="C76" s="18" t="s">
        <v>4625</v>
      </c>
      <c r="D76" s="19">
        <v>97000</v>
      </c>
      <c r="E76" s="20">
        <v>24651</v>
      </c>
      <c r="F76" s="18" t="s">
        <v>8220</v>
      </c>
      <c r="G76" s="18" t="s">
        <v>8223</v>
      </c>
      <c r="H76" s="18" t="s">
        <v>8245</v>
      </c>
      <c r="I76" s="18">
        <v>1451389601</v>
      </c>
      <c r="J76" s="18">
        <v>1447933601</v>
      </c>
      <c r="K76" s="18" t="b">
        <v>0</v>
      </c>
      <c r="L76" s="18">
        <v>34</v>
      </c>
      <c r="M76" s="18" t="b">
        <v>0</v>
      </c>
      <c r="N76" s="18" t="s">
        <v>8268</v>
      </c>
      <c r="O76" s="18">
        <v>25</v>
      </c>
      <c r="P76" s="18">
        <v>725.03</v>
      </c>
      <c r="Q76" s="18" t="s">
        <v>8308</v>
      </c>
      <c r="R76" s="18" t="s">
        <v>8314</v>
      </c>
      <c r="S76" s="21">
        <v>42327.490752314814</v>
      </c>
      <c r="T76" s="21">
        <v>42367.490752314814</v>
      </c>
    </row>
    <row r="77" spans="1:20" x14ac:dyDescent="0.35">
      <c r="A77" s="18">
        <v>517</v>
      </c>
      <c r="B77" s="18" t="s">
        <v>518</v>
      </c>
      <c r="C77" s="18" t="s">
        <v>4627</v>
      </c>
      <c r="D77" s="19">
        <v>15000</v>
      </c>
      <c r="E77" s="20">
        <v>205</v>
      </c>
      <c r="F77" s="18" t="s">
        <v>8220</v>
      </c>
      <c r="G77" s="18" t="s">
        <v>8223</v>
      </c>
      <c r="H77" s="18" t="s">
        <v>8245</v>
      </c>
      <c r="I77" s="18">
        <v>1486046761</v>
      </c>
      <c r="J77" s="18">
        <v>1483454761</v>
      </c>
      <c r="K77" s="18" t="b">
        <v>0</v>
      </c>
      <c r="L77" s="18">
        <v>3</v>
      </c>
      <c r="M77" s="18" t="b">
        <v>0</v>
      </c>
      <c r="N77" s="18" t="s">
        <v>8268</v>
      </c>
      <c r="O77" s="18">
        <v>1</v>
      </c>
      <c r="P77" s="18">
        <v>68.33</v>
      </c>
      <c r="Q77" s="18" t="s">
        <v>8308</v>
      </c>
      <c r="R77" s="18" t="s">
        <v>8314</v>
      </c>
      <c r="S77" s="21">
        <v>42738.615289351852</v>
      </c>
      <c r="T77" s="21">
        <v>42768.615289351852</v>
      </c>
    </row>
    <row r="78" spans="1:20" x14ac:dyDescent="0.35">
      <c r="A78" s="18">
        <v>518</v>
      </c>
      <c r="B78" s="18" t="s">
        <v>519</v>
      </c>
      <c r="C78" s="18" t="s">
        <v>4628</v>
      </c>
      <c r="D78" s="19">
        <v>7175</v>
      </c>
      <c r="E78" s="20">
        <v>0</v>
      </c>
      <c r="F78" s="18" t="s">
        <v>8220</v>
      </c>
      <c r="G78" s="18" t="s">
        <v>8223</v>
      </c>
      <c r="H78" s="18" t="s">
        <v>8245</v>
      </c>
      <c r="I78" s="18">
        <v>1441550760</v>
      </c>
      <c r="J78" s="18">
        <v>1438958824</v>
      </c>
      <c r="K78" s="18" t="b">
        <v>0</v>
      </c>
      <c r="L78" s="18">
        <v>0</v>
      </c>
      <c r="M78" s="18" t="b">
        <v>0</v>
      </c>
      <c r="N78" s="18" t="s">
        <v>8268</v>
      </c>
      <c r="O78" s="18">
        <v>0</v>
      </c>
      <c r="P78" s="18">
        <v>0</v>
      </c>
      <c r="Q78" s="18" t="s">
        <v>8308</v>
      </c>
      <c r="R78" s="18" t="s">
        <v>8314</v>
      </c>
      <c r="S78" s="21">
        <v>42223.616018518514</v>
      </c>
      <c r="T78" s="21">
        <v>42253.615277777775</v>
      </c>
    </row>
    <row r="79" spans="1:20" x14ac:dyDescent="0.35">
      <c r="A79" s="18">
        <v>519</v>
      </c>
      <c r="B79" s="18" t="s">
        <v>520</v>
      </c>
      <c r="C79" s="18" t="s">
        <v>4629</v>
      </c>
      <c r="D79" s="19">
        <v>12001</v>
      </c>
      <c r="E79" s="20">
        <v>2746</v>
      </c>
      <c r="F79" s="18" t="s">
        <v>8220</v>
      </c>
      <c r="G79" s="18" t="s">
        <v>8223</v>
      </c>
      <c r="H79" s="18" t="s">
        <v>8245</v>
      </c>
      <c r="I79" s="18">
        <v>1354699421</v>
      </c>
      <c r="J79" s="18">
        <v>1352107421</v>
      </c>
      <c r="K79" s="18" t="b">
        <v>0</v>
      </c>
      <c r="L79" s="18">
        <v>70</v>
      </c>
      <c r="M79" s="18" t="b">
        <v>0</v>
      </c>
      <c r="N79" s="18" t="s">
        <v>8268</v>
      </c>
      <c r="O79" s="18">
        <v>23</v>
      </c>
      <c r="P79" s="18">
        <v>39.229999999999997</v>
      </c>
      <c r="Q79" s="18" t="s">
        <v>8308</v>
      </c>
      <c r="R79" s="18" t="s">
        <v>8314</v>
      </c>
      <c r="S79" s="21">
        <v>41218.391446759262</v>
      </c>
      <c r="T79" s="21">
        <v>41248.391446759262</v>
      </c>
    </row>
  </sheetData>
  <conditionalFormatting sqref="F1:F79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79 O1:P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1C76-C27C-4A1C-84D2-8FC52DC41E1E}">
  <dimension ref="A1:T79"/>
  <sheetViews>
    <sheetView workbookViewId="0">
      <selection activeCell="A2" sqref="A2:T79"/>
    </sheetView>
  </sheetViews>
  <sheetFormatPr defaultColWidth="9.1796875" defaultRowHeight="14.5" x14ac:dyDescent="0.35"/>
  <cols>
    <col min="1" max="16384" width="9.1796875" style="18"/>
  </cols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2" t="s">
        <v>8365</v>
      </c>
      <c r="T1" s="12" t="s">
        <v>8366</v>
      </c>
    </row>
    <row r="2" spans="1:20" x14ac:dyDescent="0.35">
      <c r="D2" s="19"/>
      <c r="E2" s="20"/>
      <c r="S2" s="21"/>
      <c r="T2" s="21"/>
    </row>
    <row r="3" spans="1:20" x14ac:dyDescent="0.35">
      <c r="D3" s="19"/>
      <c r="E3" s="20"/>
      <c r="S3" s="21"/>
      <c r="T3" s="21"/>
    </row>
    <row r="4" spans="1:20" x14ac:dyDescent="0.35">
      <c r="D4" s="19"/>
      <c r="E4" s="20"/>
      <c r="S4" s="21"/>
      <c r="T4" s="21"/>
    </row>
    <row r="5" spans="1:20" x14ac:dyDescent="0.35">
      <c r="D5" s="19"/>
      <c r="E5" s="20"/>
      <c r="S5" s="21"/>
      <c r="T5" s="21"/>
    </row>
    <row r="6" spans="1:20" x14ac:dyDescent="0.35">
      <c r="D6" s="19"/>
      <c r="E6" s="20"/>
      <c r="S6" s="21"/>
      <c r="T6" s="21"/>
    </row>
    <row r="7" spans="1:20" x14ac:dyDescent="0.35">
      <c r="D7" s="19"/>
      <c r="E7" s="20"/>
      <c r="S7" s="21"/>
      <c r="T7" s="21"/>
    </row>
    <row r="8" spans="1:20" x14ac:dyDescent="0.35">
      <c r="D8" s="19"/>
      <c r="E8" s="20"/>
      <c r="S8" s="21"/>
      <c r="T8" s="21"/>
    </row>
    <row r="9" spans="1:20" x14ac:dyDescent="0.35">
      <c r="D9" s="19"/>
      <c r="E9" s="20"/>
      <c r="S9" s="21"/>
      <c r="T9" s="21"/>
    </row>
    <row r="10" spans="1:20" x14ac:dyDescent="0.35">
      <c r="D10" s="19"/>
      <c r="E10" s="20"/>
      <c r="S10" s="21"/>
      <c r="T10" s="21"/>
    </row>
    <row r="11" spans="1:20" x14ac:dyDescent="0.35">
      <c r="D11" s="19"/>
      <c r="E11" s="20"/>
      <c r="S11" s="21"/>
      <c r="T11" s="21"/>
    </row>
    <row r="12" spans="1:20" x14ac:dyDescent="0.35">
      <c r="D12" s="19"/>
      <c r="E12" s="20"/>
      <c r="S12" s="21"/>
      <c r="T12" s="21"/>
    </row>
    <row r="13" spans="1:20" x14ac:dyDescent="0.35">
      <c r="D13" s="19"/>
      <c r="E13" s="20"/>
      <c r="S13" s="21"/>
      <c r="T13" s="21"/>
    </row>
    <row r="14" spans="1:20" x14ac:dyDescent="0.35">
      <c r="D14" s="19"/>
      <c r="E14" s="20"/>
      <c r="S14" s="21"/>
      <c r="T14" s="21"/>
    </row>
    <row r="15" spans="1:20" x14ac:dyDescent="0.35">
      <c r="D15" s="19"/>
      <c r="E15" s="20"/>
      <c r="S15" s="21"/>
      <c r="T15" s="21"/>
    </row>
    <row r="16" spans="1:20" x14ac:dyDescent="0.35">
      <c r="D16" s="19"/>
      <c r="E16" s="20"/>
      <c r="S16" s="21"/>
      <c r="T16" s="21"/>
    </row>
    <row r="17" spans="4:20" x14ac:dyDescent="0.35">
      <c r="D17" s="19"/>
      <c r="E17" s="20"/>
      <c r="S17" s="21"/>
      <c r="T17" s="21"/>
    </row>
    <row r="18" spans="4:20" x14ac:dyDescent="0.35">
      <c r="D18" s="19"/>
      <c r="E18" s="20"/>
      <c r="S18" s="21"/>
      <c r="T18" s="21"/>
    </row>
    <row r="19" spans="4:20" x14ac:dyDescent="0.35">
      <c r="D19" s="19"/>
      <c r="E19" s="20"/>
      <c r="S19" s="21"/>
      <c r="T19" s="21"/>
    </row>
    <row r="20" spans="4:20" x14ac:dyDescent="0.35">
      <c r="D20" s="19"/>
      <c r="E20" s="20"/>
      <c r="S20" s="21"/>
      <c r="T20" s="21"/>
    </row>
    <row r="21" spans="4:20" x14ac:dyDescent="0.35">
      <c r="D21" s="19"/>
      <c r="E21" s="20"/>
      <c r="S21" s="21"/>
      <c r="T21" s="21"/>
    </row>
    <row r="22" spans="4:20" x14ac:dyDescent="0.35">
      <c r="D22" s="19"/>
      <c r="E22" s="20"/>
      <c r="S22" s="21"/>
      <c r="T22" s="21"/>
    </row>
    <row r="23" spans="4:20" x14ac:dyDescent="0.35">
      <c r="D23" s="19"/>
      <c r="E23" s="20"/>
      <c r="S23" s="21"/>
      <c r="T23" s="21"/>
    </row>
    <row r="24" spans="4:20" x14ac:dyDescent="0.35">
      <c r="D24" s="19"/>
      <c r="E24" s="20"/>
      <c r="S24" s="21"/>
      <c r="T24" s="21"/>
    </row>
    <row r="25" spans="4:20" x14ac:dyDescent="0.35">
      <c r="D25" s="19"/>
      <c r="E25" s="20"/>
      <c r="S25" s="21"/>
      <c r="T25" s="21"/>
    </row>
    <row r="26" spans="4:20" x14ac:dyDescent="0.35">
      <c r="D26" s="19"/>
      <c r="E26" s="20"/>
      <c r="S26" s="21"/>
      <c r="T26" s="21"/>
    </row>
    <row r="27" spans="4:20" x14ac:dyDescent="0.35">
      <c r="D27" s="19"/>
      <c r="E27" s="20"/>
      <c r="S27" s="21"/>
      <c r="T27" s="21"/>
    </row>
    <row r="28" spans="4:20" x14ac:dyDescent="0.35">
      <c r="D28" s="19"/>
      <c r="E28" s="20"/>
      <c r="S28" s="21"/>
      <c r="T28" s="21"/>
    </row>
    <row r="29" spans="4:20" x14ac:dyDescent="0.35">
      <c r="D29" s="19"/>
      <c r="E29" s="20"/>
      <c r="S29" s="21"/>
      <c r="T29" s="21"/>
    </row>
    <row r="30" spans="4:20" x14ac:dyDescent="0.35">
      <c r="D30" s="19"/>
      <c r="E30" s="20"/>
      <c r="S30" s="21"/>
      <c r="T30" s="21"/>
    </row>
    <row r="31" spans="4:20" x14ac:dyDescent="0.35">
      <c r="D31" s="19"/>
      <c r="E31" s="20"/>
      <c r="S31" s="21"/>
      <c r="T31" s="21"/>
    </row>
    <row r="32" spans="4:20" x14ac:dyDescent="0.35">
      <c r="D32" s="19"/>
      <c r="E32" s="20"/>
      <c r="S32" s="21"/>
      <c r="T32" s="21"/>
    </row>
    <row r="33" spans="4:20" x14ac:dyDescent="0.35">
      <c r="D33" s="19"/>
      <c r="E33" s="20"/>
      <c r="S33" s="21"/>
      <c r="T33" s="21"/>
    </row>
    <row r="34" spans="4:20" x14ac:dyDescent="0.35">
      <c r="D34" s="19"/>
      <c r="E34" s="20"/>
      <c r="S34" s="21"/>
      <c r="T34" s="21"/>
    </row>
    <row r="35" spans="4:20" x14ac:dyDescent="0.35">
      <c r="D35" s="19"/>
      <c r="E35" s="20"/>
      <c r="S35" s="21"/>
      <c r="T35" s="21"/>
    </row>
    <row r="36" spans="4:20" x14ac:dyDescent="0.35">
      <c r="D36" s="19"/>
      <c r="E36" s="20"/>
      <c r="S36" s="21"/>
      <c r="T36" s="21"/>
    </row>
    <row r="37" spans="4:20" x14ac:dyDescent="0.35">
      <c r="D37" s="19"/>
      <c r="E37" s="20"/>
      <c r="S37" s="21"/>
      <c r="T37" s="21"/>
    </row>
    <row r="38" spans="4:20" x14ac:dyDescent="0.35">
      <c r="D38" s="19"/>
      <c r="E38" s="20"/>
      <c r="S38" s="21"/>
      <c r="T38" s="21"/>
    </row>
    <row r="39" spans="4:20" x14ac:dyDescent="0.35">
      <c r="D39" s="19"/>
      <c r="E39" s="20"/>
      <c r="S39" s="21"/>
      <c r="T39" s="21"/>
    </row>
    <row r="40" spans="4:20" x14ac:dyDescent="0.35">
      <c r="D40" s="19"/>
      <c r="E40" s="20"/>
      <c r="S40" s="21"/>
      <c r="T40" s="21"/>
    </row>
    <row r="41" spans="4:20" x14ac:dyDescent="0.35">
      <c r="D41" s="19"/>
      <c r="E41" s="20"/>
      <c r="S41" s="21"/>
      <c r="T41" s="21"/>
    </row>
    <row r="42" spans="4:20" x14ac:dyDescent="0.35">
      <c r="D42" s="19"/>
      <c r="E42" s="20"/>
      <c r="S42" s="21"/>
      <c r="T42" s="21"/>
    </row>
    <row r="43" spans="4:20" x14ac:dyDescent="0.35">
      <c r="D43" s="19"/>
      <c r="E43" s="20"/>
      <c r="S43" s="21"/>
      <c r="T43" s="21"/>
    </row>
    <row r="44" spans="4:20" x14ac:dyDescent="0.35">
      <c r="D44" s="19"/>
      <c r="E44" s="20"/>
      <c r="S44" s="21"/>
      <c r="T44" s="21"/>
    </row>
    <row r="45" spans="4:20" x14ac:dyDescent="0.35">
      <c r="D45" s="19"/>
      <c r="E45" s="20"/>
      <c r="S45" s="21"/>
      <c r="T45" s="21"/>
    </row>
    <row r="46" spans="4:20" x14ac:dyDescent="0.35">
      <c r="D46" s="19"/>
      <c r="E46" s="20"/>
      <c r="S46" s="21"/>
      <c r="T46" s="21"/>
    </row>
    <row r="47" spans="4:20" x14ac:dyDescent="0.35">
      <c r="D47" s="19"/>
      <c r="E47" s="20"/>
      <c r="S47" s="21"/>
      <c r="T47" s="21"/>
    </row>
    <row r="48" spans="4:20" x14ac:dyDescent="0.35">
      <c r="D48" s="19"/>
      <c r="E48" s="20"/>
      <c r="S48" s="21"/>
      <c r="T48" s="21"/>
    </row>
    <row r="49" spans="4:20" x14ac:dyDescent="0.35">
      <c r="D49" s="19"/>
      <c r="E49" s="20"/>
      <c r="S49" s="21"/>
      <c r="T49" s="21"/>
    </row>
    <row r="50" spans="4:20" x14ac:dyDescent="0.35">
      <c r="D50" s="19"/>
      <c r="E50" s="20"/>
      <c r="S50" s="21"/>
      <c r="T50" s="21"/>
    </row>
    <row r="51" spans="4:20" x14ac:dyDescent="0.35">
      <c r="D51" s="19"/>
      <c r="E51" s="20"/>
      <c r="S51" s="21"/>
      <c r="T51" s="21"/>
    </row>
    <row r="52" spans="4:20" x14ac:dyDescent="0.35">
      <c r="D52" s="19"/>
      <c r="E52" s="20"/>
      <c r="S52" s="21"/>
      <c r="T52" s="21"/>
    </row>
    <row r="53" spans="4:20" x14ac:dyDescent="0.35">
      <c r="D53" s="19"/>
      <c r="E53" s="20"/>
      <c r="S53" s="21"/>
      <c r="T53" s="21"/>
    </row>
    <row r="54" spans="4:20" x14ac:dyDescent="0.35">
      <c r="D54" s="19"/>
      <c r="E54" s="20"/>
      <c r="S54" s="21"/>
      <c r="T54" s="21"/>
    </row>
    <row r="55" spans="4:20" x14ac:dyDescent="0.35">
      <c r="D55" s="19"/>
      <c r="E55" s="20"/>
      <c r="S55" s="21"/>
      <c r="T55" s="21"/>
    </row>
    <row r="56" spans="4:20" x14ac:dyDescent="0.35">
      <c r="D56" s="19"/>
      <c r="E56" s="20"/>
      <c r="S56" s="21"/>
      <c r="T56" s="21"/>
    </row>
    <row r="57" spans="4:20" x14ac:dyDescent="0.35">
      <c r="D57" s="19"/>
      <c r="E57" s="20"/>
      <c r="S57" s="21"/>
      <c r="T57" s="21"/>
    </row>
    <row r="58" spans="4:20" x14ac:dyDescent="0.35">
      <c r="D58" s="19"/>
      <c r="E58" s="20"/>
      <c r="S58" s="21"/>
      <c r="T58" s="21"/>
    </row>
    <row r="59" spans="4:20" x14ac:dyDescent="0.35">
      <c r="D59" s="19"/>
      <c r="E59" s="20"/>
      <c r="S59" s="21"/>
      <c r="T59" s="21"/>
    </row>
    <row r="60" spans="4:20" x14ac:dyDescent="0.35">
      <c r="D60" s="19"/>
      <c r="E60" s="20"/>
      <c r="S60" s="21"/>
      <c r="T60" s="21"/>
    </row>
    <row r="61" spans="4:20" x14ac:dyDescent="0.35">
      <c r="D61" s="19"/>
      <c r="E61" s="20"/>
      <c r="S61" s="21"/>
      <c r="T61" s="21"/>
    </row>
    <row r="62" spans="4:20" x14ac:dyDescent="0.35">
      <c r="D62" s="19"/>
      <c r="E62" s="20"/>
      <c r="S62" s="21"/>
      <c r="T62" s="21"/>
    </row>
    <row r="63" spans="4:20" x14ac:dyDescent="0.35">
      <c r="D63" s="19"/>
      <c r="E63" s="20"/>
      <c r="S63" s="21"/>
      <c r="T63" s="21"/>
    </row>
    <row r="64" spans="4:20" x14ac:dyDescent="0.35">
      <c r="D64" s="19"/>
      <c r="E64" s="20"/>
      <c r="S64" s="21"/>
      <c r="T64" s="21"/>
    </row>
    <row r="65" spans="4:20" x14ac:dyDescent="0.35">
      <c r="D65" s="19"/>
      <c r="E65" s="20"/>
      <c r="S65" s="21"/>
      <c r="T65" s="21"/>
    </row>
    <row r="66" spans="4:20" x14ac:dyDescent="0.35">
      <c r="D66" s="19"/>
      <c r="E66" s="20"/>
      <c r="S66" s="21"/>
      <c r="T66" s="21"/>
    </row>
    <row r="67" spans="4:20" x14ac:dyDescent="0.35">
      <c r="D67" s="19"/>
      <c r="E67" s="20"/>
      <c r="S67" s="21"/>
      <c r="T67" s="21"/>
    </row>
    <row r="68" spans="4:20" x14ac:dyDescent="0.35">
      <c r="D68" s="19"/>
      <c r="E68" s="20"/>
      <c r="S68" s="21"/>
      <c r="T68" s="21"/>
    </row>
    <row r="69" spans="4:20" x14ac:dyDescent="0.35">
      <c r="D69" s="19"/>
      <c r="E69" s="20"/>
      <c r="S69" s="21"/>
      <c r="T69" s="21"/>
    </row>
    <row r="70" spans="4:20" x14ac:dyDescent="0.35">
      <c r="D70" s="19"/>
      <c r="E70" s="20"/>
      <c r="S70" s="21"/>
      <c r="T70" s="21"/>
    </row>
    <row r="71" spans="4:20" x14ac:dyDescent="0.35">
      <c r="D71" s="19"/>
      <c r="E71" s="20"/>
      <c r="S71" s="21"/>
      <c r="T71" s="21"/>
    </row>
    <row r="72" spans="4:20" x14ac:dyDescent="0.35">
      <c r="D72" s="19"/>
      <c r="E72" s="20"/>
      <c r="S72" s="21"/>
      <c r="T72" s="21"/>
    </row>
    <row r="73" spans="4:20" x14ac:dyDescent="0.35">
      <c r="D73" s="19"/>
      <c r="E73" s="20"/>
      <c r="S73" s="21"/>
      <c r="T73" s="21"/>
    </row>
    <row r="74" spans="4:20" x14ac:dyDescent="0.35">
      <c r="D74" s="19"/>
      <c r="E74" s="20"/>
      <c r="S74" s="21"/>
      <c r="T74" s="21"/>
    </row>
    <row r="75" spans="4:20" x14ac:dyDescent="0.35">
      <c r="D75" s="19"/>
      <c r="E75" s="20"/>
      <c r="S75" s="21"/>
      <c r="T75" s="21"/>
    </row>
    <row r="76" spans="4:20" x14ac:dyDescent="0.35">
      <c r="D76" s="19"/>
      <c r="E76" s="20"/>
      <c r="S76" s="21"/>
      <c r="T76" s="21"/>
    </row>
    <row r="77" spans="4:20" x14ac:dyDescent="0.35">
      <c r="D77" s="19"/>
      <c r="E77" s="20"/>
      <c r="S77" s="21"/>
      <c r="T77" s="21"/>
    </row>
    <row r="78" spans="4:20" x14ac:dyDescent="0.35">
      <c r="D78" s="19"/>
      <c r="E78" s="20"/>
      <c r="S78" s="21"/>
      <c r="T78" s="21"/>
    </row>
    <row r="79" spans="4:20" x14ac:dyDescent="0.35">
      <c r="D79" s="19"/>
      <c r="E79" s="20"/>
      <c r="S79" s="21"/>
      <c r="T79" s="21"/>
    </row>
  </sheetData>
  <conditionalFormatting sqref="F1:F79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79 O1:P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314B2-E799-4C8A-9800-E9D9A763685E}">
  <dimension ref="A1:T18"/>
  <sheetViews>
    <sheetView workbookViewId="0">
      <selection activeCell="I29" sqref="I29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2" t="s">
        <v>8365</v>
      </c>
      <c r="T1" s="12" t="s">
        <v>8366</v>
      </c>
    </row>
    <row r="2" spans="1:20" x14ac:dyDescent="0.35">
      <c r="A2" s="18">
        <v>1681</v>
      </c>
      <c r="B2" s="18" t="s">
        <v>1682</v>
      </c>
      <c r="C2" s="18" t="s">
        <v>5791</v>
      </c>
      <c r="D2" s="19">
        <v>65000</v>
      </c>
      <c r="E2" s="20">
        <v>65924.38</v>
      </c>
      <c r="F2" s="18" t="s">
        <v>8221</v>
      </c>
      <c r="G2" s="18" t="s">
        <v>8223</v>
      </c>
      <c r="H2" s="18" t="s">
        <v>8245</v>
      </c>
      <c r="I2" s="18">
        <v>1490752800</v>
      </c>
      <c r="J2" s="18">
        <v>1486522484</v>
      </c>
      <c r="K2" s="18" t="b">
        <v>0</v>
      </c>
      <c r="L2" s="18">
        <v>884</v>
      </c>
      <c r="M2" s="18" t="b">
        <v>0</v>
      </c>
      <c r="N2" s="18" t="s">
        <v>8291</v>
      </c>
      <c r="O2" s="18">
        <v>101</v>
      </c>
      <c r="P2" s="18">
        <v>74.58</v>
      </c>
      <c r="Q2" s="18" t="s">
        <v>8323</v>
      </c>
      <c r="R2" s="18" t="s">
        <v>8345</v>
      </c>
      <c r="S2" s="21">
        <v>42774.121342592596</v>
      </c>
      <c r="T2" s="21">
        <v>42823.083333333328</v>
      </c>
    </row>
    <row r="3" spans="1:20" x14ac:dyDescent="0.35">
      <c r="A3" s="18">
        <v>1682</v>
      </c>
      <c r="B3" s="18" t="s">
        <v>1683</v>
      </c>
      <c r="C3" s="18" t="s">
        <v>5792</v>
      </c>
      <c r="D3" s="19">
        <v>6000</v>
      </c>
      <c r="E3" s="20">
        <v>0</v>
      </c>
      <c r="F3" s="18" t="s">
        <v>8221</v>
      </c>
      <c r="G3" s="18" t="s">
        <v>8223</v>
      </c>
      <c r="H3" s="18" t="s">
        <v>8245</v>
      </c>
      <c r="I3" s="18">
        <v>1492142860</v>
      </c>
      <c r="J3" s="18">
        <v>1486962460</v>
      </c>
      <c r="K3" s="18" t="b">
        <v>0</v>
      </c>
      <c r="L3" s="18">
        <v>0</v>
      </c>
      <c r="M3" s="18" t="b">
        <v>0</v>
      </c>
      <c r="N3" s="18" t="s">
        <v>8291</v>
      </c>
      <c r="O3" s="18">
        <v>0</v>
      </c>
      <c r="P3" s="18">
        <v>0</v>
      </c>
      <c r="Q3" s="18" t="s">
        <v>8323</v>
      </c>
      <c r="R3" s="18" t="s">
        <v>8345</v>
      </c>
      <c r="S3" s="21">
        <v>42779.21365740741</v>
      </c>
      <c r="T3" s="21">
        <v>42839.171990740739</v>
      </c>
    </row>
    <row r="4" spans="1:20" x14ac:dyDescent="0.35">
      <c r="A4" s="18">
        <v>1684</v>
      </c>
      <c r="B4" s="18" t="s">
        <v>1685</v>
      </c>
      <c r="C4" s="18" t="s">
        <v>5794</v>
      </c>
      <c r="D4" s="19">
        <v>8000</v>
      </c>
      <c r="E4" s="20">
        <v>8730</v>
      </c>
      <c r="F4" s="18" t="s">
        <v>8221</v>
      </c>
      <c r="G4" s="18" t="s">
        <v>8223</v>
      </c>
      <c r="H4" s="18" t="s">
        <v>8245</v>
      </c>
      <c r="I4" s="18">
        <v>1489775641</v>
      </c>
      <c r="J4" s="18">
        <v>1487360041</v>
      </c>
      <c r="K4" s="18" t="b">
        <v>0</v>
      </c>
      <c r="L4" s="18">
        <v>101</v>
      </c>
      <c r="M4" s="18" t="b">
        <v>0</v>
      </c>
      <c r="N4" s="18" t="s">
        <v>8291</v>
      </c>
      <c r="O4" s="18">
        <v>109</v>
      </c>
      <c r="P4" s="18">
        <v>86.44</v>
      </c>
      <c r="Q4" s="18" t="s">
        <v>8323</v>
      </c>
      <c r="R4" s="18" t="s">
        <v>8345</v>
      </c>
      <c r="S4" s="21">
        <v>42783.815289351856</v>
      </c>
      <c r="T4" s="21">
        <v>42811.773622685185</v>
      </c>
    </row>
    <row r="5" spans="1:20" x14ac:dyDescent="0.35">
      <c r="A5" s="18">
        <v>1685</v>
      </c>
      <c r="B5" s="18" t="s">
        <v>1686</v>
      </c>
      <c r="C5" s="18" t="s">
        <v>5795</v>
      </c>
      <c r="D5" s="19">
        <v>350</v>
      </c>
      <c r="E5" s="20">
        <v>360</v>
      </c>
      <c r="F5" s="18" t="s">
        <v>8221</v>
      </c>
      <c r="G5" s="18" t="s">
        <v>8223</v>
      </c>
      <c r="H5" s="18" t="s">
        <v>8245</v>
      </c>
      <c r="I5" s="18">
        <v>1490331623</v>
      </c>
      <c r="J5" s="18">
        <v>1487743223</v>
      </c>
      <c r="K5" s="18" t="b">
        <v>0</v>
      </c>
      <c r="L5" s="18">
        <v>15</v>
      </c>
      <c r="M5" s="18" t="b">
        <v>0</v>
      </c>
      <c r="N5" s="18" t="s">
        <v>8291</v>
      </c>
      <c r="O5" s="18">
        <v>103</v>
      </c>
      <c r="P5" s="18">
        <v>24</v>
      </c>
      <c r="Q5" s="18" t="s">
        <v>8323</v>
      </c>
      <c r="R5" s="18" t="s">
        <v>8345</v>
      </c>
      <c r="S5" s="21">
        <v>42788.2502662037</v>
      </c>
      <c r="T5" s="21">
        <v>42818.208599537036</v>
      </c>
    </row>
    <row r="6" spans="1:20" x14ac:dyDescent="0.35">
      <c r="A6" s="18">
        <v>1687</v>
      </c>
      <c r="B6" s="18" t="s">
        <v>1688</v>
      </c>
      <c r="C6" s="18" t="s">
        <v>5797</v>
      </c>
      <c r="D6" s="19">
        <v>10000</v>
      </c>
      <c r="E6" s="20">
        <v>3125</v>
      </c>
      <c r="F6" s="18" t="s">
        <v>8221</v>
      </c>
      <c r="G6" s="18" t="s">
        <v>8223</v>
      </c>
      <c r="H6" s="18" t="s">
        <v>8245</v>
      </c>
      <c r="I6" s="18">
        <v>1491855300</v>
      </c>
      <c r="J6" s="18">
        <v>1488935245</v>
      </c>
      <c r="K6" s="18" t="b">
        <v>0</v>
      </c>
      <c r="L6" s="18">
        <v>39</v>
      </c>
      <c r="M6" s="18" t="b">
        <v>0</v>
      </c>
      <c r="N6" s="18" t="s">
        <v>8291</v>
      </c>
      <c r="O6" s="18">
        <v>31</v>
      </c>
      <c r="P6" s="18">
        <v>80.13</v>
      </c>
      <c r="Q6" s="18" t="s">
        <v>8323</v>
      </c>
      <c r="R6" s="18" t="s">
        <v>8345</v>
      </c>
      <c r="S6" s="21">
        <v>42802.046817129631</v>
      </c>
      <c r="T6" s="21">
        <v>42835.84375</v>
      </c>
    </row>
    <row r="7" spans="1:20" x14ac:dyDescent="0.35">
      <c r="A7" s="18">
        <v>1688</v>
      </c>
      <c r="B7" s="18" t="s">
        <v>1689</v>
      </c>
      <c r="C7" s="18" t="s">
        <v>5798</v>
      </c>
      <c r="D7" s="19">
        <v>4000</v>
      </c>
      <c r="E7" s="20">
        <v>1772</v>
      </c>
      <c r="F7" s="18" t="s">
        <v>8221</v>
      </c>
      <c r="G7" s="18" t="s">
        <v>8223</v>
      </c>
      <c r="H7" s="18" t="s">
        <v>8245</v>
      </c>
      <c r="I7" s="18">
        <v>1491738594</v>
      </c>
      <c r="J7" s="18">
        <v>1489150194</v>
      </c>
      <c r="K7" s="18" t="b">
        <v>0</v>
      </c>
      <c r="L7" s="18">
        <v>7</v>
      </c>
      <c r="M7" s="18" t="b">
        <v>0</v>
      </c>
      <c r="N7" s="18" t="s">
        <v>8291</v>
      </c>
      <c r="O7" s="18">
        <v>44</v>
      </c>
      <c r="P7" s="18">
        <v>253.14</v>
      </c>
      <c r="Q7" s="18" t="s">
        <v>8323</v>
      </c>
      <c r="R7" s="18" t="s">
        <v>8345</v>
      </c>
      <c r="S7" s="21">
        <v>42804.534652777773</v>
      </c>
      <c r="T7" s="21">
        <v>42834.492986111116</v>
      </c>
    </row>
    <row r="8" spans="1:20" x14ac:dyDescent="0.35">
      <c r="A8" s="18">
        <v>1689</v>
      </c>
      <c r="B8" s="18" t="s">
        <v>1690</v>
      </c>
      <c r="C8" s="18" t="s">
        <v>5799</v>
      </c>
      <c r="D8" s="19">
        <v>2400</v>
      </c>
      <c r="E8" s="20">
        <v>2400</v>
      </c>
      <c r="F8" s="18" t="s">
        <v>8221</v>
      </c>
      <c r="G8" s="18" t="s">
        <v>8223</v>
      </c>
      <c r="H8" s="18" t="s">
        <v>8245</v>
      </c>
      <c r="I8" s="18">
        <v>1489700230</v>
      </c>
      <c r="J8" s="18">
        <v>1487111830</v>
      </c>
      <c r="K8" s="18" t="b">
        <v>0</v>
      </c>
      <c r="L8" s="18">
        <v>14</v>
      </c>
      <c r="M8" s="18" t="b">
        <v>0</v>
      </c>
      <c r="N8" s="18" t="s">
        <v>8291</v>
      </c>
      <c r="O8" s="18">
        <v>100</v>
      </c>
      <c r="P8" s="18">
        <v>171.43</v>
      </c>
      <c r="Q8" s="18" t="s">
        <v>8323</v>
      </c>
      <c r="R8" s="18" t="s">
        <v>8345</v>
      </c>
      <c r="S8" s="21">
        <v>42780.942476851851</v>
      </c>
      <c r="T8" s="21">
        <v>42810.900810185187</v>
      </c>
    </row>
    <row r="9" spans="1:20" x14ac:dyDescent="0.35">
      <c r="A9" s="18">
        <v>1690</v>
      </c>
      <c r="B9" s="18" t="s">
        <v>1691</v>
      </c>
      <c r="C9" s="18" t="s">
        <v>5800</v>
      </c>
      <c r="D9" s="19">
        <v>2500</v>
      </c>
      <c r="E9" s="20">
        <v>635</v>
      </c>
      <c r="F9" s="18" t="s">
        <v>8221</v>
      </c>
      <c r="G9" s="18" t="s">
        <v>8223</v>
      </c>
      <c r="H9" s="18" t="s">
        <v>8245</v>
      </c>
      <c r="I9" s="18">
        <v>1491470442</v>
      </c>
      <c r="J9" s="18">
        <v>1488882042</v>
      </c>
      <c r="K9" s="18" t="b">
        <v>0</v>
      </c>
      <c r="L9" s="18">
        <v>11</v>
      </c>
      <c r="M9" s="18" t="b">
        <v>0</v>
      </c>
      <c r="N9" s="18" t="s">
        <v>8291</v>
      </c>
      <c r="O9" s="18">
        <v>25</v>
      </c>
      <c r="P9" s="18">
        <v>57.73</v>
      </c>
      <c r="Q9" s="18" t="s">
        <v>8323</v>
      </c>
      <c r="R9" s="18" t="s">
        <v>8345</v>
      </c>
      <c r="S9" s="21">
        <v>42801.43104166667</v>
      </c>
      <c r="T9" s="21">
        <v>42831.389374999999</v>
      </c>
    </row>
    <row r="10" spans="1:20" x14ac:dyDescent="0.35">
      <c r="A10" s="18">
        <v>1691</v>
      </c>
      <c r="B10" s="18" t="s">
        <v>1692</v>
      </c>
      <c r="C10" s="18" t="s">
        <v>5801</v>
      </c>
      <c r="D10" s="19">
        <v>30000</v>
      </c>
      <c r="E10" s="20">
        <v>10042</v>
      </c>
      <c r="F10" s="18" t="s">
        <v>8221</v>
      </c>
      <c r="G10" s="18" t="s">
        <v>8223</v>
      </c>
      <c r="H10" s="18" t="s">
        <v>8245</v>
      </c>
      <c r="I10" s="18">
        <v>1491181200</v>
      </c>
      <c r="J10" s="18">
        <v>1488387008</v>
      </c>
      <c r="K10" s="18" t="b">
        <v>0</v>
      </c>
      <c r="L10" s="18">
        <v>38</v>
      </c>
      <c r="M10" s="18" t="b">
        <v>0</v>
      </c>
      <c r="N10" s="18" t="s">
        <v>8291</v>
      </c>
      <c r="O10" s="18">
        <v>33</v>
      </c>
      <c r="P10" s="18">
        <v>264.26</v>
      </c>
      <c r="Q10" s="18" t="s">
        <v>8323</v>
      </c>
      <c r="R10" s="18" t="s">
        <v>8345</v>
      </c>
      <c r="S10" s="21">
        <v>42795.701481481476</v>
      </c>
      <c r="T10" s="21">
        <v>42828.041666666672</v>
      </c>
    </row>
    <row r="11" spans="1:20" x14ac:dyDescent="0.35">
      <c r="A11" s="18">
        <v>1692</v>
      </c>
      <c r="B11" s="18" t="s">
        <v>1693</v>
      </c>
      <c r="C11" s="18" t="s">
        <v>5802</v>
      </c>
      <c r="D11" s="19">
        <v>5000</v>
      </c>
      <c r="E11" s="20">
        <v>2390</v>
      </c>
      <c r="F11" s="18" t="s">
        <v>8221</v>
      </c>
      <c r="G11" s="18" t="s">
        <v>8223</v>
      </c>
      <c r="H11" s="18" t="s">
        <v>8245</v>
      </c>
      <c r="I11" s="18">
        <v>1490572740</v>
      </c>
      <c r="J11" s="18">
        <v>1487734667</v>
      </c>
      <c r="K11" s="18" t="b">
        <v>0</v>
      </c>
      <c r="L11" s="18">
        <v>15</v>
      </c>
      <c r="M11" s="18" t="b">
        <v>0</v>
      </c>
      <c r="N11" s="18" t="s">
        <v>8291</v>
      </c>
      <c r="O11" s="18">
        <v>48</v>
      </c>
      <c r="P11" s="18">
        <v>159.33000000000001</v>
      </c>
      <c r="Q11" s="18" t="s">
        <v>8323</v>
      </c>
      <c r="R11" s="18" t="s">
        <v>8345</v>
      </c>
      <c r="S11" s="21">
        <v>42788.151238425926</v>
      </c>
      <c r="T11" s="21">
        <v>42820.999305555553</v>
      </c>
    </row>
    <row r="12" spans="1:20" x14ac:dyDescent="0.35">
      <c r="A12" s="18">
        <v>1694</v>
      </c>
      <c r="B12" s="18" t="s">
        <v>1695</v>
      </c>
      <c r="C12" s="18" t="s">
        <v>5804</v>
      </c>
      <c r="D12" s="19">
        <v>10000</v>
      </c>
      <c r="E12" s="20">
        <v>5</v>
      </c>
      <c r="F12" s="18" t="s">
        <v>8221</v>
      </c>
      <c r="G12" s="18" t="s">
        <v>8223</v>
      </c>
      <c r="H12" s="18" t="s">
        <v>8245</v>
      </c>
      <c r="I12" s="18">
        <v>1490589360</v>
      </c>
      <c r="J12" s="18">
        <v>1488038674</v>
      </c>
      <c r="K12" s="18" t="b">
        <v>0</v>
      </c>
      <c r="L12" s="18">
        <v>1</v>
      </c>
      <c r="M12" s="18" t="b">
        <v>0</v>
      </c>
      <c r="N12" s="18" t="s">
        <v>8291</v>
      </c>
      <c r="O12" s="18">
        <v>0</v>
      </c>
      <c r="P12" s="18">
        <v>5</v>
      </c>
      <c r="Q12" s="18" t="s">
        <v>8323</v>
      </c>
      <c r="R12" s="18" t="s">
        <v>8345</v>
      </c>
      <c r="S12" s="21">
        <v>42791.669837962967</v>
      </c>
      <c r="T12" s="21">
        <v>42821.191666666666</v>
      </c>
    </row>
    <row r="13" spans="1:20" x14ac:dyDescent="0.35">
      <c r="A13" s="18">
        <v>1695</v>
      </c>
      <c r="B13" s="18" t="s">
        <v>1696</v>
      </c>
      <c r="C13" s="18" t="s">
        <v>5805</v>
      </c>
      <c r="D13" s="19">
        <v>12000</v>
      </c>
      <c r="E13" s="20">
        <v>1405</v>
      </c>
      <c r="F13" s="18" t="s">
        <v>8221</v>
      </c>
      <c r="G13" s="18" t="s">
        <v>8223</v>
      </c>
      <c r="H13" s="18" t="s">
        <v>8245</v>
      </c>
      <c r="I13" s="18">
        <v>1491786000</v>
      </c>
      <c r="J13" s="18">
        <v>1488847514</v>
      </c>
      <c r="K13" s="18" t="b">
        <v>0</v>
      </c>
      <c r="L13" s="18">
        <v>23</v>
      </c>
      <c r="M13" s="18" t="b">
        <v>0</v>
      </c>
      <c r="N13" s="18" t="s">
        <v>8291</v>
      </c>
      <c r="O13" s="18">
        <v>12</v>
      </c>
      <c r="P13" s="18">
        <v>61.09</v>
      </c>
      <c r="Q13" s="18" t="s">
        <v>8323</v>
      </c>
      <c r="R13" s="18" t="s">
        <v>8345</v>
      </c>
      <c r="S13" s="21">
        <v>42801.031412037039</v>
      </c>
      <c r="T13" s="21">
        <v>42835.041666666672</v>
      </c>
    </row>
    <row r="14" spans="1:20" x14ac:dyDescent="0.35">
      <c r="A14" s="18">
        <v>1696</v>
      </c>
      <c r="B14" s="18" t="s">
        <v>1697</v>
      </c>
      <c r="C14" s="18" t="s">
        <v>5806</v>
      </c>
      <c r="D14" s="19">
        <v>300000</v>
      </c>
      <c r="E14" s="20">
        <v>0</v>
      </c>
      <c r="F14" s="18" t="s">
        <v>8221</v>
      </c>
      <c r="G14" s="18" t="s">
        <v>8223</v>
      </c>
      <c r="H14" s="18" t="s">
        <v>8245</v>
      </c>
      <c r="I14" s="18">
        <v>1491007211</v>
      </c>
      <c r="J14" s="18">
        <v>1488418811</v>
      </c>
      <c r="K14" s="18" t="b">
        <v>0</v>
      </c>
      <c r="L14" s="18">
        <v>0</v>
      </c>
      <c r="M14" s="18" t="b">
        <v>0</v>
      </c>
      <c r="N14" s="18" t="s">
        <v>8291</v>
      </c>
      <c r="O14" s="18">
        <v>0</v>
      </c>
      <c r="P14" s="18">
        <v>0</v>
      </c>
      <c r="Q14" s="18" t="s">
        <v>8323</v>
      </c>
      <c r="R14" s="18" t="s">
        <v>8345</v>
      </c>
      <c r="S14" s="21">
        <v>42796.069571759261</v>
      </c>
      <c r="T14" s="21">
        <v>42826.027905092589</v>
      </c>
    </row>
    <row r="15" spans="1:20" x14ac:dyDescent="0.35">
      <c r="A15" s="18">
        <v>1697</v>
      </c>
      <c r="B15" s="18" t="s">
        <v>1698</v>
      </c>
      <c r="C15" s="18" t="s">
        <v>5807</v>
      </c>
      <c r="D15" s="19">
        <v>12500</v>
      </c>
      <c r="E15" s="20">
        <v>2526</v>
      </c>
      <c r="F15" s="18" t="s">
        <v>8221</v>
      </c>
      <c r="G15" s="18" t="s">
        <v>8223</v>
      </c>
      <c r="H15" s="18" t="s">
        <v>8245</v>
      </c>
      <c r="I15" s="18">
        <v>1491781648</v>
      </c>
      <c r="J15" s="18">
        <v>1489193248</v>
      </c>
      <c r="K15" s="18" t="b">
        <v>0</v>
      </c>
      <c r="L15" s="18">
        <v>22</v>
      </c>
      <c r="M15" s="18" t="b">
        <v>0</v>
      </c>
      <c r="N15" s="18" t="s">
        <v>8291</v>
      </c>
      <c r="O15" s="18">
        <v>20</v>
      </c>
      <c r="P15" s="18">
        <v>114.82</v>
      </c>
      <c r="Q15" s="18" t="s">
        <v>8323</v>
      </c>
      <c r="R15" s="18" t="s">
        <v>8345</v>
      </c>
      <c r="S15" s="21">
        <v>42805.032962962956</v>
      </c>
      <c r="T15" s="21">
        <v>42834.991296296299</v>
      </c>
    </row>
    <row r="16" spans="1:20" x14ac:dyDescent="0.35">
      <c r="A16" s="18">
        <v>1698</v>
      </c>
      <c r="B16" s="18" t="s">
        <v>1699</v>
      </c>
      <c r="C16" s="18" t="s">
        <v>5808</v>
      </c>
      <c r="D16" s="19">
        <v>125000</v>
      </c>
      <c r="E16" s="20">
        <v>0</v>
      </c>
      <c r="F16" s="18" t="s">
        <v>8221</v>
      </c>
      <c r="G16" s="18" t="s">
        <v>8223</v>
      </c>
      <c r="H16" s="18" t="s">
        <v>8245</v>
      </c>
      <c r="I16" s="18">
        <v>1490499180</v>
      </c>
      <c r="J16" s="18">
        <v>1488430760</v>
      </c>
      <c r="K16" s="18" t="b">
        <v>0</v>
      </c>
      <c r="L16" s="18">
        <v>0</v>
      </c>
      <c r="M16" s="18" t="b">
        <v>0</v>
      </c>
      <c r="N16" s="18" t="s">
        <v>8291</v>
      </c>
      <c r="O16" s="18">
        <v>0</v>
      </c>
      <c r="P16" s="18">
        <v>0</v>
      </c>
      <c r="Q16" s="18" t="s">
        <v>8323</v>
      </c>
      <c r="R16" s="18" t="s">
        <v>8345</v>
      </c>
      <c r="S16" s="21">
        <v>42796.207870370374</v>
      </c>
      <c r="T16" s="21">
        <v>42820.147916666669</v>
      </c>
    </row>
    <row r="17" spans="1:20" x14ac:dyDescent="0.35">
      <c r="A17" s="18">
        <v>1699</v>
      </c>
      <c r="B17" s="18" t="s">
        <v>1700</v>
      </c>
      <c r="C17" s="18" t="s">
        <v>5809</v>
      </c>
      <c r="D17" s="19">
        <v>5105</v>
      </c>
      <c r="E17" s="20">
        <v>216</v>
      </c>
      <c r="F17" s="18" t="s">
        <v>8221</v>
      </c>
      <c r="G17" s="18" t="s">
        <v>8223</v>
      </c>
      <c r="H17" s="18" t="s">
        <v>8245</v>
      </c>
      <c r="I17" s="18">
        <v>1491943445</v>
      </c>
      <c r="J17" s="18">
        <v>1489351445</v>
      </c>
      <c r="K17" s="18" t="b">
        <v>0</v>
      </c>
      <c r="L17" s="18">
        <v>4</v>
      </c>
      <c r="M17" s="18" t="b">
        <v>0</v>
      </c>
      <c r="N17" s="18" t="s">
        <v>8291</v>
      </c>
      <c r="O17" s="18">
        <v>4</v>
      </c>
      <c r="P17" s="18">
        <v>54</v>
      </c>
      <c r="Q17" s="18" t="s">
        <v>8323</v>
      </c>
      <c r="R17" s="18" t="s">
        <v>8345</v>
      </c>
      <c r="S17" s="21">
        <v>42806.863946759258</v>
      </c>
      <c r="T17" s="21">
        <v>42836.863946759258</v>
      </c>
    </row>
    <row r="18" spans="1:20" x14ac:dyDescent="0.35">
      <c r="A18" s="18">
        <v>1700</v>
      </c>
      <c r="B18" s="18" t="s">
        <v>1701</v>
      </c>
      <c r="C18" s="18" t="s">
        <v>5810</v>
      </c>
      <c r="D18" s="19">
        <v>20000</v>
      </c>
      <c r="E18" s="20">
        <v>5212</v>
      </c>
      <c r="F18" s="18" t="s">
        <v>8221</v>
      </c>
      <c r="G18" s="18" t="s">
        <v>8223</v>
      </c>
      <c r="H18" s="18" t="s">
        <v>8245</v>
      </c>
      <c r="I18" s="18">
        <v>1491019200</v>
      </c>
      <c r="J18" s="18">
        <v>1488418990</v>
      </c>
      <c r="K18" s="18" t="b">
        <v>0</v>
      </c>
      <c r="L18" s="18">
        <v>79</v>
      </c>
      <c r="M18" s="18" t="b">
        <v>0</v>
      </c>
      <c r="N18" s="18" t="s">
        <v>8291</v>
      </c>
      <c r="O18" s="18">
        <v>26</v>
      </c>
      <c r="P18" s="18">
        <v>65.97</v>
      </c>
      <c r="Q18" s="18" t="s">
        <v>8323</v>
      </c>
      <c r="R18" s="18" t="s">
        <v>8345</v>
      </c>
      <c r="S18" s="21">
        <v>42796.071643518517</v>
      </c>
      <c r="T18" s="21">
        <v>42826.166666666672</v>
      </c>
    </row>
  </sheetData>
  <conditionalFormatting sqref="F1:F18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8 O1:P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D3154-40EA-46E6-9FD4-66CDF766B96D}">
  <dimension ref="A1:T38"/>
  <sheetViews>
    <sheetView workbookViewId="0">
      <selection sqref="A1:T18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8363</v>
      </c>
      <c r="R1" s="1" t="s">
        <v>8364</v>
      </c>
      <c r="S1" s="12" t="s">
        <v>8365</v>
      </c>
      <c r="T1" s="12" t="s">
        <v>8366</v>
      </c>
    </row>
    <row r="2" spans="1:20" x14ac:dyDescent="0.35">
      <c r="A2" s="18">
        <v>1701</v>
      </c>
      <c r="B2" s="18" t="s">
        <v>1702</v>
      </c>
      <c r="C2" s="18" t="s">
        <v>5811</v>
      </c>
      <c r="D2" s="19">
        <v>5050</v>
      </c>
      <c r="E2" s="20">
        <v>10</v>
      </c>
      <c r="F2" s="18" t="s">
        <v>8220</v>
      </c>
      <c r="G2" s="18" t="s">
        <v>8223</v>
      </c>
      <c r="H2" s="18" t="s">
        <v>8245</v>
      </c>
      <c r="I2" s="18">
        <v>1421337405</v>
      </c>
      <c r="J2" s="18">
        <v>1418745405</v>
      </c>
      <c r="K2" s="18" t="b">
        <v>0</v>
      </c>
      <c r="L2" s="18">
        <v>2</v>
      </c>
      <c r="M2" s="18" t="b">
        <v>0</v>
      </c>
      <c r="N2" s="18" t="s">
        <v>8291</v>
      </c>
      <c r="O2" s="18">
        <v>0</v>
      </c>
      <c r="P2" s="18">
        <v>5</v>
      </c>
      <c r="Q2" s="18" t="s">
        <v>8323</v>
      </c>
      <c r="R2" s="18" t="s">
        <v>8345</v>
      </c>
      <c r="S2" s="21">
        <v>41989.664409722223</v>
      </c>
      <c r="T2" s="21">
        <v>42019.664409722223</v>
      </c>
    </row>
    <row r="3" spans="1:20" x14ac:dyDescent="0.35">
      <c r="A3" s="18">
        <v>1702</v>
      </c>
      <c r="B3" s="18" t="s">
        <v>1703</v>
      </c>
      <c r="C3" s="18" t="s">
        <v>5812</v>
      </c>
      <c r="D3" s="19">
        <v>16500</v>
      </c>
      <c r="E3" s="20">
        <v>1</v>
      </c>
      <c r="F3" s="18" t="s">
        <v>8220</v>
      </c>
      <c r="G3" s="18" t="s">
        <v>8223</v>
      </c>
      <c r="H3" s="18" t="s">
        <v>8245</v>
      </c>
      <c r="I3" s="18">
        <v>1427745150</v>
      </c>
      <c r="J3" s="18">
        <v>1425156750</v>
      </c>
      <c r="K3" s="18" t="b">
        <v>0</v>
      </c>
      <c r="L3" s="18">
        <v>1</v>
      </c>
      <c r="M3" s="18" t="b">
        <v>0</v>
      </c>
      <c r="N3" s="18" t="s">
        <v>8291</v>
      </c>
      <c r="O3" s="18">
        <v>0</v>
      </c>
      <c r="P3" s="18">
        <v>1</v>
      </c>
      <c r="Q3" s="18" t="s">
        <v>8323</v>
      </c>
      <c r="R3" s="18" t="s">
        <v>8345</v>
      </c>
      <c r="S3" s="21">
        <v>42063.869791666672</v>
      </c>
      <c r="T3" s="21">
        <v>42093.828125</v>
      </c>
    </row>
    <row r="4" spans="1:20" x14ac:dyDescent="0.35">
      <c r="A4" s="18">
        <v>1703</v>
      </c>
      <c r="B4" s="18" t="s">
        <v>1704</v>
      </c>
      <c r="C4" s="18" t="s">
        <v>5813</v>
      </c>
      <c r="D4" s="19">
        <v>5000</v>
      </c>
      <c r="E4" s="20">
        <v>51</v>
      </c>
      <c r="F4" s="18" t="s">
        <v>8220</v>
      </c>
      <c r="G4" s="18" t="s">
        <v>8223</v>
      </c>
      <c r="H4" s="18" t="s">
        <v>8245</v>
      </c>
      <c r="I4" s="18">
        <v>1441003537</v>
      </c>
      <c r="J4" s="18">
        <v>1435819537</v>
      </c>
      <c r="K4" s="18" t="b">
        <v>0</v>
      </c>
      <c r="L4" s="18">
        <v>2</v>
      </c>
      <c r="M4" s="18" t="b">
        <v>0</v>
      </c>
      <c r="N4" s="18" t="s">
        <v>8291</v>
      </c>
      <c r="O4" s="18">
        <v>1</v>
      </c>
      <c r="P4" s="18">
        <v>25.5</v>
      </c>
      <c r="Q4" s="18" t="s">
        <v>8323</v>
      </c>
      <c r="R4" s="18" t="s">
        <v>8345</v>
      </c>
      <c r="S4" s="21">
        <v>42187.281678240746</v>
      </c>
      <c r="T4" s="21">
        <v>42247.281678240746</v>
      </c>
    </row>
    <row r="5" spans="1:20" x14ac:dyDescent="0.35">
      <c r="A5" s="18">
        <v>1704</v>
      </c>
      <c r="B5" s="18" t="s">
        <v>1705</v>
      </c>
      <c r="C5" s="18" t="s">
        <v>5814</v>
      </c>
      <c r="D5" s="19">
        <v>2000</v>
      </c>
      <c r="E5" s="20">
        <v>1302</v>
      </c>
      <c r="F5" s="18" t="s">
        <v>8220</v>
      </c>
      <c r="G5" s="18" t="s">
        <v>8223</v>
      </c>
      <c r="H5" s="18" t="s">
        <v>8245</v>
      </c>
      <c r="I5" s="18">
        <v>1424056873</v>
      </c>
      <c r="J5" s="18">
        <v>1421464873</v>
      </c>
      <c r="K5" s="18" t="b">
        <v>0</v>
      </c>
      <c r="L5" s="18">
        <v>11</v>
      </c>
      <c r="M5" s="18" t="b">
        <v>0</v>
      </c>
      <c r="N5" s="18" t="s">
        <v>8291</v>
      </c>
      <c r="O5" s="18">
        <v>65</v>
      </c>
      <c r="P5" s="18">
        <v>118.36</v>
      </c>
      <c r="Q5" s="18" t="s">
        <v>8323</v>
      </c>
      <c r="R5" s="18" t="s">
        <v>8345</v>
      </c>
      <c r="S5" s="21">
        <v>42021.139733796299</v>
      </c>
      <c r="T5" s="21">
        <v>42051.139733796299</v>
      </c>
    </row>
    <row r="6" spans="1:20" x14ac:dyDescent="0.35">
      <c r="A6" s="18">
        <v>1705</v>
      </c>
      <c r="B6" s="18" t="s">
        <v>1706</v>
      </c>
      <c r="C6" s="18" t="s">
        <v>5815</v>
      </c>
      <c r="D6" s="19">
        <v>2000</v>
      </c>
      <c r="E6" s="20">
        <v>0</v>
      </c>
      <c r="F6" s="18" t="s">
        <v>8220</v>
      </c>
      <c r="G6" s="18" t="s">
        <v>8223</v>
      </c>
      <c r="H6" s="18" t="s">
        <v>8245</v>
      </c>
      <c r="I6" s="18">
        <v>1441814400</v>
      </c>
      <c r="J6" s="18">
        <v>1440807846</v>
      </c>
      <c r="K6" s="18" t="b">
        <v>0</v>
      </c>
      <c r="L6" s="18">
        <v>0</v>
      </c>
      <c r="M6" s="18" t="b">
        <v>0</v>
      </c>
      <c r="N6" s="18" t="s">
        <v>8291</v>
      </c>
      <c r="O6" s="18">
        <v>0</v>
      </c>
      <c r="P6" s="18">
        <v>0</v>
      </c>
      <c r="Q6" s="18" t="s">
        <v>8323</v>
      </c>
      <c r="R6" s="18" t="s">
        <v>8345</v>
      </c>
      <c r="S6" s="21">
        <v>42245.016736111109</v>
      </c>
      <c r="T6" s="21">
        <v>42256.666666666672</v>
      </c>
    </row>
    <row r="7" spans="1:20" x14ac:dyDescent="0.35">
      <c r="A7" s="18">
        <v>1707</v>
      </c>
      <c r="B7" s="18" t="s">
        <v>1708</v>
      </c>
      <c r="C7" s="18" t="s">
        <v>5817</v>
      </c>
      <c r="D7" s="19">
        <v>5000</v>
      </c>
      <c r="E7" s="20">
        <v>487</v>
      </c>
      <c r="F7" s="18" t="s">
        <v>8220</v>
      </c>
      <c r="G7" s="18" t="s">
        <v>8223</v>
      </c>
      <c r="H7" s="18" t="s">
        <v>8245</v>
      </c>
      <c r="I7" s="18">
        <v>1459181895</v>
      </c>
      <c r="J7" s="18">
        <v>1456593495</v>
      </c>
      <c r="K7" s="18" t="b">
        <v>0</v>
      </c>
      <c r="L7" s="18">
        <v>9</v>
      </c>
      <c r="M7" s="18" t="b">
        <v>0</v>
      </c>
      <c r="N7" s="18" t="s">
        <v>8291</v>
      </c>
      <c r="O7" s="18">
        <v>10</v>
      </c>
      <c r="P7" s="18">
        <v>54.11</v>
      </c>
      <c r="Q7" s="18" t="s">
        <v>8323</v>
      </c>
      <c r="R7" s="18" t="s">
        <v>8345</v>
      </c>
      <c r="S7" s="21">
        <v>42427.721006944441</v>
      </c>
      <c r="T7" s="21">
        <v>42457.679340277777</v>
      </c>
    </row>
    <row r="8" spans="1:20" x14ac:dyDescent="0.35">
      <c r="A8" s="18">
        <v>1708</v>
      </c>
      <c r="B8" s="18" t="s">
        <v>1709</v>
      </c>
      <c r="C8" s="18" t="s">
        <v>5818</v>
      </c>
      <c r="D8" s="19">
        <v>7000</v>
      </c>
      <c r="E8" s="20">
        <v>0</v>
      </c>
      <c r="F8" s="18" t="s">
        <v>8220</v>
      </c>
      <c r="G8" s="18" t="s">
        <v>8223</v>
      </c>
      <c r="H8" s="18" t="s">
        <v>8245</v>
      </c>
      <c r="I8" s="18">
        <v>1462135706</v>
      </c>
      <c r="J8" s="18">
        <v>1458679706</v>
      </c>
      <c r="K8" s="18" t="b">
        <v>0</v>
      </c>
      <c r="L8" s="18">
        <v>0</v>
      </c>
      <c r="M8" s="18" t="b">
        <v>0</v>
      </c>
      <c r="N8" s="18" t="s">
        <v>8291</v>
      </c>
      <c r="O8" s="18">
        <v>0</v>
      </c>
      <c r="P8" s="18">
        <v>0</v>
      </c>
      <c r="Q8" s="18" t="s">
        <v>8323</v>
      </c>
      <c r="R8" s="18" t="s">
        <v>8345</v>
      </c>
      <c r="S8" s="21">
        <v>42451.866967592592</v>
      </c>
      <c r="T8" s="21">
        <v>42491.866967592592</v>
      </c>
    </row>
    <row r="9" spans="1:20" x14ac:dyDescent="0.35">
      <c r="A9" s="18">
        <v>1709</v>
      </c>
      <c r="B9" s="18" t="s">
        <v>1710</v>
      </c>
      <c r="C9" s="18" t="s">
        <v>5819</v>
      </c>
      <c r="D9" s="19">
        <v>1750</v>
      </c>
      <c r="E9" s="20">
        <v>85</v>
      </c>
      <c r="F9" s="18" t="s">
        <v>8220</v>
      </c>
      <c r="G9" s="18" t="s">
        <v>8223</v>
      </c>
      <c r="H9" s="18" t="s">
        <v>8245</v>
      </c>
      <c r="I9" s="18">
        <v>1409513940</v>
      </c>
      <c r="J9" s="18">
        <v>1405949514</v>
      </c>
      <c r="K9" s="18" t="b">
        <v>0</v>
      </c>
      <c r="L9" s="18">
        <v>4</v>
      </c>
      <c r="M9" s="18" t="b">
        <v>0</v>
      </c>
      <c r="N9" s="18" t="s">
        <v>8291</v>
      </c>
      <c r="O9" s="18">
        <v>5</v>
      </c>
      <c r="P9" s="18">
        <v>21.25</v>
      </c>
      <c r="Q9" s="18" t="s">
        <v>8323</v>
      </c>
      <c r="R9" s="18" t="s">
        <v>8345</v>
      </c>
      <c r="S9" s="21">
        <v>41841.56381944444</v>
      </c>
      <c r="T9" s="21">
        <v>41882.818749999999</v>
      </c>
    </row>
    <row r="10" spans="1:20" x14ac:dyDescent="0.35">
      <c r="A10" s="18">
        <v>1711</v>
      </c>
      <c r="B10" s="18" t="s">
        <v>1712</v>
      </c>
      <c r="C10" s="18" t="s">
        <v>5821</v>
      </c>
      <c r="D10" s="19">
        <v>10000</v>
      </c>
      <c r="E10" s="20">
        <v>1050</v>
      </c>
      <c r="F10" s="18" t="s">
        <v>8220</v>
      </c>
      <c r="G10" s="18" t="s">
        <v>8223</v>
      </c>
      <c r="H10" s="18" t="s">
        <v>8245</v>
      </c>
      <c r="I10" s="18">
        <v>1409585434</v>
      </c>
      <c r="J10" s="18">
        <v>1406907034</v>
      </c>
      <c r="K10" s="18" t="b">
        <v>0</v>
      </c>
      <c r="L10" s="18">
        <v>2</v>
      </c>
      <c r="M10" s="18" t="b">
        <v>0</v>
      </c>
      <c r="N10" s="18" t="s">
        <v>8291</v>
      </c>
      <c r="O10" s="18">
        <v>11</v>
      </c>
      <c r="P10" s="18">
        <v>525</v>
      </c>
      <c r="Q10" s="18" t="s">
        <v>8323</v>
      </c>
      <c r="R10" s="18" t="s">
        <v>8345</v>
      </c>
      <c r="S10" s="21">
        <v>41852.646226851852</v>
      </c>
      <c r="T10" s="21">
        <v>41883.646226851852</v>
      </c>
    </row>
    <row r="11" spans="1:20" x14ac:dyDescent="0.35">
      <c r="A11" s="18">
        <v>1712</v>
      </c>
      <c r="B11" s="18" t="s">
        <v>1713</v>
      </c>
      <c r="C11" s="18" t="s">
        <v>5822</v>
      </c>
      <c r="D11" s="19">
        <v>5000</v>
      </c>
      <c r="E11" s="20">
        <v>0</v>
      </c>
      <c r="F11" s="18" t="s">
        <v>8220</v>
      </c>
      <c r="G11" s="18" t="s">
        <v>8223</v>
      </c>
      <c r="H11" s="18" t="s">
        <v>8245</v>
      </c>
      <c r="I11" s="18">
        <v>1435701353</v>
      </c>
      <c r="J11" s="18">
        <v>1430517353</v>
      </c>
      <c r="K11" s="18" t="b">
        <v>0</v>
      </c>
      <c r="L11" s="18">
        <v>0</v>
      </c>
      <c r="M11" s="18" t="b">
        <v>0</v>
      </c>
      <c r="N11" s="18" t="s">
        <v>8291</v>
      </c>
      <c r="O11" s="18">
        <v>0</v>
      </c>
      <c r="P11" s="18">
        <v>0</v>
      </c>
      <c r="Q11" s="18" t="s">
        <v>8323</v>
      </c>
      <c r="R11" s="18" t="s">
        <v>8345</v>
      </c>
      <c r="S11" s="21">
        <v>42125.913807870369</v>
      </c>
      <c r="T11" s="21">
        <v>42185.913807870369</v>
      </c>
    </row>
    <row r="12" spans="1:20" x14ac:dyDescent="0.35">
      <c r="A12" s="18">
        <v>1713</v>
      </c>
      <c r="B12" s="18" t="s">
        <v>1714</v>
      </c>
      <c r="C12" s="18" t="s">
        <v>5823</v>
      </c>
      <c r="D12" s="19">
        <v>3000</v>
      </c>
      <c r="E12" s="20">
        <v>50</v>
      </c>
      <c r="F12" s="18" t="s">
        <v>8220</v>
      </c>
      <c r="G12" s="18" t="s">
        <v>8223</v>
      </c>
      <c r="H12" s="18" t="s">
        <v>8245</v>
      </c>
      <c r="I12" s="18">
        <v>1412536412</v>
      </c>
      <c r="J12" s="18">
        <v>1409944412</v>
      </c>
      <c r="K12" s="18" t="b">
        <v>0</v>
      </c>
      <c r="L12" s="18">
        <v>1</v>
      </c>
      <c r="M12" s="18" t="b">
        <v>0</v>
      </c>
      <c r="N12" s="18" t="s">
        <v>8291</v>
      </c>
      <c r="O12" s="18">
        <v>2</v>
      </c>
      <c r="P12" s="18">
        <v>50</v>
      </c>
      <c r="Q12" s="18" t="s">
        <v>8323</v>
      </c>
      <c r="R12" s="18" t="s">
        <v>8345</v>
      </c>
      <c r="S12" s="21">
        <v>41887.801064814819</v>
      </c>
      <c r="T12" s="21">
        <v>41917.801064814819</v>
      </c>
    </row>
    <row r="13" spans="1:20" x14ac:dyDescent="0.35">
      <c r="A13" s="18">
        <v>1714</v>
      </c>
      <c r="B13" s="18" t="s">
        <v>1715</v>
      </c>
      <c r="C13" s="18" t="s">
        <v>5824</v>
      </c>
      <c r="D13" s="19">
        <v>25000</v>
      </c>
      <c r="E13" s="20">
        <v>1967</v>
      </c>
      <c r="F13" s="18" t="s">
        <v>8220</v>
      </c>
      <c r="G13" s="18" t="s">
        <v>8223</v>
      </c>
      <c r="H13" s="18" t="s">
        <v>8245</v>
      </c>
      <c r="I13" s="18">
        <v>1430517761</v>
      </c>
      <c r="J13" s="18">
        <v>1427925761</v>
      </c>
      <c r="K13" s="18" t="b">
        <v>0</v>
      </c>
      <c r="L13" s="18">
        <v>17</v>
      </c>
      <c r="M13" s="18" t="b">
        <v>0</v>
      </c>
      <c r="N13" s="18" t="s">
        <v>8291</v>
      </c>
      <c r="O13" s="18">
        <v>8</v>
      </c>
      <c r="P13" s="18">
        <v>115.71</v>
      </c>
      <c r="Q13" s="18" t="s">
        <v>8323</v>
      </c>
      <c r="R13" s="18" t="s">
        <v>8345</v>
      </c>
      <c r="S13" s="21">
        <v>42095.918530092589</v>
      </c>
      <c r="T13" s="21">
        <v>42125.918530092589</v>
      </c>
    </row>
    <row r="14" spans="1:20" x14ac:dyDescent="0.35">
      <c r="A14" s="18">
        <v>1715</v>
      </c>
      <c r="B14" s="18" t="s">
        <v>1716</v>
      </c>
      <c r="C14" s="18" t="s">
        <v>5825</v>
      </c>
      <c r="D14" s="19">
        <v>5000</v>
      </c>
      <c r="E14" s="20">
        <v>11</v>
      </c>
      <c r="F14" s="18" t="s">
        <v>8220</v>
      </c>
      <c r="G14" s="18" t="s">
        <v>8223</v>
      </c>
      <c r="H14" s="18" t="s">
        <v>8245</v>
      </c>
      <c r="I14" s="18">
        <v>1427772120</v>
      </c>
      <c r="J14" s="18">
        <v>1425186785</v>
      </c>
      <c r="K14" s="18" t="b">
        <v>0</v>
      </c>
      <c r="L14" s="18">
        <v>2</v>
      </c>
      <c r="M14" s="18" t="b">
        <v>0</v>
      </c>
      <c r="N14" s="18" t="s">
        <v>8291</v>
      </c>
      <c r="O14" s="18">
        <v>0</v>
      </c>
      <c r="P14" s="18">
        <v>5.5</v>
      </c>
      <c r="Q14" s="18" t="s">
        <v>8323</v>
      </c>
      <c r="R14" s="18" t="s">
        <v>8345</v>
      </c>
      <c r="S14" s="21">
        <v>42064.217418981483</v>
      </c>
      <c r="T14" s="21">
        <v>42094.140277777777</v>
      </c>
    </row>
    <row r="15" spans="1:20" x14ac:dyDescent="0.35">
      <c r="A15" s="18">
        <v>1716</v>
      </c>
      <c r="B15" s="18" t="s">
        <v>1717</v>
      </c>
      <c r="C15" s="18" t="s">
        <v>5826</v>
      </c>
      <c r="D15" s="19">
        <v>2000</v>
      </c>
      <c r="E15" s="20">
        <v>150</v>
      </c>
      <c r="F15" s="18" t="s">
        <v>8220</v>
      </c>
      <c r="G15" s="18" t="s">
        <v>8223</v>
      </c>
      <c r="H15" s="18" t="s">
        <v>8245</v>
      </c>
      <c r="I15" s="18">
        <v>1481295099</v>
      </c>
      <c r="J15" s="18">
        <v>1477835499</v>
      </c>
      <c r="K15" s="18" t="b">
        <v>0</v>
      </c>
      <c r="L15" s="18">
        <v>3</v>
      </c>
      <c r="M15" s="18" t="b">
        <v>0</v>
      </c>
      <c r="N15" s="18" t="s">
        <v>8291</v>
      </c>
      <c r="O15" s="18">
        <v>8</v>
      </c>
      <c r="P15" s="18">
        <v>50</v>
      </c>
      <c r="Q15" s="18" t="s">
        <v>8323</v>
      </c>
      <c r="R15" s="18" t="s">
        <v>8345</v>
      </c>
      <c r="S15" s="21">
        <v>42673.577534722222</v>
      </c>
      <c r="T15" s="21">
        <v>42713.619201388887</v>
      </c>
    </row>
    <row r="16" spans="1:20" x14ac:dyDescent="0.35">
      <c r="A16" s="18">
        <v>1717</v>
      </c>
      <c r="B16" s="18" t="s">
        <v>1718</v>
      </c>
      <c r="C16" s="18" t="s">
        <v>5827</v>
      </c>
      <c r="D16" s="19">
        <v>3265</v>
      </c>
      <c r="E16" s="20">
        <v>1395</v>
      </c>
      <c r="F16" s="18" t="s">
        <v>8220</v>
      </c>
      <c r="G16" s="18" t="s">
        <v>8223</v>
      </c>
      <c r="H16" s="18" t="s">
        <v>8245</v>
      </c>
      <c r="I16" s="18">
        <v>1461211200</v>
      </c>
      <c r="J16" s="18">
        <v>1459467238</v>
      </c>
      <c r="K16" s="18" t="b">
        <v>0</v>
      </c>
      <c r="L16" s="18">
        <v>41</v>
      </c>
      <c r="M16" s="18" t="b">
        <v>0</v>
      </c>
      <c r="N16" s="18" t="s">
        <v>8291</v>
      </c>
      <c r="O16" s="18">
        <v>43</v>
      </c>
      <c r="P16" s="18">
        <v>34.020000000000003</v>
      </c>
      <c r="Q16" s="18" t="s">
        <v>8323</v>
      </c>
      <c r="R16" s="18" t="s">
        <v>8345</v>
      </c>
      <c r="S16" s="21">
        <v>42460.98192129629</v>
      </c>
      <c r="T16" s="21">
        <v>42481.166666666672</v>
      </c>
    </row>
    <row r="17" spans="1:20" x14ac:dyDescent="0.35">
      <c r="A17" s="18">
        <v>1718</v>
      </c>
      <c r="B17" s="18" t="s">
        <v>1719</v>
      </c>
      <c r="C17" s="18" t="s">
        <v>5828</v>
      </c>
      <c r="D17" s="19">
        <v>35000</v>
      </c>
      <c r="E17" s="20">
        <v>75</v>
      </c>
      <c r="F17" s="18" t="s">
        <v>8220</v>
      </c>
      <c r="G17" s="18" t="s">
        <v>8223</v>
      </c>
      <c r="H17" s="18" t="s">
        <v>8245</v>
      </c>
      <c r="I17" s="18">
        <v>1463201940</v>
      </c>
      <c r="J17" s="18">
        <v>1459435149</v>
      </c>
      <c r="K17" s="18" t="b">
        <v>0</v>
      </c>
      <c r="L17" s="18">
        <v>2</v>
      </c>
      <c r="M17" s="18" t="b">
        <v>0</v>
      </c>
      <c r="N17" s="18" t="s">
        <v>8291</v>
      </c>
      <c r="O17" s="18">
        <v>0</v>
      </c>
      <c r="P17" s="18">
        <v>37.5</v>
      </c>
      <c r="Q17" s="18" t="s">
        <v>8323</v>
      </c>
      <c r="R17" s="18" t="s">
        <v>8345</v>
      </c>
      <c r="S17" s="21">
        <v>42460.610520833332</v>
      </c>
      <c r="T17" s="21">
        <v>42504.207638888889</v>
      </c>
    </row>
    <row r="18" spans="1:20" x14ac:dyDescent="0.35">
      <c r="A18" s="18">
        <v>1719</v>
      </c>
      <c r="B18" s="18" t="s">
        <v>1720</v>
      </c>
      <c r="C18" s="18" t="s">
        <v>5829</v>
      </c>
      <c r="D18" s="19">
        <v>4000</v>
      </c>
      <c r="E18" s="20">
        <v>35</v>
      </c>
      <c r="F18" s="18" t="s">
        <v>8220</v>
      </c>
      <c r="G18" s="18" t="s">
        <v>8223</v>
      </c>
      <c r="H18" s="18" t="s">
        <v>8245</v>
      </c>
      <c r="I18" s="18">
        <v>1410958191</v>
      </c>
      <c r="J18" s="18">
        <v>1408366191</v>
      </c>
      <c r="K18" s="18" t="b">
        <v>0</v>
      </c>
      <c r="L18" s="18">
        <v>3</v>
      </c>
      <c r="M18" s="18" t="b">
        <v>0</v>
      </c>
      <c r="N18" s="18" t="s">
        <v>8291</v>
      </c>
      <c r="O18" s="18">
        <v>1</v>
      </c>
      <c r="P18" s="18">
        <v>11.67</v>
      </c>
      <c r="Q18" s="18" t="s">
        <v>8323</v>
      </c>
      <c r="R18" s="18" t="s">
        <v>8345</v>
      </c>
      <c r="S18" s="21">
        <v>41869.534618055557</v>
      </c>
      <c r="T18" s="21">
        <v>41899.534618055557</v>
      </c>
    </row>
    <row r="19" spans="1:20" x14ac:dyDescent="0.35">
      <c r="A19" s="18">
        <v>1720</v>
      </c>
      <c r="B19" s="18" t="s">
        <v>1721</v>
      </c>
      <c r="C19" s="18" t="s">
        <v>5830</v>
      </c>
      <c r="D19" s="19">
        <v>4000</v>
      </c>
      <c r="E19" s="20">
        <v>225</v>
      </c>
      <c r="F19" s="18" t="s">
        <v>8220</v>
      </c>
      <c r="G19" s="18" t="s">
        <v>8223</v>
      </c>
      <c r="H19" s="18" t="s">
        <v>8245</v>
      </c>
      <c r="I19" s="18">
        <v>1415562471</v>
      </c>
      <c r="J19" s="18">
        <v>1412966871</v>
      </c>
      <c r="K19" s="18" t="b">
        <v>0</v>
      </c>
      <c r="L19" s="18">
        <v>8</v>
      </c>
      <c r="M19" s="18" t="b">
        <v>0</v>
      </c>
      <c r="N19" s="18" t="s">
        <v>8291</v>
      </c>
      <c r="O19" s="18">
        <v>6</v>
      </c>
      <c r="P19" s="18">
        <v>28.13</v>
      </c>
      <c r="Q19" s="18" t="s">
        <v>8323</v>
      </c>
      <c r="R19" s="18" t="s">
        <v>8345</v>
      </c>
      <c r="S19" s="21">
        <v>41922.783229166671</v>
      </c>
      <c r="T19" s="21">
        <v>41952.824895833335</v>
      </c>
    </row>
    <row r="20" spans="1:20" x14ac:dyDescent="0.35">
      <c r="A20" s="18">
        <v>1721</v>
      </c>
      <c r="B20" s="18" t="s">
        <v>1722</v>
      </c>
      <c r="C20" s="18" t="s">
        <v>5831</v>
      </c>
      <c r="D20" s="19">
        <v>5000</v>
      </c>
      <c r="E20" s="20">
        <v>0</v>
      </c>
      <c r="F20" s="18" t="s">
        <v>8220</v>
      </c>
      <c r="G20" s="18" t="s">
        <v>8223</v>
      </c>
      <c r="H20" s="18" t="s">
        <v>8245</v>
      </c>
      <c r="I20" s="18">
        <v>1449831863</v>
      </c>
      <c r="J20" s="18">
        <v>1447239863</v>
      </c>
      <c r="K20" s="18" t="b">
        <v>0</v>
      </c>
      <c r="L20" s="18">
        <v>0</v>
      </c>
      <c r="M20" s="18" t="b">
        <v>0</v>
      </c>
      <c r="N20" s="18" t="s">
        <v>8291</v>
      </c>
      <c r="O20" s="18">
        <v>0</v>
      </c>
      <c r="P20" s="18">
        <v>0</v>
      </c>
      <c r="Q20" s="18" t="s">
        <v>8323</v>
      </c>
      <c r="R20" s="18" t="s">
        <v>8345</v>
      </c>
      <c r="S20" s="21">
        <v>42319.461377314816</v>
      </c>
      <c r="T20" s="21">
        <v>42349.461377314816</v>
      </c>
    </row>
    <row r="21" spans="1:20" x14ac:dyDescent="0.35">
      <c r="A21" s="18">
        <v>1722</v>
      </c>
      <c r="B21" s="18" t="s">
        <v>1723</v>
      </c>
      <c r="C21" s="18" t="s">
        <v>5832</v>
      </c>
      <c r="D21" s="19">
        <v>2880</v>
      </c>
      <c r="E21" s="20">
        <v>1</v>
      </c>
      <c r="F21" s="18" t="s">
        <v>8220</v>
      </c>
      <c r="G21" s="18" t="s">
        <v>8223</v>
      </c>
      <c r="H21" s="18" t="s">
        <v>8245</v>
      </c>
      <c r="I21" s="18">
        <v>1459642200</v>
      </c>
      <c r="J21" s="18">
        <v>1456441429</v>
      </c>
      <c r="K21" s="18" t="b">
        <v>0</v>
      </c>
      <c r="L21" s="18">
        <v>1</v>
      </c>
      <c r="M21" s="18" t="b">
        <v>0</v>
      </c>
      <c r="N21" s="18" t="s">
        <v>8291</v>
      </c>
      <c r="O21" s="18">
        <v>0</v>
      </c>
      <c r="P21" s="18">
        <v>1</v>
      </c>
      <c r="Q21" s="18" t="s">
        <v>8323</v>
      </c>
      <c r="R21" s="18" t="s">
        <v>8345</v>
      </c>
      <c r="S21" s="21">
        <v>42425.960983796293</v>
      </c>
      <c r="T21" s="21">
        <v>42463.006944444445</v>
      </c>
    </row>
    <row r="22" spans="1:20" x14ac:dyDescent="0.35">
      <c r="A22" s="18">
        <v>1723</v>
      </c>
      <c r="B22" s="18" t="s">
        <v>1724</v>
      </c>
      <c r="C22" s="18" t="s">
        <v>5833</v>
      </c>
      <c r="D22" s="19">
        <v>10000</v>
      </c>
      <c r="E22" s="20">
        <v>650</v>
      </c>
      <c r="F22" s="18" t="s">
        <v>8220</v>
      </c>
      <c r="G22" s="18" t="s">
        <v>8223</v>
      </c>
      <c r="H22" s="18" t="s">
        <v>8245</v>
      </c>
      <c r="I22" s="18">
        <v>1435730400</v>
      </c>
      <c r="J22" s="18">
        <v>1430855315</v>
      </c>
      <c r="K22" s="18" t="b">
        <v>0</v>
      </c>
      <c r="L22" s="18">
        <v>3</v>
      </c>
      <c r="M22" s="18" t="b">
        <v>0</v>
      </c>
      <c r="N22" s="18" t="s">
        <v>8291</v>
      </c>
      <c r="O22" s="18">
        <v>7</v>
      </c>
      <c r="P22" s="18">
        <v>216.67</v>
      </c>
      <c r="Q22" s="18" t="s">
        <v>8323</v>
      </c>
      <c r="R22" s="18" t="s">
        <v>8345</v>
      </c>
      <c r="S22" s="21">
        <v>42129.82540509259</v>
      </c>
      <c r="T22" s="21">
        <v>42186.25</v>
      </c>
    </row>
    <row r="23" spans="1:20" x14ac:dyDescent="0.35">
      <c r="A23" s="18">
        <v>1724</v>
      </c>
      <c r="B23" s="18" t="s">
        <v>1725</v>
      </c>
      <c r="C23" s="18" t="s">
        <v>5834</v>
      </c>
      <c r="D23" s="19">
        <v>6000</v>
      </c>
      <c r="E23" s="20">
        <v>35</v>
      </c>
      <c r="F23" s="18" t="s">
        <v>8220</v>
      </c>
      <c r="G23" s="18" t="s">
        <v>8223</v>
      </c>
      <c r="H23" s="18" t="s">
        <v>8245</v>
      </c>
      <c r="I23" s="18">
        <v>1414707762</v>
      </c>
      <c r="J23" s="18">
        <v>1412115762</v>
      </c>
      <c r="K23" s="18" t="b">
        <v>0</v>
      </c>
      <c r="L23" s="18">
        <v>4</v>
      </c>
      <c r="M23" s="18" t="b">
        <v>0</v>
      </c>
      <c r="N23" s="18" t="s">
        <v>8291</v>
      </c>
      <c r="O23" s="18">
        <v>1</v>
      </c>
      <c r="P23" s="18">
        <v>8.75</v>
      </c>
      <c r="Q23" s="18" t="s">
        <v>8323</v>
      </c>
      <c r="R23" s="18" t="s">
        <v>8345</v>
      </c>
      <c r="S23" s="21">
        <v>41912.932430555556</v>
      </c>
      <c r="T23" s="21">
        <v>41942.932430555556</v>
      </c>
    </row>
    <row r="24" spans="1:20" x14ac:dyDescent="0.35">
      <c r="A24" s="18">
        <v>1725</v>
      </c>
      <c r="B24" s="18" t="s">
        <v>1726</v>
      </c>
      <c r="C24" s="18" t="s">
        <v>5835</v>
      </c>
      <c r="D24" s="19">
        <v>5500</v>
      </c>
      <c r="E24" s="20">
        <v>560</v>
      </c>
      <c r="F24" s="18" t="s">
        <v>8220</v>
      </c>
      <c r="G24" s="18" t="s">
        <v>8223</v>
      </c>
      <c r="H24" s="18" t="s">
        <v>8245</v>
      </c>
      <c r="I24" s="18">
        <v>1408922049</v>
      </c>
      <c r="J24" s="18">
        <v>1406330049</v>
      </c>
      <c r="K24" s="18" t="b">
        <v>0</v>
      </c>
      <c r="L24" s="18">
        <v>9</v>
      </c>
      <c r="M24" s="18" t="b">
        <v>0</v>
      </c>
      <c r="N24" s="18" t="s">
        <v>8291</v>
      </c>
      <c r="O24" s="18">
        <v>10</v>
      </c>
      <c r="P24" s="18">
        <v>62.22</v>
      </c>
      <c r="Q24" s="18" t="s">
        <v>8323</v>
      </c>
      <c r="R24" s="18" t="s">
        <v>8345</v>
      </c>
      <c r="S24" s="21">
        <v>41845.968159722222</v>
      </c>
      <c r="T24" s="21">
        <v>41875.968159722222</v>
      </c>
    </row>
    <row r="25" spans="1:20" x14ac:dyDescent="0.35">
      <c r="A25" s="18">
        <v>1726</v>
      </c>
      <c r="B25" s="18" t="s">
        <v>1727</v>
      </c>
      <c r="C25" s="18" t="s">
        <v>5836</v>
      </c>
      <c r="D25" s="19">
        <v>6500</v>
      </c>
      <c r="E25" s="20">
        <v>2196</v>
      </c>
      <c r="F25" s="18" t="s">
        <v>8220</v>
      </c>
      <c r="G25" s="18" t="s">
        <v>8223</v>
      </c>
      <c r="H25" s="18" t="s">
        <v>8245</v>
      </c>
      <c r="I25" s="18">
        <v>1403906664</v>
      </c>
      <c r="J25" s="18">
        <v>1401401064</v>
      </c>
      <c r="K25" s="18" t="b">
        <v>0</v>
      </c>
      <c r="L25" s="18">
        <v>16</v>
      </c>
      <c r="M25" s="18" t="b">
        <v>0</v>
      </c>
      <c r="N25" s="18" t="s">
        <v>8291</v>
      </c>
      <c r="O25" s="18">
        <v>34</v>
      </c>
      <c r="P25" s="18">
        <v>137.25</v>
      </c>
      <c r="Q25" s="18" t="s">
        <v>8323</v>
      </c>
      <c r="R25" s="18" t="s">
        <v>8345</v>
      </c>
      <c r="S25" s="21">
        <v>41788.919722222221</v>
      </c>
      <c r="T25" s="21">
        <v>41817.919722222221</v>
      </c>
    </row>
    <row r="26" spans="1:20" x14ac:dyDescent="0.35">
      <c r="A26" s="18">
        <v>1728</v>
      </c>
      <c r="B26" s="18" t="s">
        <v>1729</v>
      </c>
      <c r="C26" s="18" t="s">
        <v>5838</v>
      </c>
      <c r="D26" s="19">
        <v>1250</v>
      </c>
      <c r="E26" s="20">
        <v>855</v>
      </c>
      <c r="F26" s="18" t="s">
        <v>8220</v>
      </c>
      <c r="G26" s="18" t="s">
        <v>8223</v>
      </c>
      <c r="H26" s="18" t="s">
        <v>8245</v>
      </c>
      <c r="I26" s="18">
        <v>1445439674</v>
      </c>
      <c r="J26" s="18">
        <v>1442847674</v>
      </c>
      <c r="K26" s="18" t="b">
        <v>0</v>
      </c>
      <c r="L26" s="18">
        <v>7</v>
      </c>
      <c r="M26" s="18" t="b">
        <v>0</v>
      </c>
      <c r="N26" s="18" t="s">
        <v>8291</v>
      </c>
      <c r="O26" s="18">
        <v>68</v>
      </c>
      <c r="P26" s="18">
        <v>122.14</v>
      </c>
      <c r="Q26" s="18" t="s">
        <v>8323</v>
      </c>
      <c r="R26" s="18" t="s">
        <v>8345</v>
      </c>
      <c r="S26" s="21">
        <v>42268.625856481478</v>
      </c>
      <c r="T26" s="21">
        <v>42298.625856481478</v>
      </c>
    </row>
    <row r="27" spans="1:20" x14ac:dyDescent="0.35">
      <c r="A27" s="18">
        <v>1729</v>
      </c>
      <c r="B27" s="18" t="s">
        <v>1730</v>
      </c>
      <c r="C27" s="18" t="s">
        <v>5839</v>
      </c>
      <c r="D27" s="19">
        <v>10000</v>
      </c>
      <c r="E27" s="20">
        <v>0</v>
      </c>
      <c r="F27" s="18" t="s">
        <v>8220</v>
      </c>
      <c r="G27" s="18" t="s">
        <v>8223</v>
      </c>
      <c r="H27" s="18" t="s">
        <v>8245</v>
      </c>
      <c r="I27" s="18">
        <v>1465521306</v>
      </c>
      <c r="J27" s="18">
        <v>1460337306</v>
      </c>
      <c r="K27" s="18" t="b">
        <v>0</v>
      </c>
      <c r="L27" s="18">
        <v>0</v>
      </c>
      <c r="M27" s="18" t="b">
        <v>0</v>
      </c>
      <c r="N27" s="18" t="s">
        <v>8291</v>
      </c>
      <c r="O27" s="18">
        <v>0</v>
      </c>
      <c r="P27" s="18">
        <v>0</v>
      </c>
      <c r="Q27" s="18" t="s">
        <v>8323</v>
      </c>
      <c r="R27" s="18" t="s">
        <v>8345</v>
      </c>
      <c r="S27" s="21">
        <v>42471.052152777775</v>
      </c>
      <c r="T27" s="21">
        <v>42531.052152777775</v>
      </c>
    </row>
    <row r="28" spans="1:20" x14ac:dyDescent="0.35">
      <c r="A28" s="18">
        <v>1730</v>
      </c>
      <c r="B28" s="18" t="s">
        <v>1731</v>
      </c>
      <c r="C28" s="18" t="s">
        <v>5840</v>
      </c>
      <c r="D28" s="19">
        <v>3000</v>
      </c>
      <c r="E28" s="20">
        <v>0</v>
      </c>
      <c r="F28" s="18" t="s">
        <v>8220</v>
      </c>
      <c r="G28" s="18" t="s">
        <v>8223</v>
      </c>
      <c r="H28" s="18" t="s">
        <v>8245</v>
      </c>
      <c r="I28" s="18">
        <v>1445738783</v>
      </c>
      <c r="J28" s="18">
        <v>1443146783</v>
      </c>
      <c r="K28" s="18" t="b">
        <v>0</v>
      </c>
      <c r="L28" s="18">
        <v>0</v>
      </c>
      <c r="M28" s="18" t="b">
        <v>0</v>
      </c>
      <c r="N28" s="18" t="s">
        <v>8291</v>
      </c>
      <c r="O28" s="18">
        <v>0</v>
      </c>
      <c r="P28" s="18">
        <v>0</v>
      </c>
      <c r="Q28" s="18" t="s">
        <v>8323</v>
      </c>
      <c r="R28" s="18" t="s">
        <v>8345</v>
      </c>
      <c r="S28" s="21">
        <v>42272.087766203709</v>
      </c>
      <c r="T28" s="21">
        <v>42302.087766203709</v>
      </c>
    </row>
    <row r="29" spans="1:20" x14ac:dyDescent="0.35">
      <c r="A29" s="18">
        <v>1731</v>
      </c>
      <c r="B29" s="18" t="s">
        <v>1732</v>
      </c>
      <c r="C29" s="18" t="s">
        <v>5841</v>
      </c>
      <c r="D29" s="19">
        <v>1000</v>
      </c>
      <c r="E29" s="20">
        <v>0</v>
      </c>
      <c r="F29" s="18" t="s">
        <v>8220</v>
      </c>
      <c r="G29" s="18" t="s">
        <v>8223</v>
      </c>
      <c r="H29" s="18" t="s">
        <v>8245</v>
      </c>
      <c r="I29" s="18">
        <v>1434034800</v>
      </c>
      <c r="J29" s="18">
        <v>1432849552</v>
      </c>
      <c r="K29" s="18" t="b">
        <v>0</v>
      </c>
      <c r="L29" s="18">
        <v>0</v>
      </c>
      <c r="M29" s="18" t="b">
        <v>0</v>
      </c>
      <c r="N29" s="18" t="s">
        <v>8291</v>
      </c>
      <c r="O29" s="18">
        <v>0</v>
      </c>
      <c r="P29" s="18">
        <v>0</v>
      </c>
      <c r="Q29" s="18" t="s">
        <v>8323</v>
      </c>
      <c r="R29" s="18" t="s">
        <v>8345</v>
      </c>
      <c r="S29" s="21">
        <v>42152.906851851847</v>
      </c>
      <c r="T29" s="21">
        <v>42166.625</v>
      </c>
    </row>
    <row r="30" spans="1:20" x14ac:dyDescent="0.35">
      <c r="A30" s="18">
        <v>1732</v>
      </c>
      <c r="B30" s="18" t="s">
        <v>1733</v>
      </c>
      <c r="C30" s="18" t="s">
        <v>5842</v>
      </c>
      <c r="D30" s="19">
        <v>4000</v>
      </c>
      <c r="E30" s="20">
        <v>0</v>
      </c>
      <c r="F30" s="18" t="s">
        <v>8220</v>
      </c>
      <c r="G30" s="18" t="s">
        <v>8223</v>
      </c>
      <c r="H30" s="18" t="s">
        <v>8245</v>
      </c>
      <c r="I30" s="18">
        <v>1452920400</v>
      </c>
      <c r="J30" s="18">
        <v>1447777481</v>
      </c>
      <c r="K30" s="18" t="b">
        <v>0</v>
      </c>
      <c r="L30" s="18">
        <v>0</v>
      </c>
      <c r="M30" s="18" t="b">
        <v>0</v>
      </c>
      <c r="N30" s="18" t="s">
        <v>8291</v>
      </c>
      <c r="O30" s="18">
        <v>0</v>
      </c>
      <c r="P30" s="18">
        <v>0</v>
      </c>
      <c r="Q30" s="18" t="s">
        <v>8323</v>
      </c>
      <c r="R30" s="18" t="s">
        <v>8345</v>
      </c>
      <c r="S30" s="21">
        <v>42325.683807870373</v>
      </c>
      <c r="T30" s="21">
        <v>42385.208333333328</v>
      </c>
    </row>
    <row r="31" spans="1:20" x14ac:dyDescent="0.35">
      <c r="A31" s="18">
        <v>1733</v>
      </c>
      <c r="B31" s="18" t="s">
        <v>1734</v>
      </c>
      <c r="C31" s="18" t="s">
        <v>5843</v>
      </c>
      <c r="D31" s="19">
        <v>10000</v>
      </c>
      <c r="E31" s="20">
        <v>0</v>
      </c>
      <c r="F31" s="18" t="s">
        <v>8220</v>
      </c>
      <c r="G31" s="18" t="s">
        <v>8223</v>
      </c>
      <c r="H31" s="18" t="s">
        <v>8245</v>
      </c>
      <c r="I31" s="18">
        <v>1473802200</v>
      </c>
      <c r="J31" s="18">
        <v>1472746374</v>
      </c>
      <c r="K31" s="18" t="b">
        <v>0</v>
      </c>
      <c r="L31" s="18">
        <v>0</v>
      </c>
      <c r="M31" s="18" t="b">
        <v>0</v>
      </c>
      <c r="N31" s="18" t="s">
        <v>8291</v>
      </c>
      <c r="O31" s="18">
        <v>0</v>
      </c>
      <c r="P31" s="18">
        <v>0</v>
      </c>
      <c r="Q31" s="18" t="s">
        <v>8323</v>
      </c>
      <c r="R31" s="18" t="s">
        <v>8345</v>
      </c>
      <c r="S31" s="21">
        <v>42614.675625000003</v>
      </c>
      <c r="T31" s="21">
        <v>42626.895833333328</v>
      </c>
    </row>
    <row r="32" spans="1:20" x14ac:dyDescent="0.35">
      <c r="A32" s="18">
        <v>1734</v>
      </c>
      <c r="B32" s="18" t="s">
        <v>1735</v>
      </c>
      <c r="C32" s="18" t="s">
        <v>5844</v>
      </c>
      <c r="D32" s="19">
        <v>4500</v>
      </c>
      <c r="E32" s="20">
        <v>1</v>
      </c>
      <c r="F32" s="18" t="s">
        <v>8220</v>
      </c>
      <c r="G32" s="18" t="s">
        <v>8223</v>
      </c>
      <c r="H32" s="18" t="s">
        <v>8245</v>
      </c>
      <c r="I32" s="18">
        <v>1431046356</v>
      </c>
      <c r="J32" s="18">
        <v>1428454356</v>
      </c>
      <c r="K32" s="18" t="b">
        <v>0</v>
      </c>
      <c r="L32" s="18">
        <v>1</v>
      </c>
      <c r="M32" s="18" t="b">
        <v>0</v>
      </c>
      <c r="N32" s="18" t="s">
        <v>8291</v>
      </c>
      <c r="O32" s="18">
        <v>0</v>
      </c>
      <c r="P32" s="18">
        <v>1</v>
      </c>
      <c r="Q32" s="18" t="s">
        <v>8323</v>
      </c>
      <c r="R32" s="18" t="s">
        <v>8345</v>
      </c>
      <c r="S32" s="21">
        <v>42102.036527777775</v>
      </c>
      <c r="T32" s="21">
        <v>42132.036527777775</v>
      </c>
    </row>
    <row r="33" spans="1:20" x14ac:dyDescent="0.35">
      <c r="A33" s="18">
        <v>1735</v>
      </c>
      <c r="B33" s="18" t="s">
        <v>1736</v>
      </c>
      <c r="C33" s="18" t="s">
        <v>5845</v>
      </c>
      <c r="D33" s="19">
        <v>1000</v>
      </c>
      <c r="E33" s="20">
        <v>110</v>
      </c>
      <c r="F33" s="18" t="s">
        <v>8220</v>
      </c>
      <c r="G33" s="18" t="s">
        <v>8223</v>
      </c>
      <c r="H33" s="18" t="s">
        <v>8245</v>
      </c>
      <c r="I33" s="18">
        <v>1470598345</v>
      </c>
      <c r="J33" s="18">
        <v>1468006345</v>
      </c>
      <c r="K33" s="18" t="b">
        <v>0</v>
      </c>
      <c r="L33" s="18">
        <v>2</v>
      </c>
      <c r="M33" s="18" t="b">
        <v>0</v>
      </c>
      <c r="N33" s="18" t="s">
        <v>8291</v>
      </c>
      <c r="O33" s="18">
        <v>11</v>
      </c>
      <c r="P33" s="18">
        <v>55</v>
      </c>
      <c r="Q33" s="18" t="s">
        <v>8323</v>
      </c>
      <c r="R33" s="18" t="s">
        <v>8345</v>
      </c>
      <c r="S33" s="21">
        <v>42559.814178240747</v>
      </c>
      <c r="T33" s="21">
        <v>42589.814178240747</v>
      </c>
    </row>
    <row r="34" spans="1:20" x14ac:dyDescent="0.35">
      <c r="A34" s="18">
        <v>1736</v>
      </c>
      <c r="B34" s="18" t="s">
        <v>1737</v>
      </c>
      <c r="C34" s="18" t="s">
        <v>5846</v>
      </c>
      <c r="D34" s="19">
        <v>3000</v>
      </c>
      <c r="E34" s="20">
        <v>22</v>
      </c>
      <c r="F34" s="18" t="s">
        <v>8220</v>
      </c>
      <c r="G34" s="18" t="s">
        <v>8223</v>
      </c>
      <c r="H34" s="18" t="s">
        <v>8245</v>
      </c>
      <c r="I34" s="18">
        <v>1447018833</v>
      </c>
      <c r="J34" s="18">
        <v>1444423233</v>
      </c>
      <c r="K34" s="18" t="b">
        <v>0</v>
      </c>
      <c r="L34" s="18">
        <v>1</v>
      </c>
      <c r="M34" s="18" t="b">
        <v>0</v>
      </c>
      <c r="N34" s="18" t="s">
        <v>8291</v>
      </c>
      <c r="O34" s="18">
        <v>1</v>
      </c>
      <c r="P34" s="18">
        <v>22</v>
      </c>
      <c r="Q34" s="18" t="s">
        <v>8323</v>
      </c>
      <c r="R34" s="18" t="s">
        <v>8345</v>
      </c>
      <c r="S34" s="21">
        <v>42286.861493055556</v>
      </c>
      <c r="T34" s="21">
        <v>42316.90315972222</v>
      </c>
    </row>
    <row r="35" spans="1:20" x14ac:dyDescent="0.35">
      <c r="A35" s="18">
        <v>1737</v>
      </c>
      <c r="B35" s="18" t="s">
        <v>1738</v>
      </c>
      <c r="C35" s="18" t="s">
        <v>5847</v>
      </c>
      <c r="D35" s="19">
        <v>4000</v>
      </c>
      <c r="E35" s="20">
        <v>850</v>
      </c>
      <c r="F35" s="18" t="s">
        <v>8220</v>
      </c>
      <c r="G35" s="18" t="s">
        <v>8223</v>
      </c>
      <c r="H35" s="18" t="s">
        <v>8245</v>
      </c>
      <c r="I35" s="18">
        <v>1437432392</v>
      </c>
      <c r="J35" s="18">
        <v>1434840392</v>
      </c>
      <c r="K35" s="18" t="b">
        <v>0</v>
      </c>
      <c r="L35" s="18">
        <v>15</v>
      </c>
      <c r="M35" s="18" t="b">
        <v>0</v>
      </c>
      <c r="N35" s="18" t="s">
        <v>8291</v>
      </c>
      <c r="O35" s="18">
        <v>21</v>
      </c>
      <c r="P35" s="18">
        <v>56.67</v>
      </c>
      <c r="Q35" s="18" t="s">
        <v>8323</v>
      </c>
      <c r="R35" s="18" t="s">
        <v>8345</v>
      </c>
      <c r="S35" s="21">
        <v>42175.948981481488</v>
      </c>
      <c r="T35" s="21">
        <v>42205.948981481488</v>
      </c>
    </row>
    <row r="36" spans="1:20" x14ac:dyDescent="0.35">
      <c r="A36" s="18">
        <v>1738</v>
      </c>
      <c r="B36" s="18" t="s">
        <v>1739</v>
      </c>
      <c r="C36" s="18" t="s">
        <v>5848</v>
      </c>
      <c r="D36" s="19">
        <v>5000</v>
      </c>
      <c r="E36" s="20">
        <v>20</v>
      </c>
      <c r="F36" s="18" t="s">
        <v>8220</v>
      </c>
      <c r="G36" s="18" t="s">
        <v>8223</v>
      </c>
      <c r="H36" s="18" t="s">
        <v>8245</v>
      </c>
      <c r="I36" s="18">
        <v>1412283542</v>
      </c>
      <c r="J36" s="18">
        <v>1409691542</v>
      </c>
      <c r="K36" s="18" t="b">
        <v>0</v>
      </c>
      <c r="L36" s="18">
        <v>1</v>
      </c>
      <c r="M36" s="18" t="b">
        <v>0</v>
      </c>
      <c r="N36" s="18" t="s">
        <v>8291</v>
      </c>
      <c r="O36" s="18">
        <v>0</v>
      </c>
      <c r="P36" s="18">
        <v>20</v>
      </c>
      <c r="Q36" s="18" t="s">
        <v>8323</v>
      </c>
      <c r="R36" s="18" t="s">
        <v>8345</v>
      </c>
      <c r="S36" s="21">
        <v>41884.874328703707</v>
      </c>
      <c r="T36" s="21">
        <v>41914.874328703707</v>
      </c>
    </row>
    <row r="37" spans="1:20" x14ac:dyDescent="0.35">
      <c r="A37" s="18">
        <v>1739</v>
      </c>
      <c r="B37" s="18" t="s">
        <v>1740</v>
      </c>
      <c r="C37" s="18" t="s">
        <v>5849</v>
      </c>
      <c r="D37" s="19">
        <v>1000</v>
      </c>
      <c r="E37" s="20">
        <v>1</v>
      </c>
      <c r="F37" s="18" t="s">
        <v>8220</v>
      </c>
      <c r="G37" s="18" t="s">
        <v>8223</v>
      </c>
      <c r="H37" s="18" t="s">
        <v>8245</v>
      </c>
      <c r="I37" s="18">
        <v>1462391932</v>
      </c>
      <c r="J37" s="18">
        <v>1457297932</v>
      </c>
      <c r="K37" s="18" t="b">
        <v>0</v>
      </c>
      <c r="L37" s="18">
        <v>1</v>
      </c>
      <c r="M37" s="18" t="b">
        <v>0</v>
      </c>
      <c r="N37" s="18" t="s">
        <v>8291</v>
      </c>
      <c r="O37" s="18">
        <v>0</v>
      </c>
      <c r="P37" s="18">
        <v>1</v>
      </c>
      <c r="Q37" s="18" t="s">
        <v>8323</v>
      </c>
      <c r="R37" s="18" t="s">
        <v>8345</v>
      </c>
      <c r="S37" s="21">
        <v>42435.874212962968</v>
      </c>
      <c r="T37" s="21">
        <v>42494.832546296297</v>
      </c>
    </row>
    <row r="38" spans="1:20" x14ac:dyDescent="0.35">
      <c r="A38" s="18">
        <v>1740</v>
      </c>
      <c r="B38" s="18" t="s">
        <v>1741</v>
      </c>
      <c r="C38" s="18" t="s">
        <v>5850</v>
      </c>
      <c r="D38" s="19">
        <v>3000</v>
      </c>
      <c r="E38" s="20">
        <v>0</v>
      </c>
      <c r="F38" s="18" t="s">
        <v>8220</v>
      </c>
      <c r="G38" s="18" t="s">
        <v>8223</v>
      </c>
      <c r="H38" s="18" t="s">
        <v>8245</v>
      </c>
      <c r="I38" s="18">
        <v>1437075422</v>
      </c>
      <c r="J38" s="18">
        <v>1434483422</v>
      </c>
      <c r="K38" s="18" t="b">
        <v>0</v>
      </c>
      <c r="L38" s="18">
        <v>0</v>
      </c>
      <c r="M38" s="18" t="b">
        <v>0</v>
      </c>
      <c r="N38" s="18" t="s">
        <v>8291</v>
      </c>
      <c r="O38" s="18">
        <v>0</v>
      </c>
      <c r="P38" s="18">
        <v>0</v>
      </c>
      <c r="Q38" s="18" t="s">
        <v>8323</v>
      </c>
      <c r="R38" s="18" t="s">
        <v>8345</v>
      </c>
      <c r="S38" s="21">
        <v>42171.817384259266</v>
      </c>
      <c r="T38" s="21">
        <v>42201.817384259266</v>
      </c>
    </row>
  </sheetData>
  <conditionalFormatting sqref="F1:F38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38 O1:P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9A5E4-93B7-4C63-8D3F-E4297BBB097D}">
  <dimension ref="A1:C32"/>
  <sheetViews>
    <sheetView workbookViewId="0">
      <selection activeCell="K12" sqref="K12"/>
    </sheetView>
  </sheetViews>
  <sheetFormatPr defaultRowHeight="14.5" x14ac:dyDescent="0.35"/>
  <cols>
    <col min="1" max="1" width="21.7265625" bestFit="1" customWidth="1"/>
    <col min="2" max="2" width="10.54296875" bestFit="1" customWidth="1"/>
    <col min="3" max="3" width="11.54296875" bestFit="1" customWidth="1"/>
  </cols>
  <sheetData>
    <row r="1" spans="1:3" x14ac:dyDescent="0.35">
      <c r="A1" s="22" t="s">
        <v>8395</v>
      </c>
    </row>
    <row r="2" spans="1:3" x14ac:dyDescent="0.35">
      <c r="A2" s="24" t="s">
        <v>8385</v>
      </c>
      <c r="B2" s="25" t="s">
        <v>8389</v>
      </c>
      <c r="C2" s="25" t="s">
        <v>8390</v>
      </c>
    </row>
    <row r="3" spans="1:3" x14ac:dyDescent="0.35">
      <c r="A3" s="15" t="s">
        <v>8399</v>
      </c>
      <c r="B3" s="17">
        <f>AVERAGE('Successful U.S. Kickstarters'!D:D)</f>
        <v>5048.8786407766993</v>
      </c>
      <c r="C3" s="17">
        <f>AVERAGE('Failed U.S. Kickstarters'!D:D)</f>
        <v>10554.212</v>
      </c>
    </row>
    <row r="4" spans="1:3" x14ac:dyDescent="0.35">
      <c r="A4" s="15" t="s">
        <v>8400</v>
      </c>
      <c r="B4" s="17">
        <f>MEDIAN('Successful U.S. Kickstarters'!D:D)</f>
        <v>3000</v>
      </c>
      <c r="C4" s="17">
        <f>MEDIAN('Failed U.S. Kickstarters'!D:D)</f>
        <v>5000</v>
      </c>
    </row>
    <row r="5" spans="1:3" x14ac:dyDescent="0.35">
      <c r="A5" s="15" t="s">
        <v>8401</v>
      </c>
      <c r="B5" s="17">
        <f>_xlfn.STDEV.P('Successful U.S. Kickstarters'!D:D)</f>
        <v>7748.7537726373303</v>
      </c>
      <c r="C5" s="17">
        <f>_xlfn.STDEV.P('Failed U.S. Kickstarters'!D:D)</f>
        <v>21967.731061515115</v>
      </c>
    </row>
    <row r="6" spans="1:3" x14ac:dyDescent="0.35">
      <c r="A6" s="15" t="s">
        <v>8402</v>
      </c>
      <c r="B6" s="17">
        <f>_xlfn.QUARTILE.EXC('Successful U.S. Kickstarters'!D:D,3)</f>
        <v>5000</v>
      </c>
      <c r="C6" s="17">
        <f>_xlfn.QUARTILE.EXC('Failed U.S. Kickstarters'!D:D,3)</f>
        <v>10000</v>
      </c>
    </row>
    <row r="7" spans="1:3" x14ac:dyDescent="0.35">
      <c r="A7" s="15" t="s">
        <v>8403</v>
      </c>
      <c r="B7" s="17">
        <f>_xlfn.QUARTILE.EXC('Successful U.S. Kickstarters'!D:D,1)</f>
        <v>1500</v>
      </c>
      <c r="C7" s="17">
        <f>_xlfn.QUARTILE.EXC('Failed U.S. Kickstarters'!D:D,1)</f>
        <v>2000</v>
      </c>
    </row>
    <row r="8" spans="1:3" x14ac:dyDescent="0.35">
      <c r="A8" s="15" t="s">
        <v>8404</v>
      </c>
      <c r="B8" s="17">
        <f>B6-B7</f>
        <v>3500</v>
      </c>
      <c r="C8" s="17">
        <f>C6-C7</f>
        <v>8000</v>
      </c>
    </row>
    <row r="9" spans="1:3" x14ac:dyDescent="0.35">
      <c r="A9" s="15"/>
      <c r="B9" s="17"/>
      <c r="C9" s="17"/>
    </row>
    <row r="10" spans="1:3" x14ac:dyDescent="0.35">
      <c r="A10" s="23" t="s">
        <v>8386</v>
      </c>
      <c r="B10" s="17"/>
      <c r="C10" s="17"/>
    </row>
    <row r="11" spans="1:3" x14ac:dyDescent="0.35">
      <c r="A11" s="15" t="s">
        <v>8399</v>
      </c>
      <c r="B11" s="17">
        <f>AVERAGE('Successful U.S. Kickstarters'!E:E)</f>
        <v>5601.5458009708727</v>
      </c>
      <c r="C11" s="17">
        <f>AVERAGE('Failed U.S. Kickstarters'!E:E)</f>
        <v>558.65484000000004</v>
      </c>
    </row>
    <row r="12" spans="1:3" x14ac:dyDescent="0.35">
      <c r="A12" s="15" t="s">
        <v>8400</v>
      </c>
      <c r="B12" s="17">
        <f>MEDIAN('Successful U.S. Kickstarters'!E:E)</f>
        <v>3167.5</v>
      </c>
      <c r="C12" s="17">
        <f>MEDIAN('Failed U.S. Kickstarters'!E:E)</f>
        <v>103</v>
      </c>
    </row>
    <row r="13" spans="1:3" x14ac:dyDescent="0.35">
      <c r="A13" s="15" t="s">
        <v>8401</v>
      </c>
      <c r="B13" s="17"/>
      <c r="C13" s="17"/>
    </row>
    <row r="14" spans="1:3" x14ac:dyDescent="0.35">
      <c r="A14" s="15" t="s">
        <v>8402</v>
      </c>
      <c r="B14" s="17"/>
      <c r="C14" s="17"/>
    </row>
    <row r="15" spans="1:3" x14ac:dyDescent="0.35">
      <c r="A15" s="15" t="s">
        <v>8403</v>
      </c>
      <c r="B15" s="17"/>
      <c r="C15" s="17"/>
    </row>
    <row r="16" spans="1:3" x14ac:dyDescent="0.35">
      <c r="A16" s="15" t="s">
        <v>8404</v>
      </c>
      <c r="B16" s="17"/>
      <c r="C16" s="17"/>
    </row>
    <row r="18" spans="1:3" x14ac:dyDescent="0.35">
      <c r="A18" s="22" t="s">
        <v>8396</v>
      </c>
    </row>
    <row r="19" spans="1:3" x14ac:dyDescent="0.35">
      <c r="A19" s="15"/>
      <c r="B19" s="16" t="s">
        <v>8389</v>
      </c>
      <c r="C19" s="16" t="s">
        <v>8390</v>
      </c>
    </row>
    <row r="20" spans="1:3" x14ac:dyDescent="0.35">
      <c r="A20" s="15" t="s">
        <v>8392</v>
      </c>
      <c r="B20" s="17">
        <v>0</v>
      </c>
      <c r="C20" s="17">
        <f>AVERAGE('Failed U.S. Animation'!D:D)</f>
        <v>27476.102564102563</v>
      </c>
    </row>
    <row r="21" spans="1:3" x14ac:dyDescent="0.35">
      <c r="A21" s="15" t="s">
        <v>8391</v>
      </c>
      <c r="B21" s="17">
        <v>0</v>
      </c>
      <c r="C21" s="17">
        <f>MEDIAN('Failed U.S. Animation'!D:D)</f>
        <v>12000</v>
      </c>
    </row>
    <row r="22" spans="1:3" x14ac:dyDescent="0.35">
      <c r="A22" s="15"/>
      <c r="B22" s="17"/>
      <c r="C22" s="17"/>
    </row>
    <row r="23" spans="1:3" x14ac:dyDescent="0.35">
      <c r="A23" s="15" t="s">
        <v>8394</v>
      </c>
      <c r="B23" s="17">
        <v>0</v>
      </c>
      <c r="C23" s="17">
        <f>AVERAGE('Failed U.S. Animation'!E:E)</f>
        <v>1128.8205128205129</v>
      </c>
    </row>
    <row r="24" spans="1:3" x14ac:dyDescent="0.35">
      <c r="A24" s="15" t="s">
        <v>8393</v>
      </c>
      <c r="B24" s="17">
        <v>0</v>
      </c>
      <c r="C24" s="17">
        <f>MEDIAN('Failed U.S. Animation'!E:E)</f>
        <v>79</v>
      </c>
    </row>
    <row r="26" spans="1:3" x14ac:dyDescent="0.35">
      <c r="A26" s="22" t="s">
        <v>8397</v>
      </c>
    </row>
    <row r="27" spans="1:3" x14ac:dyDescent="0.35">
      <c r="A27" s="15"/>
      <c r="B27" s="16" t="s">
        <v>8398</v>
      </c>
      <c r="C27" s="16" t="s">
        <v>8390</v>
      </c>
    </row>
    <row r="28" spans="1:3" x14ac:dyDescent="0.35">
      <c r="A28" s="15" t="s">
        <v>8392</v>
      </c>
      <c r="B28" s="17">
        <f>AVERAGE('Live U.S. Faith'!D:D)</f>
        <v>36344.411764705881</v>
      </c>
      <c r="C28" s="17">
        <f>AVERAGE('Failed U.S. Faith'!D:D)</f>
        <v>6140.405405405405</v>
      </c>
    </row>
    <row r="29" spans="1:3" x14ac:dyDescent="0.35">
      <c r="A29" s="15" t="s">
        <v>8391</v>
      </c>
      <c r="B29" s="17">
        <f>MEDIAN('Live U.S. Faith'!D:D)</f>
        <v>10000</v>
      </c>
      <c r="C29" s="17">
        <f>MEDIAN('Failed U.S. Faith'!D:D)</f>
        <v>4500</v>
      </c>
    </row>
    <row r="30" spans="1:3" x14ac:dyDescent="0.35">
      <c r="A30" s="15"/>
      <c r="B30" s="17"/>
      <c r="C30" s="17"/>
    </row>
    <row r="31" spans="1:3" x14ac:dyDescent="0.35">
      <c r="A31" s="15" t="s">
        <v>8394</v>
      </c>
      <c r="B31" s="17">
        <f>AVERAGE('Live U.S. Faith'!E:E)</f>
        <v>6161.3164705882355</v>
      </c>
      <c r="C31" s="17">
        <f>AVERAGE('Failed U.S. Faith'!E:E)</f>
        <v>329.59459459459458</v>
      </c>
    </row>
    <row r="32" spans="1:3" x14ac:dyDescent="0.35">
      <c r="A32" s="15" t="s">
        <v>8393</v>
      </c>
      <c r="B32" s="17">
        <f>MEDIAN('Live U.S. Faith'!E:E)</f>
        <v>1772</v>
      </c>
      <c r="C32" s="17">
        <f>MEDIAN('Failed U.S. Faith'!E:E)</f>
        <v>35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Category Statistics</vt:lpstr>
      <vt:lpstr>Kickstarter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Failed U.S. Animation</vt:lpstr>
      <vt:lpstr>Successful U.S. Animation</vt:lpstr>
      <vt:lpstr>Live U.S. Faith</vt:lpstr>
      <vt:lpstr>Failed U.S. Faith</vt:lpstr>
      <vt:lpstr>Descriptive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Roman, Kyle</cp:lastModifiedBy>
  <dcterms:created xsi:type="dcterms:W3CDTF">2017-04-20T15:17:24Z</dcterms:created>
  <dcterms:modified xsi:type="dcterms:W3CDTF">2020-12-04T18:08:40Z</dcterms:modified>
</cp:coreProperties>
</file>