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аня\Desktop\Учёба1\Системы и сети передачи информации\"/>
    </mc:Choice>
  </mc:AlternateContent>
  <xr:revisionPtr revIDLastSave="0" documentId="13_ncr:1_{251D0DF4-72BD-4B97-8A7D-18D7313EA686}" xr6:coauthVersionLast="40" xr6:coauthVersionMax="40" xr10:uidLastSave="{00000000-0000-0000-0000-000000000000}"/>
  <bookViews>
    <workbookView xWindow="0" yWindow="0" windowWidth="14910" windowHeight="7365" xr2:uid="{00000000-000D-0000-FFFF-FFFF00000000}"/>
  </bookViews>
  <sheets>
    <sheet name="Лист Microsoft 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6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2" i="1"/>
  <c r="V57" i="1" s="1"/>
  <c r="V59" i="1" s="1"/>
  <c r="C57" i="1"/>
  <c r="E56" i="1"/>
  <c r="F55" i="1" s="1"/>
  <c r="G54" i="1" s="1"/>
  <c r="G52" i="1"/>
  <c r="G50" i="1"/>
  <c r="H47" i="1" s="1"/>
  <c r="F48" i="1"/>
  <c r="G46" i="1" s="1"/>
  <c r="H41" i="1" s="1"/>
  <c r="I37" i="1" s="1"/>
  <c r="F42" i="1"/>
  <c r="G38" i="1" s="1"/>
  <c r="F39" i="1"/>
  <c r="H33" i="1" s="1"/>
  <c r="F34" i="1"/>
  <c r="G31" i="1" s="1"/>
  <c r="H25" i="1" s="1"/>
  <c r="I14" i="1" s="1"/>
  <c r="F27" i="1"/>
  <c r="F22" i="1"/>
  <c r="F19" i="1"/>
  <c r="G12" i="1" s="1"/>
  <c r="I5" i="1" s="1"/>
  <c r="F17" i="1"/>
  <c r="H10" i="1" s="1"/>
  <c r="F15" i="1"/>
  <c r="J7" i="1" s="1"/>
  <c r="F8" i="1"/>
  <c r="J37" i="1" l="1"/>
  <c r="H52" i="1"/>
  <c r="I45" i="1" s="1"/>
  <c r="I30" i="1"/>
  <c r="J24" i="1" s="1"/>
  <c r="K22" i="1" s="1"/>
  <c r="N14" i="1" s="1"/>
  <c r="O7" i="1" s="1"/>
  <c r="K29" i="1"/>
  <c r="L21" i="1" s="1"/>
  <c r="M13" i="1" s="1"/>
  <c r="N6" i="1" s="1"/>
  <c r="O5" i="1" s="1"/>
  <c r="J44" i="1"/>
  <c r="K8" i="1"/>
  <c r="K44" i="1" l="1"/>
  <c r="L36" i="1" s="1"/>
  <c r="M32" i="1" s="1"/>
  <c r="N26" i="1" s="1"/>
  <c r="O26" i="1" s="1"/>
  <c r="P11" i="1" s="1"/>
  <c r="Q4" i="1" s="1"/>
  <c r="R3" i="1" s="1"/>
  <c r="S3" i="1" s="1"/>
  <c r="P7" i="1"/>
  <c r="T3" i="1" l="1"/>
</calcChain>
</file>

<file path=xl/sharedStrings.xml><?xml version="1.0" encoding="utf-8"?>
<sst xmlns="http://schemas.openxmlformats.org/spreadsheetml/2006/main" count="214" uniqueCount="111">
  <si>
    <t>Символ</t>
  </si>
  <si>
    <t>Встречается, раз</t>
  </si>
  <si>
    <t>Вероятность</t>
  </si>
  <si>
    <t>Пробел</t>
  </si>
  <si>
    <t>о</t>
  </si>
  <si>
    <t>е</t>
  </si>
  <si>
    <t>а</t>
  </si>
  <si>
    <t>и</t>
  </si>
  <si>
    <t>н</t>
  </si>
  <si>
    <t>т</t>
  </si>
  <si>
    <t>с</t>
  </si>
  <si>
    <t>л</t>
  </si>
  <si>
    <t>р</t>
  </si>
  <si>
    <t>в</t>
  </si>
  <si>
    <t>м</t>
  </si>
  <si>
    <t>д</t>
  </si>
  <si>
    <t>к</t>
  </si>
  <si>
    <t>п</t>
  </si>
  <si>
    <t>у</t>
  </si>
  <si>
    <t>,</t>
  </si>
  <si>
    <t>я</t>
  </si>
  <si>
    <t>ь</t>
  </si>
  <si>
    <t>г</t>
  </si>
  <si>
    <t>б</t>
  </si>
  <si>
    <t>ы</t>
  </si>
  <si>
    <t>з</t>
  </si>
  <si>
    <t>ч</t>
  </si>
  <si>
    <t>.</t>
  </si>
  <si>
    <t>й</t>
  </si>
  <si>
    <t>ж</t>
  </si>
  <si>
    <t>ю</t>
  </si>
  <si>
    <t>ш</t>
  </si>
  <si>
    <t>х</t>
  </si>
  <si>
    <t>\n</t>
  </si>
  <si>
    <t>ц</t>
  </si>
  <si>
    <t>–</t>
  </si>
  <si>
    <t>щ</t>
  </si>
  <si>
    <t>«</t>
  </si>
  <si>
    <t>»</t>
  </si>
  <si>
    <t>?</t>
  </si>
  <si>
    <t>:</t>
  </si>
  <si>
    <t>!</t>
  </si>
  <si>
    <t>*</t>
  </si>
  <si>
    <t>э</t>
  </si>
  <si>
    <t>-</t>
  </si>
  <si>
    <t>…</t>
  </si>
  <si>
    <t>ъ</t>
  </si>
  <si>
    <t>ф</t>
  </si>
  <si>
    <t>(</t>
  </si>
  <si>
    <t>)</t>
  </si>
  <si>
    <t>;</t>
  </si>
  <si>
    <t>000</t>
  </si>
  <si>
    <t>0010</t>
  </si>
  <si>
    <t>1</t>
  </si>
  <si>
    <t>0100</t>
  </si>
  <si>
    <t>0110</t>
  </si>
  <si>
    <t>1100</t>
  </si>
  <si>
    <t>1101</t>
  </si>
  <si>
    <t>1110</t>
  </si>
  <si>
    <t>1000</t>
  </si>
  <si>
    <t>10010</t>
  </si>
  <si>
    <t>10011</t>
  </si>
  <si>
    <t>11110</t>
  </si>
  <si>
    <t>11111</t>
  </si>
  <si>
    <t>011110</t>
  </si>
  <si>
    <t>010111</t>
  </si>
  <si>
    <t>010110</t>
  </si>
  <si>
    <t>101100</t>
  </si>
  <si>
    <t>101101</t>
  </si>
  <si>
    <t>101110</t>
  </si>
  <si>
    <t>101010</t>
  </si>
  <si>
    <t>0011100</t>
  </si>
  <si>
    <t>0011110</t>
  </si>
  <si>
    <t>0011111</t>
  </si>
  <si>
    <t>0111110</t>
  </si>
  <si>
    <t>1011110</t>
  </si>
  <si>
    <t>1010110</t>
  </si>
  <si>
    <t>00111010</t>
  </si>
  <si>
    <t>10111110</t>
  </si>
  <si>
    <t>10101110</t>
  </si>
  <si>
    <t>10101111</t>
  </si>
  <si>
    <t>001110110</t>
  </si>
  <si>
    <t>011111100</t>
  </si>
  <si>
    <t>011111110</t>
  </si>
  <si>
    <t>101111110</t>
  </si>
  <si>
    <t>101111111</t>
  </si>
  <si>
    <t>0111111010</t>
  </si>
  <si>
    <t>0111111110</t>
  </si>
  <si>
    <t>0111111111</t>
  </si>
  <si>
    <t>00111011100</t>
  </si>
  <si>
    <t>00111011110</t>
  </si>
  <si>
    <t>01111110110</t>
  </si>
  <si>
    <t>011111101110</t>
  </si>
  <si>
    <t>011111101111</t>
  </si>
  <si>
    <t>001110111010</t>
  </si>
  <si>
    <t>0011101110110</t>
  </si>
  <si>
    <t>0011101110111</t>
  </si>
  <si>
    <t>0011101111100</t>
  </si>
  <si>
    <t>0011101111101</t>
  </si>
  <si>
    <t>0011101111110</t>
  </si>
  <si>
    <t>00111011111110</t>
  </si>
  <si>
    <t>001110111111110</t>
  </si>
  <si>
    <t>001110111111111</t>
  </si>
  <si>
    <t>01010</t>
  </si>
  <si>
    <t>00110</t>
  </si>
  <si>
    <t>01110</t>
  </si>
  <si>
    <t>10100</t>
  </si>
  <si>
    <t>Длина кодового слова * на вероятность</t>
  </si>
  <si>
    <t>Коэфициент сжатия</t>
  </si>
  <si>
    <t>Средняя длина кодовоги слова</t>
  </si>
  <si>
    <t>Длина кодового слова при равномерном кодировании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</si>
</sst>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thick">
        <color auto="1"/>
      </right>
      <top style="thick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 style="thick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thick">
        <color auto="1"/>
      </right>
      <top style="mediumDashed">
        <color auto="1"/>
      </top>
      <bottom/>
      <diagonal/>
    </border>
    <border>
      <left/>
      <right style="mediumDashed">
        <color auto="1"/>
      </right>
      <top style="thick">
        <color auto="1"/>
      </top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thick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/>
      <bottom style="thick">
        <color auto="1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0" xfId="0" applyAlignment="1">
      <alignment horizontal="right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18" fillId="0" borderId="13" xfId="0" applyFont="1" applyBorder="1" applyAlignment="1">
      <alignment horizontal="right"/>
    </xf>
    <xf numFmtId="49" fontId="0" fillId="0" borderId="17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14" fillId="0" borderId="0" xfId="0" applyNumberFormat="1" applyFont="1" applyAlignment="1">
      <alignment horizontal="left" vertical="top"/>
    </xf>
    <xf numFmtId="0" fontId="14" fillId="0" borderId="17" xfId="0" applyFont="1" applyBorder="1" applyAlignment="1">
      <alignment horizontal="left" vertical="top"/>
    </xf>
    <xf numFmtId="0" fontId="14" fillId="0" borderId="14" xfId="0" applyFont="1" applyBorder="1" applyAlignment="1">
      <alignment horizontal="left" vertical="top"/>
    </xf>
    <xf numFmtId="0" fontId="14" fillId="0" borderId="23" xfId="0" applyFont="1" applyBorder="1" applyAlignment="1">
      <alignment horizontal="left" vertical="top"/>
    </xf>
    <xf numFmtId="49" fontId="20" fillId="0" borderId="0" xfId="0" applyNumberFormat="1" applyFont="1" applyAlignment="1">
      <alignment horizontal="right"/>
    </xf>
    <xf numFmtId="49" fontId="20" fillId="0" borderId="17" xfId="0" applyNumberFormat="1" applyFont="1" applyBorder="1" applyAlignment="1">
      <alignment horizontal="left"/>
    </xf>
    <xf numFmtId="0" fontId="18" fillId="0" borderId="13" xfId="0" applyFont="1" applyBorder="1" applyAlignment="1">
      <alignment horizontal="left" vertical="top"/>
    </xf>
    <xf numFmtId="0" fontId="18" fillId="0" borderId="15" xfId="0" applyFont="1" applyBorder="1"/>
    <xf numFmtId="0" fontId="18" fillId="0" borderId="0" xfId="0" applyFont="1"/>
    <xf numFmtId="0" fontId="18" fillId="0" borderId="0" xfId="0" applyFont="1" applyBorder="1" applyAlignment="1">
      <alignment horizontal="left" vertical="top"/>
    </xf>
    <xf numFmtId="0" fontId="18" fillId="0" borderId="15" xfId="0" applyFont="1" applyBorder="1" applyAlignment="1">
      <alignment horizontal="left" vertical="top"/>
    </xf>
    <xf numFmtId="0" fontId="18" fillId="0" borderId="17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49" fontId="18" fillId="0" borderId="0" xfId="0" applyNumberFormat="1" applyFont="1" applyAlignment="1">
      <alignment horizontal="left" vertical="top"/>
    </xf>
    <xf numFmtId="0" fontId="19" fillId="0" borderId="14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0" xfId="0" applyFont="1" applyBorder="1" applyAlignment="1">
      <alignment horizontal="right"/>
    </xf>
    <xf numFmtId="0" fontId="18" fillId="0" borderId="14" xfId="0" applyFont="1" applyBorder="1" applyAlignment="1">
      <alignment horizontal="right"/>
    </xf>
    <xf numFmtId="0" fontId="18" fillId="0" borderId="10" xfId="0" applyFont="1" applyBorder="1" applyAlignment="1">
      <alignment horizontal="left" vertical="top"/>
    </xf>
    <xf numFmtId="0" fontId="18" fillId="0" borderId="21" xfId="0" applyFont="1" applyBorder="1" applyAlignment="1">
      <alignment horizontal="left" vertical="top"/>
    </xf>
    <xf numFmtId="0" fontId="18" fillId="0" borderId="17" xfId="0" applyFont="1" applyBorder="1" applyAlignment="1">
      <alignment horizontal="right"/>
    </xf>
    <xf numFmtId="0" fontId="18" fillId="0" borderId="19" xfId="0" applyFont="1" applyBorder="1" applyAlignment="1">
      <alignment horizontal="left" vertical="top"/>
    </xf>
    <xf numFmtId="0" fontId="18" fillId="0" borderId="22" xfId="0" applyFont="1" applyBorder="1" applyAlignment="1">
      <alignment horizontal="left" vertical="top"/>
    </xf>
    <xf numFmtId="0" fontId="18" fillId="0" borderId="12" xfId="0" applyFont="1" applyBorder="1" applyAlignment="1">
      <alignment horizontal="right"/>
    </xf>
    <xf numFmtId="0" fontId="18" fillId="0" borderId="12" xfId="0" applyFont="1" applyBorder="1" applyAlignment="1">
      <alignment horizontal="left" vertical="top"/>
    </xf>
    <xf numFmtId="0" fontId="18" fillId="0" borderId="23" xfId="0" applyFont="1" applyBorder="1" applyAlignment="1">
      <alignment horizontal="left" vertical="top"/>
    </xf>
    <xf numFmtId="0" fontId="18" fillId="0" borderId="30" xfId="0" applyFont="1" applyBorder="1" applyAlignment="1">
      <alignment horizontal="left" vertical="top"/>
    </xf>
    <xf numFmtId="0" fontId="18" fillId="0" borderId="0" xfId="0" applyFont="1" applyAlignment="1">
      <alignment horizontal="right" vertical="top"/>
    </xf>
    <xf numFmtId="0" fontId="18" fillId="0" borderId="0" xfId="0" applyFont="1" applyAlignment="1">
      <alignment horizontal="right"/>
    </xf>
    <xf numFmtId="0" fontId="14" fillId="0" borderId="13" xfId="0" applyFont="1" applyBorder="1" applyAlignment="1">
      <alignment horizontal="left"/>
    </xf>
    <xf numFmtId="0" fontId="18" fillId="0" borderId="13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4" fillId="0" borderId="35" xfId="0" applyFont="1" applyBorder="1" applyAlignment="1">
      <alignment horizontal="right" vertical="top"/>
    </xf>
    <xf numFmtId="49" fontId="21" fillId="0" borderId="14" xfId="0" applyNumberFormat="1" applyFont="1" applyBorder="1" applyAlignment="1">
      <alignment horizontal="left"/>
    </xf>
    <xf numFmtId="49" fontId="0" fillId="0" borderId="0" xfId="0" applyNumberFormat="1"/>
    <xf numFmtId="49" fontId="0" fillId="33" borderId="0" xfId="0" applyNumberFormat="1" applyFill="1"/>
    <xf numFmtId="0" fontId="0" fillId="33" borderId="0" xfId="0" applyFill="1"/>
    <xf numFmtId="0" fontId="0" fillId="0" borderId="37" xfId="0" applyFont="1" applyBorder="1" applyAlignment="1">
      <alignment horizontal="left"/>
    </xf>
    <xf numFmtId="0" fontId="0" fillId="34" borderId="37" xfId="0" applyFont="1" applyFill="1" applyBorder="1" applyAlignment="1">
      <alignment horizontal="lef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8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C57" totalsRowCount="1" headerRowDxfId="7" dataDxfId="6">
  <autoFilter ref="A1:C56" xr:uid="{00000000-0009-0000-0100-000001000000}"/>
  <sortState xmlns:xlrd2="http://schemas.microsoft.com/office/spreadsheetml/2017/richdata2" ref="A2:C56">
    <sortCondition descending="1" ref="C1:C56"/>
  </sortState>
  <tableColumns count="3">
    <tableColumn id="1" xr3:uid="{00000000-0010-0000-0000-000001000000}" name="Символ" dataDxfId="5" totalsRowDxfId="4"/>
    <tableColumn id="2" xr3:uid="{00000000-0010-0000-0000-000002000000}" name="Встречается, раз" dataDxfId="3" totalsRowDxfId="2"/>
    <tableColumn id="3" xr3:uid="{00000000-0010-0000-0000-000003000000}" name="Вероятность" totalsRowFunction="custom" dataDxfId="1" totalsRowDxfId="0">
      <totalsRowFormula>SUM(Таблица1[Вероятность])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"/>
  <sheetViews>
    <sheetView tabSelected="1" zoomScale="55" zoomScaleNormal="55" workbookViewId="0">
      <selection activeCell="AD5" sqref="AD5"/>
    </sheetView>
  </sheetViews>
  <sheetFormatPr defaultRowHeight="15" x14ac:dyDescent="0.25"/>
  <cols>
    <col min="1" max="1" width="10.28515625" customWidth="1"/>
    <col min="2" max="2" width="15.140625" customWidth="1"/>
    <col min="3" max="3" width="17.5703125" customWidth="1"/>
    <col min="4" max="4" width="18.28515625" customWidth="1"/>
    <col min="5" max="14" width="9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/>
      <c r="V1" t="s">
        <v>107</v>
      </c>
    </row>
    <row r="2" spans="1:27" ht="30" customHeight="1" thickBot="1" x14ac:dyDescent="0.35">
      <c r="A2" s="1" t="s">
        <v>3</v>
      </c>
      <c r="B2" s="1">
        <v>3681</v>
      </c>
      <c r="C2" s="10">
        <v>15.648999999999999</v>
      </c>
      <c r="D2" s="34" t="s">
        <v>51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8"/>
      <c r="Q2" s="42">
        <v>0</v>
      </c>
      <c r="R2" s="42">
        <v>0</v>
      </c>
      <c r="S2" s="42">
        <v>0</v>
      </c>
      <c r="T2" s="43"/>
      <c r="V2" s="73">
        <f>LEN(D2)*C2*0.01</f>
        <v>0.46946999999999994</v>
      </c>
      <c r="Z2" s="77" t="s">
        <v>3</v>
      </c>
      <c r="AA2" s="34" t="s">
        <v>51</v>
      </c>
    </row>
    <row r="3" spans="1:27" ht="30" customHeight="1" thickTop="1" thickBot="1" x14ac:dyDescent="0.4">
      <c r="A3" s="1" t="s">
        <v>4</v>
      </c>
      <c r="B3" s="1">
        <v>2114</v>
      </c>
      <c r="C3" s="10">
        <v>8.9870000000000001</v>
      </c>
      <c r="D3" s="35" t="s">
        <v>52</v>
      </c>
      <c r="E3" s="9"/>
      <c r="F3" s="9"/>
      <c r="G3" s="9"/>
      <c r="H3" s="9"/>
      <c r="I3" s="9"/>
      <c r="J3" s="9"/>
      <c r="K3" s="9"/>
      <c r="L3" s="9"/>
      <c r="M3" s="52"/>
      <c r="N3" s="53"/>
      <c r="O3" s="40"/>
      <c r="P3" s="55">
        <v>0</v>
      </c>
      <c r="Q3" s="2"/>
      <c r="R3" s="6">
        <f>SUM(Q4,C2)</f>
        <v>32.93</v>
      </c>
      <c r="S3" s="6">
        <f>SUM(R3,O5)</f>
        <v>59.637999999999998</v>
      </c>
      <c r="T3" s="3">
        <f>SUM(S3,P7)</f>
        <v>99.998999999999995</v>
      </c>
      <c r="V3" s="73">
        <f t="shared" ref="V3:V55" si="0">LEN(D3)*C3*0.01</f>
        <v>0.35948000000000002</v>
      </c>
      <c r="Z3" s="76" t="s">
        <v>4</v>
      </c>
      <c r="AA3" s="35" t="s">
        <v>52</v>
      </c>
    </row>
    <row r="4" spans="1:27" ht="30" customHeight="1" thickTop="1" thickBot="1" x14ac:dyDescent="0.4">
      <c r="A4" s="1" t="s">
        <v>5</v>
      </c>
      <c r="B4" s="1">
        <v>1640</v>
      </c>
      <c r="C4" s="10">
        <v>6.9720000000000004</v>
      </c>
      <c r="D4" s="35" t="s">
        <v>54</v>
      </c>
      <c r="E4" s="7"/>
      <c r="F4" s="7"/>
      <c r="G4" s="7"/>
      <c r="H4" s="54">
        <v>0</v>
      </c>
      <c r="I4" s="47"/>
      <c r="J4" s="47"/>
      <c r="K4" s="7"/>
      <c r="L4" s="7"/>
      <c r="M4" s="47"/>
      <c r="N4" s="54">
        <v>0</v>
      </c>
      <c r="O4" s="39"/>
      <c r="P4" s="41"/>
      <c r="Q4" s="27">
        <f>SUM(P11,C3)</f>
        <v>17.280999999999999</v>
      </c>
      <c r="R4" s="44">
        <v>1</v>
      </c>
      <c r="S4" s="45"/>
      <c r="T4" s="46"/>
      <c r="V4" s="73">
        <f t="shared" si="0"/>
        <v>0.27888000000000002</v>
      </c>
      <c r="Z4" s="77" t="s">
        <v>5</v>
      </c>
      <c r="AA4" s="35" t="s">
        <v>54</v>
      </c>
    </row>
    <row r="5" spans="1:27" ht="30" customHeight="1" thickTop="1" thickBot="1" x14ac:dyDescent="0.4">
      <c r="A5" s="1" t="s">
        <v>6</v>
      </c>
      <c r="B5" s="1">
        <v>1445</v>
      </c>
      <c r="C5" s="10">
        <v>6.1429999999999998</v>
      </c>
      <c r="D5" s="35" t="s">
        <v>55</v>
      </c>
      <c r="E5" s="5"/>
      <c r="F5" s="5"/>
      <c r="G5" s="5"/>
      <c r="H5" s="22"/>
      <c r="I5" s="31">
        <f>SUM(G12,C4)</f>
        <v>14.128</v>
      </c>
      <c r="J5" s="9"/>
      <c r="K5" s="9"/>
      <c r="L5" s="9"/>
      <c r="M5" s="55">
        <v>0</v>
      </c>
      <c r="N5" s="56"/>
      <c r="O5" s="7">
        <f>SUM(N6,I5)</f>
        <v>26.707999999999998</v>
      </c>
      <c r="P5" s="11"/>
      <c r="Q5" s="3"/>
      <c r="R5" s="47"/>
      <c r="S5" s="48">
        <v>1</v>
      </c>
      <c r="T5" s="46"/>
      <c r="V5" s="73">
        <f t="shared" si="0"/>
        <v>0.24571999999999999</v>
      </c>
      <c r="Z5" s="76" t="s">
        <v>6</v>
      </c>
      <c r="AA5" s="35" t="s">
        <v>55</v>
      </c>
    </row>
    <row r="6" spans="1:27" ht="30" customHeight="1" thickTop="1" thickBot="1" x14ac:dyDescent="0.4">
      <c r="A6" s="1" t="s">
        <v>7</v>
      </c>
      <c r="B6" s="1">
        <v>1253</v>
      </c>
      <c r="C6" s="10">
        <v>5.327</v>
      </c>
      <c r="D6" s="35" t="s">
        <v>59</v>
      </c>
      <c r="E6" s="5"/>
      <c r="F6" s="5"/>
      <c r="G6" s="5"/>
      <c r="H6" s="22"/>
      <c r="I6" s="54">
        <v>0</v>
      </c>
      <c r="J6" s="47"/>
      <c r="K6" s="7"/>
      <c r="L6" s="7"/>
      <c r="M6" s="11"/>
      <c r="N6" s="7">
        <f>SUM(M13,C5)</f>
        <v>12.58</v>
      </c>
      <c r="O6" s="47">
        <v>1</v>
      </c>
      <c r="P6" s="69">
        <v>0</v>
      </c>
      <c r="Q6" s="17"/>
      <c r="R6" s="49"/>
      <c r="S6" s="33"/>
      <c r="T6" s="46"/>
      <c r="V6" s="73">
        <f t="shared" si="0"/>
        <v>0.21307999999999999</v>
      </c>
      <c r="Z6" s="77" t="s">
        <v>7</v>
      </c>
      <c r="AA6" s="35" t="s">
        <v>59</v>
      </c>
    </row>
    <row r="7" spans="1:27" ht="30" customHeight="1" thickTop="1" thickBot="1" x14ac:dyDescent="0.4">
      <c r="A7" s="1" t="s">
        <v>8</v>
      </c>
      <c r="B7" s="1">
        <v>1179</v>
      </c>
      <c r="C7" s="10">
        <v>5.0119999999999996</v>
      </c>
      <c r="D7" s="35" t="s">
        <v>56</v>
      </c>
      <c r="E7" s="61">
        <v>0</v>
      </c>
      <c r="F7" s="62"/>
      <c r="G7" s="62"/>
      <c r="H7" s="22"/>
      <c r="I7" s="6"/>
      <c r="J7" s="14">
        <f>SUM(F15,C6)</f>
        <v>10.518000000000001</v>
      </c>
      <c r="K7" s="70">
        <v>0</v>
      </c>
      <c r="L7" s="9"/>
      <c r="M7" s="32"/>
      <c r="N7" s="71">
        <v>0</v>
      </c>
      <c r="O7" s="20">
        <f>SUM(N14,J7)</f>
        <v>21.580000000000002</v>
      </c>
      <c r="P7" s="11">
        <f>SUM(O7,K8)</f>
        <v>40.361000000000004</v>
      </c>
      <c r="Q7" s="3"/>
      <c r="R7" s="50"/>
      <c r="S7" s="46"/>
      <c r="T7" s="51" t="s">
        <v>53</v>
      </c>
      <c r="V7" s="73">
        <f t="shared" si="0"/>
        <v>0.20047999999999999</v>
      </c>
      <c r="Z7" s="76" t="s">
        <v>8</v>
      </c>
      <c r="AA7" s="35" t="s">
        <v>56</v>
      </c>
    </row>
    <row r="8" spans="1:27" ht="30" customHeight="1" thickTop="1" thickBot="1" x14ac:dyDescent="0.3">
      <c r="A8" s="1" t="s">
        <v>9</v>
      </c>
      <c r="B8" s="1">
        <v>1104</v>
      </c>
      <c r="C8" s="10">
        <v>4.6929999999999996</v>
      </c>
      <c r="D8" s="35" t="s">
        <v>57</v>
      </c>
      <c r="E8" s="4"/>
      <c r="F8" s="5">
        <f>SUM(C8,C7)</f>
        <v>9.7049999999999983</v>
      </c>
      <c r="G8" s="5"/>
      <c r="H8" s="23"/>
      <c r="I8" s="23"/>
      <c r="J8" s="23"/>
      <c r="K8" s="7">
        <f>SUM(H10,F8)</f>
        <v>18.780999999999999</v>
      </c>
      <c r="L8" s="7"/>
      <c r="M8" s="11"/>
      <c r="N8" s="11"/>
      <c r="O8" s="7"/>
      <c r="P8" s="48">
        <v>1</v>
      </c>
      <c r="Q8" s="50"/>
      <c r="R8" s="3"/>
      <c r="V8" s="73">
        <f t="shared" si="0"/>
        <v>0.18772</v>
      </c>
      <c r="Z8" s="77" t="s">
        <v>9</v>
      </c>
      <c r="AA8" s="35" t="s">
        <v>57</v>
      </c>
    </row>
    <row r="9" spans="1:27" ht="30" customHeight="1" thickTop="1" thickBot="1" x14ac:dyDescent="0.4">
      <c r="A9" s="1" t="s">
        <v>10</v>
      </c>
      <c r="B9" s="1">
        <v>1048</v>
      </c>
      <c r="C9" s="10">
        <v>4.4550000000000001</v>
      </c>
      <c r="D9" s="35" t="s">
        <v>58</v>
      </c>
      <c r="E9" s="7"/>
      <c r="F9" s="49">
        <v>1</v>
      </c>
      <c r="G9" s="58">
        <v>0</v>
      </c>
      <c r="H9" s="57"/>
      <c r="I9" s="16"/>
      <c r="J9" s="16"/>
      <c r="K9" s="47"/>
      <c r="L9" s="47"/>
      <c r="M9" s="11"/>
      <c r="N9" s="11"/>
      <c r="O9" s="7"/>
      <c r="P9" s="48"/>
      <c r="Q9" s="50"/>
      <c r="R9" s="3"/>
      <c r="V9" s="73">
        <f t="shared" si="0"/>
        <v>0.1782</v>
      </c>
      <c r="Z9" s="76" t="s">
        <v>10</v>
      </c>
      <c r="AA9" s="35" t="s">
        <v>58</v>
      </c>
    </row>
    <row r="10" spans="1:27" ht="30" customHeight="1" thickTop="1" thickBot="1" x14ac:dyDescent="0.4">
      <c r="A10" s="1" t="s">
        <v>11</v>
      </c>
      <c r="B10" s="1">
        <v>999</v>
      </c>
      <c r="C10" s="10">
        <v>4.2469999999999999</v>
      </c>
      <c r="D10" s="35" t="s">
        <v>104</v>
      </c>
      <c r="E10" s="9"/>
      <c r="F10" s="13"/>
      <c r="G10" s="15"/>
      <c r="H10" s="30">
        <f>SUM(C9,F17)</f>
        <v>9.0760000000000005</v>
      </c>
      <c r="I10" s="15"/>
      <c r="J10" s="13"/>
      <c r="K10" s="49">
        <v>1</v>
      </c>
      <c r="L10" s="49"/>
      <c r="M10" s="15"/>
      <c r="N10" s="30"/>
      <c r="O10" s="58">
        <v>0</v>
      </c>
      <c r="P10" s="8"/>
      <c r="Q10" s="50"/>
      <c r="R10" s="50"/>
      <c r="V10" s="73">
        <f t="shared" si="0"/>
        <v>0.21235000000000001</v>
      </c>
      <c r="Z10" s="77" t="s">
        <v>11</v>
      </c>
      <c r="AA10" s="35" t="s">
        <v>104</v>
      </c>
    </row>
    <row r="11" spans="1:27" ht="30" customHeight="1" thickTop="1" thickBot="1" x14ac:dyDescent="0.4">
      <c r="A11" s="1" t="s">
        <v>12</v>
      </c>
      <c r="B11" s="1">
        <v>842</v>
      </c>
      <c r="C11" s="10">
        <v>3.58</v>
      </c>
      <c r="D11" s="35" t="s">
        <v>103</v>
      </c>
      <c r="E11" s="13"/>
      <c r="F11" s="58">
        <v>0</v>
      </c>
      <c r="G11" s="59"/>
      <c r="H11" s="30"/>
      <c r="I11" s="18"/>
      <c r="J11" s="7"/>
      <c r="K11" s="47"/>
      <c r="L11" s="47"/>
      <c r="M11" s="18"/>
      <c r="N11" s="29"/>
      <c r="O11" s="11"/>
      <c r="P11" s="3">
        <f>SUM(O26,C10)</f>
        <v>8.2940000000000005</v>
      </c>
      <c r="Q11" s="50">
        <v>1</v>
      </c>
      <c r="R11" s="50"/>
      <c r="V11" s="73">
        <f t="shared" si="0"/>
        <v>0.17899999999999999</v>
      </c>
      <c r="Z11" s="76" t="s">
        <v>12</v>
      </c>
      <c r="AA11" s="35" t="s">
        <v>103</v>
      </c>
    </row>
    <row r="12" spans="1:27" ht="30" customHeight="1" thickTop="1" thickBot="1" x14ac:dyDescent="0.4">
      <c r="A12" s="1" t="s">
        <v>13</v>
      </c>
      <c r="B12" s="1">
        <v>762</v>
      </c>
      <c r="C12" s="10">
        <v>3.24</v>
      </c>
      <c r="D12" s="35" t="s">
        <v>105</v>
      </c>
      <c r="E12" s="13"/>
      <c r="F12" s="8"/>
      <c r="G12" s="15">
        <f>SUM(F19,C11)</f>
        <v>7.1559999999999997</v>
      </c>
      <c r="H12" s="49"/>
      <c r="I12" s="59">
        <v>1</v>
      </c>
      <c r="J12" s="13"/>
      <c r="K12" s="13"/>
      <c r="L12" s="58">
        <v>0</v>
      </c>
      <c r="M12" s="44"/>
      <c r="N12" s="11"/>
      <c r="O12" s="48"/>
      <c r="P12" s="3"/>
      <c r="Q12" s="50"/>
      <c r="R12" s="50"/>
      <c r="V12" s="73">
        <f t="shared" si="0"/>
        <v>0.16200000000000003</v>
      </c>
      <c r="Z12" s="77" t="s">
        <v>13</v>
      </c>
      <c r="AA12" s="35" t="s">
        <v>105</v>
      </c>
    </row>
    <row r="13" spans="1:27" ht="30" customHeight="1" thickTop="1" thickBot="1" x14ac:dyDescent="0.4">
      <c r="A13" s="1" t="s">
        <v>14</v>
      </c>
      <c r="B13" s="1">
        <v>645</v>
      </c>
      <c r="C13" s="10">
        <v>2.742</v>
      </c>
      <c r="D13" s="35" t="s">
        <v>106</v>
      </c>
      <c r="E13" s="7"/>
      <c r="F13" s="11"/>
      <c r="G13" s="18"/>
      <c r="H13" s="54">
        <v>0</v>
      </c>
      <c r="I13" s="60"/>
      <c r="J13" s="7"/>
      <c r="K13" s="7"/>
      <c r="L13" s="11"/>
      <c r="M13" s="7">
        <f>SUM(L21,C12)</f>
        <v>6.4370000000000003</v>
      </c>
      <c r="N13" s="44">
        <v>1</v>
      </c>
      <c r="O13" s="48"/>
      <c r="P13" s="3"/>
      <c r="Q13" s="3"/>
      <c r="R13" s="3"/>
      <c r="V13" s="73">
        <f t="shared" si="0"/>
        <v>0.1371</v>
      </c>
      <c r="Z13" s="76" t="s">
        <v>14</v>
      </c>
      <c r="AA13" s="35" t="s">
        <v>106</v>
      </c>
    </row>
    <row r="14" spans="1:27" ht="30" customHeight="1" thickTop="1" thickBot="1" x14ac:dyDescent="0.4">
      <c r="A14" s="1" t="s">
        <v>15</v>
      </c>
      <c r="B14" s="1">
        <v>611</v>
      </c>
      <c r="C14" s="10">
        <v>2.5979999999999999</v>
      </c>
      <c r="D14" s="35" t="s">
        <v>60</v>
      </c>
      <c r="E14" s="55">
        <v>0</v>
      </c>
      <c r="F14" s="19"/>
      <c r="G14" s="25"/>
      <c r="H14" s="19"/>
      <c r="I14" s="28">
        <f>SUM(H25,C13)</f>
        <v>5.3479999999999999</v>
      </c>
      <c r="J14" s="24"/>
      <c r="K14" s="5"/>
      <c r="L14" s="23"/>
      <c r="M14" s="23"/>
      <c r="N14" s="7">
        <f>SUM(K22,I14)</f>
        <v>11.062000000000001</v>
      </c>
      <c r="O14" s="48">
        <v>1</v>
      </c>
      <c r="P14" s="3"/>
      <c r="Q14" s="3"/>
      <c r="R14" s="3"/>
      <c r="V14" s="73">
        <f t="shared" si="0"/>
        <v>0.12989999999999999</v>
      </c>
      <c r="Z14" s="77" t="s">
        <v>15</v>
      </c>
      <c r="AA14" s="35" t="s">
        <v>60</v>
      </c>
    </row>
    <row r="15" spans="1:27" ht="30" customHeight="1" thickTop="1" thickBot="1" x14ac:dyDescent="0.3">
      <c r="A15" s="1" t="s">
        <v>16</v>
      </c>
      <c r="B15" s="1">
        <v>610</v>
      </c>
      <c r="C15" s="10">
        <v>2.593</v>
      </c>
      <c r="D15" s="35" t="s">
        <v>61</v>
      </c>
      <c r="E15" s="8"/>
      <c r="F15" s="11">
        <f>SUM(C14,C15)</f>
        <v>5.1909999999999998</v>
      </c>
      <c r="G15" s="48"/>
      <c r="H15" s="48"/>
      <c r="I15" s="47"/>
      <c r="J15" s="47">
        <v>1</v>
      </c>
      <c r="K15" s="7"/>
      <c r="L15" s="11"/>
      <c r="M15" s="11"/>
      <c r="N15" s="7"/>
      <c r="O15" s="48"/>
      <c r="P15" s="3"/>
      <c r="Q15" s="3"/>
      <c r="R15" s="3"/>
      <c r="V15" s="73">
        <f t="shared" si="0"/>
        <v>0.12964999999999999</v>
      </c>
      <c r="Z15" s="76" t="s">
        <v>16</v>
      </c>
      <c r="AA15" s="35" t="s">
        <v>61</v>
      </c>
    </row>
    <row r="16" spans="1:27" ht="30" customHeight="1" thickTop="1" thickBot="1" x14ac:dyDescent="0.4">
      <c r="A16" s="1" t="s">
        <v>17</v>
      </c>
      <c r="B16" s="1">
        <v>548</v>
      </c>
      <c r="C16" s="10">
        <v>2.33</v>
      </c>
      <c r="D16" s="35" t="s">
        <v>62</v>
      </c>
      <c r="E16" s="58">
        <v>0</v>
      </c>
      <c r="F16" s="44">
        <v>1</v>
      </c>
      <c r="G16" s="44"/>
      <c r="H16" s="48"/>
      <c r="I16" s="47"/>
      <c r="J16" s="47"/>
      <c r="K16" s="7"/>
      <c r="L16" s="11"/>
      <c r="M16" s="11"/>
      <c r="N16" s="7"/>
      <c r="O16" s="11"/>
      <c r="P16" s="3"/>
      <c r="Q16" s="3"/>
      <c r="R16" s="3"/>
      <c r="V16" s="73">
        <f t="shared" si="0"/>
        <v>0.11650000000000001</v>
      </c>
      <c r="Z16" s="77" t="s">
        <v>17</v>
      </c>
      <c r="AA16" s="35" t="s">
        <v>62</v>
      </c>
    </row>
    <row r="17" spans="1:27" ht="30" customHeight="1" thickTop="1" thickBot="1" x14ac:dyDescent="0.3">
      <c r="A17" s="1" t="s">
        <v>18</v>
      </c>
      <c r="B17" s="1">
        <v>539</v>
      </c>
      <c r="C17" s="10">
        <v>2.2909999999999999</v>
      </c>
      <c r="D17" s="35" t="s">
        <v>63</v>
      </c>
      <c r="E17" s="8"/>
      <c r="F17" s="11">
        <f>SUM(C16,C17)</f>
        <v>4.6210000000000004</v>
      </c>
      <c r="G17" s="47"/>
      <c r="H17" s="48">
        <v>1</v>
      </c>
      <c r="I17" s="47"/>
      <c r="J17" s="47"/>
      <c r="K17" s="7"/>
      <c r="L17" s="11"/>
      <c r="M17" s="11"/>
      <c r="N17" s="7"/>
      <c r="O17" s="11"/>
      <c r="P17" s="3"/>
      <c r="Q17" s="3"/>
      <c r="R17" s="3"/>
      <c r="V17" s="73">
        <f t="shared" si="0"/>
        <v>0.11455</v>
      </c>
      <c r="Z17" s="76" t="s">
        <v>18</v>
      </c>
      <c r="AA17" s="35" t="s">
        <v>63</v>
      </c>
    </row>
    <row r="18" spans="1:27" ht="30" customHeight="1" thickTop="1" thickBot="1" x14ac:dyDescent="0.4">
      <c r="A18" s="1" t="s">
        <v>19</v>
      </c>
      <c r="B18" s="1">
        <v>425</v>
      </c>
      <c r="C18" s="10">
        <v>1.8069999999999999</v>
      </c>
      <c r="D18" s="35" t="s">
        <v>66</v>
      </c>
      <c r="E18" s="58">
        <v>0</v>
      </c>
      <c r="F18" s="44">
        <v>1</v>
      </c>
      <c r="G18" s="47"/>
      <c r="H18" s="48"/>
      <c r="I18" s="47"/>
      <c r="J18" s="47"/>
      <c r="K18" s="7"/>
      <c r="L18" s="11"/>
      <c r="M18" s="11"/>
      <c r="N18" s="7"/>
      <c r="O18" s="11"/>
      <c r="P18" s="3"/>
      <c r="Q18" s="3"/>
      <c r="R18" s="3"/>
      <c r="V18" s="73">
        <f t="shared" si="0"/>
        <v>0.10841999999999999</v>
      </c>
      <c r="Z18" s="77" t="s">
        <v>19</v>
      </c>
      <c r="AA18" s="35" t="s">
        <v>66</v>
      </c>
    </row>
    <row r="19" spans="1:27" ht="30" customHeight="1" thickTop="1" thickBot="1" x14ac:dyDescent="0.3">
      <c r="A19" s="1" t="s">
        <v>20</v>
      </c>
      <c r="B19" s="1">
        <v>416</v>
      </c>
      <c r="C19" s="10">
        <v>1.7689999999999999</v>
      </c>
      <c r="D19" s="35" t="s">
        <v>65</v>
      </c>
      <c r="E19" s="8"/>
      <c r="F19" s="7">
        <f>SUM(C19,C18)</f>
        <v>3.5759999999999996</v>
      </c>
      <c r="G19" s="47">
        <v>1</v>
      </c>
      <c r="H19" s="48"/>
      <c r="I19" s="47"/>
      <c r="J19" s="47"/>
      <c r="K19" s="47"/>
      <c r="L19" s="11"/>
      <c r="M19" s="11"/>
      <c r="N19" s="7"/>
      <c r="O19" s="11"/>
      <c r="P19" s="3"/>
      <c r="Q19" s="3"/>
      <c r="R19" s="3"/>
      <c r="V19" s="73">
        <f t="shared" si="0"/>
        <v>0.10614</v>
      </c>
      <c r="Z19" s="76" t="s">
        <v>20</v>
      </c>
      <c r="AA19" s="35" t="s">
        <v>65</v>
      </c>
    </row>
    <row r="20" spans="1:27" ht="30" customHeight="1" thickTop="1" thickBot="1" x14ac:dyDescent="0.4">
      <c r="A20" s="1" t="s">
        <v>21</v>
      </c>
      <c r="B20" s="1">
        <v>366</v>
      </c>
      <c r="C20" s="10">
        <v>1.556</v>
      </c>
      <c r="D20" s="35" t="s">
        <v>64</v>
      </c>
      <c r="E20" s="13"/>
      <c r="F20" s="49">
        <v>1</v>
      </c>
      <c r="G20" s="49"/>
      <c r="H20" s="15"/>
      <c r="I20" s="13"/>
      <c r="J20" s="49"/>
      <c r="K20" s="58">
        <v>0</v>
      </c>
      <c r="L20" s="8"/>
      <c r="M20" s="48"/>
      <c r="N20" s="47"/>
      <c r="O20" s="48"/>
      <c r="P20" s="3"/>
      <c r="Q20" s="3"/>
      <c r="R20" s="3"/>
      <c r="V20" s="73">
        <f t="shared" si="0"/>
        <v>9.3359999999999999E-2</v>
      </c>
      <c r="Z20" s="77" t="s">
        <v>21</v>
      </c>
      <c r="AA20" s="35" t="s">
        <v>64</v>
      </c>
    </row>
    <row r="21" spans="1:27" ht="30" customHeight="1" thickTop="1" thickBot="1" x14ac:dyDescent="0.4">
      <c r="A21" s="1" t="s">
        <v>22</v>
      </c>
      <c r="B21" s="1">
        <v>363</v>
      </c>
      <c r="C21" s="10">
        <v>1.5429999999999999</v>
      </c>
      <c r="D21" s="35" t="s">
        <v>67</v>
      </c>
      <c r="E21" s="54">
        <v>0</v>
      </c>
      <c r="F21" s="47"/>
      <c r="G21" s="7"/>
      <c r="H21" s="18"/>
      <c r="I21" s="13"/>
      <c r="J21" s="58">
        <v>0</v>
      </c>
      <c r="K21" s="63"/>
      <c r="L21" s="27">
        <f>SUM(K29,C20)</f>
        <v>3.1970000000000001</v>
      </c>
      <c r="M21" s="44">
        <v>1</v>
      </c>
      <c r="N21" s="47"/>
      <c r="O21" s="48"/>
      <c r="P21" s="3"/>
      <c r="Q21" s="3"/>
      <c r="R21" s="3"/>
      <c r="V21" s="73">
        <f t="shared" si="0"/>
        <v>9.2579999999999996E-2</v>
      </c>
      <c r="Z21" s="76" t="s">
        <v>22</v>
      </c>
      <c r="AA21" s="35" t="s">
        <v>67</v>
      </c>
    </row>
    <row r="22" spans="1:27" ht="30" customHeight="1" thickTop="1" thickBot="1" x14ac:dyDescent="0.3">
      <c r="A22" s="1" t="s">
        <v>23</v>
      </c>
      <c r="B22" s="1">
        <v>342</v>
      </c>
      <c r="C22" s="10">
        <v>1.454</v>
      </c>
      <c r="D22" s="35" t="s">
        <v>68</v>
      </c>
      <c r="E22" s="4"/>
      <c r="F22" s="5">
        <f>SUM(C22,C21)</f>
        <v>2.9969999999999999</v>
      </c>
      <c r="G22" s="5"/>
      <c r="H22" s="6"/>
      <c r="I22" s="7"/>
      <c r="J22" s="11"/>
      <c r="K22" s="11">
        <f>SUM(J24,F22)</f>
        <v>5.7140000000000004</v>
      </c>
      <c r="L22" s="7"/>
      <c r="M22" s="47"/>
      <c r="N22" s="47">
        <v>1</v>
      </c>
      <c r="O22" s="48"/>
      <c r="P22" s="3"/>
      <c r="Q22" s="3"/>
      <c r="R22" s="3"/>
      <c r="V22" s="73">
        <f t="shared" si="0"/>
        <v>8.7239999999999998E-2</v>
      </c>
      <c r="Z22" s="77" t="s">
        <v>23</v>
      </c>
      <c r="AA22" s="35" t="s">
        <v>68</v>
      </c>
    </row>
    <row r="23" spans="1:27" ht="30" customHeight="1" thickTop="1" thickBot="1" x14ac:dyDescent="0.4">
      <c r="A23" s="1" t="s">
        <v>24</v>
      </c>
      <c r="B23" s="1">
        <v>311</v>
      </c>
      <c r="C23" s="10">
        <v>1.3220000000000001</v>
      </c>
      <c r="D23" s="35" t="s">
        <v>69</v>
      </c>
      <c r="E23" s="7"/>
      <c r="F23" s="49">
        <v>1</v>
      </c>
      <c r="G23" s="49"/>
      <c r="H23" s="15"/>
      <c r="I23" s="58">
        <v>0</v>
      </c>
      <c r="J23" s="44"/>
      <c r="K23" s="11"/>
      <c r="L23" s="7"/>
      <c r="M23" s="7"/>
      <c r="N23" s="7"/>
      <c r="O23" s="11"/>
      <c r="P23" s="3"/>
      <c r="Q23" s="3"/>
      <c r="R23" s="3"/>
      <c r="V23" s="73">
        <f t="shared" si="0"/>
        <v>7.9320000000000002E-2</v>
      </c>
      <c r="Z23" s="76" t="s">
        <v>24</v>
      </c>
      <c r="AA23" s="35" t="s">
        <v>69</v>
      </c>
    </row>
    <row r="24" spans="1:27" ht="30" customHeight="1" thickTop="1" thickBot="1" x14ac:dyDescent="0.4">
      <c r="A24" s="1" t="s">
        <v>25</v>
      </c>
      <c r="B24" s="1">
        <v>305</v>
      </c>
      <c r="C24" s="10">
        <v>1.2969999999999999</v>
      </c>
      <c r="D24" s="35" t="s">
        <v>70</v>
      </c>
      <c r="E24" s="9"/>
      <c r="F24" s="13"/>
      <c r="G24" s="58">
        <v>0</v>
      </c>
      <c r="H24" s="15"/>
      <c r="I24" s="11"/>
      <c r="J24" s="7">
        <f>SUM(I30,C23)</f>
        <v>2.7170000000000001</v>
      </c>
      <c r="K24" s="48">
        <v>1</v>
      </c>
      <c r="L24" s="7"/>
      <c r="M24" s="7"/>
      <c r="N24" s="7"/>
      <c r="O24" s="11"/>
      <c r="P24" s="3"/>
      <c r="Q24" s="3"/>
      <c r="R24" s="3"/>
      <c r="V24" s="73">
        <f t="shared" si="0"/>
        <v>7.782E-2</v>
      </c>
      <c r="Z24" s="77" t="s">
        <v>25</v>
      </c>
      <c r="AA24" s="35" t="s">
        <v>70</v>
      </c>
    </row>
    <row r="25" spans="1:27" ht="30" customHeight="1" thickTop="1" thickBot="1" x14ac:dyDescent="0.4">
      <c r="A25" s="1" t="s">
        <v>26</v>
      </c>
      <c r="B25" s="1">
        <v>259</v>
      </c>
      <c r="C25" s="10">
        <v>1.101</v>
      </c>
      <c r="D25" s="35" t="s">
        <v>71</v>
      </c>
      <c r="E25" s="13"/>
      <c r="F25" s="13"/>
      <c r="G25" s="15"/>
      <c r="H25" s="13">
        <f>SUM(C24,G31)</f>
        <v>2.6059999999999999</v>
      </c>
      <c r="I25" s="59">
        <v>1</v>
      </c>
      <c r="J25" s="13"/>
      <c r="K25" s="59"/>
      <c r="L25" s="13"/>
      <c r="M25" s="58">
        <v>0</v>
      </c>
      <c r="N25" s="58">
        <v>0</v>
      </c>
      <c r="O25" s="8"/>
      <c r="P25" s="3"/>
      <c r="Q25" s="3"/>
      <c r="R25" s="3"/>
      <c r="V25" s="73">
        <f t="shared" si="0"/>
        <v>7.707E-2</v>
      </c>
      <c r="Z25" s="76" t="s">
        <v>26</v>
      </c>
      <c r="AA25" s="35" t="s">
        <v>71</v>
      </c>
    </row>
    <row r="26" spans="1:27" ht="30" customHeight="1" thickTop="1" thickBot="1" x14ac:dyDescent="0.4">
      <c r="A26" s="1" t="s">
        <v>27</v>
      </c>
      <c r="B26" s="1">
        <v>233</v>
      </c>
      <c r="C26" s="10">
        <v>0.99099999999999999</v>
      </c>
      <c r="D26" s="35" t="s">
        <v>72</v>
      </c>
      <c r="E26" s="54">
        <v>0</v>
      </c>
      <c r="F26" s="49"/>
      <c r="G26" s="26"/>
      <c r="H26" s="17"/>
      <c r="I26" s="26"/>
      <c r="J26" s="17"/>
      <c r="K26" s="26"/>
      <c r="L26" s="17"/>
      <c r="M26" s="16"/>
      <c r="N26" s="16">
        <f>SUM(M32,C25)</f>
        <v>2.1589999999999998</v>
      </c>
      <c r="O26" s="3">
        <f>SUM(N26,F27)</f>
        <v>4.0469999999999997</v>
      </c>
      <c r="P26" s="50">
        <v>1</v>
      </c>
      <c r="Q26" s="50"/>
      <c r="R26" s="3"/>
      <c r="V26" s="73">
        <f t="shared" si="0"/>
        <v>6.9370000000000001E-2</v>
      </c>
      <c r="Z26" s="77" t="s">
        <v>27</v>
      </c>
      <c r="AA26" s="35" t="s">
        <v>72</v>
      </c>
    </row>
    <row r="27" spans="1:27" ht="30" customHeight="1" thickTop="1" thickBot="1" x14ac:dyDescent="0.3">
      <c r="A27" s="1" t="s">
        <v>28</v>
      </c>
      <c r="B27" s="1">
        <v>211</v>
      </c>
      <c r="C27" s="10">
        <v>0.89700000000000002</v>
      </c>
      <c r="D27" s="35" t="s">
        <v>73</v>
      </c>
      <c r="E27" s="4"/>
      <c r="F27" s="7">
        <f>SUM(C27,C26)</f>
        <v>1.8879999999999999</v>
      </c>
      <c r="G27" s="11"/>
      <c r="H27" s="7"/>
      <c r="I27" s="11"/>
      <c r="J27" s="7"/>
      <c r="K27" s="11"/>
      <c r="L27" s="7"/>
      <c r="M27" s="11"/>
      <c r="N27" s="3"/>
      <c r="O27" s="50">
        <v>1</v>
      </c>
      <c r="P27" s="50"/>
      <c r="Q27" s="50"/>
      <c r="R27" s="3"/>
      <c r="V27" s="73">
        <f t="shared" si="0"/>
        <v>6.2789999999999999E-2</v>
      </c>
      <c r="Z27" s="76" t="s">
        <v>28</v>
      </c>
      <c r="AA27" s="35" t="s">
        <v>73</v>
      </c>
    </row>
    <row r="28" spans="1:27" ht="30" customHeight="1" thickTop="1" thickBot="1" x14ac:dyDescent="0.4">
      <c r="A28" s="1" t="s">
        <v>29</v>
      </c>
      <c r="B28" s="1">
        <v>188</v>
      </c>
      <c r="C28" s="10">
        <v>0.79900000000000004</v>
      </c>
      <c r="D28" s="35" t="s">
        <v>74</v>
      </c>
      <c r="E28" s="13"/>
      <c r="F28" s="49">
        <v>1</v>
      </c>
      <c r="G28" s="59"/>
      <c r="H28" s="49"/>
      <c r="I28" s="59"/>
      <c r="J28" s="58">
        <v>0</v>
      </c>
      <c r="K28" s="8"/>
      <c r="L28" s="47"/>
      <c r="M28" s="11"/>
      <c r="N28" s="3"/>
      <c r="O28" s="3"/>
      <c r="P28" s="3"/>
      <c r="Q28" s="3"/>
      <c r="R28" s="3"/>
      <c r="V28" s="73">
        <f t="shared" si="0"/>
        <v>5.5930000000000001E-2</v>
      </c>
      <c r="Z28" s="77" t="s">
        <v>29</v>
      </c>
      <c r="AA28" s="35" t="s">
        <v>74</v>
      </c>
    </row>
    <row r="29" spans="1:27" ht="30" customHeight="1" thickTop="1" thickBot="1" x14ac:dyDescent="0.4">
      <c r="A29" s="1" t="s">
        <v>30</v>
      </c>
      <c r="B29" s="1">
        <v>162</v>
      </c>
      <c r="C29" s="10">
        <v>0.68899999999999995</v>
      </c>
      <c r="D29" s="35" t="s">
        <v>75</v>
      </c>
      <c r="E29" s="13"/>
      <c r="F29" s="13"/>
      <c r="G29" s="15"/>
      <c r="H29" s="58">
        <v>0</v>
      </c>
      <c r="I29" s="59"/>
      <c r="J29" s="48"/>
      <c r="K29" s="7">
        <f>SUM(J37,C28)</f>
        <v>1.641</v>
      </c>
      <c r="L29" s="47">
        <v>1</v>
      </c>
      <c r="M29" s="11"/>
      <c r="N29" s="3"/>
      <c r="O29" s="3"/>
      <c r="P29" s="3"/>
      <c r="Q29" s="3"/>
      <c r="R29" s="3"/>
      <c r="V29" s="73">
        <f t="shared" si="0"/>
        <v>4.8229999999999995E-2</v>
      </c>
      <c r="Z29" s="76" t="s">
        <v>30</v>
      </c>
      <c r="AA29" s="35" t="s">
        <v>75</v>
      </c>
    </row>
    <row r="30" spans="1:27" ht="30" customHeight="1" thickTop="1" thickBot="1" x14ac:dyDescent="0.4">
      <c r="A30" s="1" t="s">
        <v>31</v>
      </c>
      <c r="B30" s="1">
        <v>148</v>
      </c>
      <c r="C30" s="10">
        <v>0.629</v>
      </c>
      <c r="D30" s="35" t="s">
        <v>76</v>
      </c>
      <c r="E30" s="13"/>
      <c r="F30" s="58">
        <v>0</v>
      </c>
      <c r="G30" s="59"/>
      <c r="H30" s="11"/>
      <c r="I30" s="7">
        <f>SUM(H33,C29)</f>
        <v>1.395</v>
      </c>
      <c r="J30" s="48">
        <v>1</v>
      </c>
      <c r="K30" s="47"/>
      <c r="L30" s="7"/>
      <c r="M30" s="11"/>
      <c r="N30" s="3"/>
      <c r="O30" s="3"/>
      <c r="P30" s="3"/>
      <c r="Q30" s="3"/>
      <c r="R30" s="3"/>
      <c r="V30" s="73">
        <f t="shared" si="0"/>
        <v>4.4030000000000007E-2</v>
      </c>
      <c r="Z30" s="77" t="s">
        <v>31</v>
      </c>
      <c r="AA30" s="35" t="s">
        <v>76</v>
      </c>
    </row>
    <row r="31" spans="1:27" ht="30" customHeight="1" thickTop="1" thickBot="1" x14ac:dyDescent="0.4">
      <c r="A31" s="1" t="s">
        <v>32</v>
      </c>
      <c r="B31" s="1">
        <v>122</v>
      </c>
      <c r="C31" s="10">
        <v>0.51900000000000002</v>
      </c>
      <c r="D31" s="35" t="s">
        <v>77</v>
      </c>
      <c r="E31" s="13"/>
      <c r="F31" s="15"/>
      <c r="G31" s="13">
        <f>SUM(F34,C30)</f>
        <v>1.3090000000000002</v>
      </c>
      <c r="H31" s="59">
        <v>1</v>
      </c>
      <c r="I31" s="49"/>
      <c r="J31" s="15"/>
      <c r="K31" s="13"/>
      <c r="L31" s="58">
        <v>0</v>
      </c>
      <c r="M31" s="8"/>
      <c r="N31" s="3"/>
      <c r="O31" s="3"/>
      <c r="P31" s="3"/>
      <c r="Q31" s="3"/>
      <c r="R31" s="3"/>
      <c r="V31" s="73">
        <f t="shared" si="0"/>
        <v>4.1520000000000001E-2</v>
      </c>
      <c r="Z31" s="76" t="s">
        <v>32</v>
      </c>
      <c r="AA31" s="35" t="s">
        <v>77</v>
      </c>
    </row>
    <row r="32" spans="1:27" ht="30" customHeight="1" thickTop="1" thickBot="1" x14ac:dyDescent="0.4">
      <c r="A32" s="1" t="s">
        <v>33</v>
      </c>
      <c r="B32" s="1">
        <v>84</v>
      </c>
      <c r="C32" s="10">
        <v>0.35699999999999998</v>
      </c>
      <c r="D32" s="35" t="s">
        <v>78</v>
      </c>
      <c r="E32" s="13"/>
      <c r="F32" s="15"/>
      <c r="G32" s="58">
        <v>0</v>
      </c>
      <c r="H32" s="15"/>
      <c r="I32" s="7"/>
      <c r="J32" s="18"/>
      <c r="K32" s="7"/>
      <c r="L32" s="11"/>
      <c r="M32" s="3">
        <f>SUM(L36,C31)</f>
        <v>1.0580000000000001</v>
      </c>
      <c r="N32" s="50">
        <v>1</v>
      </c>
      <c r="O32" s="3"/>
      <c r="P32" s="3"/>
      <c r="Q32" s="3"/>
      <c r="R32" s="3"/>
      <c r="V32" s="73">
        <f t="shared" si="0"/>
        <v>2.8559999999999999E-2</v>
      </c>
      <c r="Z32" s="77" t="s">
        <v>33</v>
      </c>
      <c r="AA32" s="35" t="s">
        <v>78</v>
      </c>
    </row>
    <row r="33" spans="1:27" ht="30" customHeight="1" thickTop="1" thickBot="1" x14ac:dyDescent="0.4">
      <c r="A33" s="1" t="s">
        <v>34</v>
      </c>
      <c r="B33" s="1">
        <v>80</v>
      </c>
      <c r="C33" s="10">
        <v>0.34</v>
      </c>
      <c r="D33" s="35" t="s">
        <v>79</v>
      </c>
      <c r="E33" s="58">
        <v>0</v>
      </c>
      <c r="F33" s="59"/>
      <c r="G33" s="11"/>
      <c r="H33" s="7">
        <f>SUM(F39,C32)</f>
        <v>0.70599999999999996</v>
      </c>
      <c r="I33" s="47">
        <v>1</v>
      </c>
      <c r="J33" s="48"/>
      <c r="K33" s="7"/>
      <c r="L33" s="11"/>
      <c r="M33" s="3"/>
      <c r="N33" s="3"/>
      <c r="O33" s="3"/>
      <c r="P33" s="3"/>
      <c r="Q33" s="3"/>
      <c r="R33" s="3"/>
      <c r="V33" s="73">
        <f t="shared" si="0"/>
        <v>2.7200000000000002E-2</v>
      </c>
      <c r="Z33" s="76" t="s">
        <v>34</v>
      </c>
      <c r="AA33" s="35" t="s">
        <v>79</v>
      </c>
    </row>
    <row r="34" spans="1:27" ht="30" customHeight="1" thickTop="1" thickBot="1" x14ac:dyDescent="0.3">
      <c r="A34" s="1" t="s">
        <v>35</v>
      </c>
      <c r="B34" s="1">
        <v>80</v>
      </c>
      <c r="C34" s="10">
        <v>0.34</v>
      </c>
      <c r="D34" s="35" t="s">
        <v>80</v>
      </c>
      <c r="E34" s="8"/>
      <c r="F34" s="7">
        <f>SUM(C33,C34)</f>
        <v>0.68</v>
      </c>
      <c r="G34" s="48">
        <v>1</v>
      </c>
      <c r="H34" s="47"/>
      <c r="I34" s="47"/>
      <c r="J34" s="48"/>
      <c r="K34" s="7"/>
      <c r="L34" s="11"/>
      <c r="M34" s="3"/>
      <c r="N34" s="3"/>
      <c r="O34" s="3"/>
      <c r="P34" s="3"/>
      <c r="Q34" s="3"/>
      <c r="R34" s="3"/>
      <c r="V34" s="73">
        <f t="shared" si="0"/>
        <v>2.7200000000000002E-2</v>
      </c>
      <c r="Z34" s="77" t="s">
        <v>35</v>
      </c>
      <c r="AA34" s="35" t="s">
        <v>80</v>
      </c>
    </row>
    <row r="35" spans="1:27" ht="30" customHeight="1" thickTop="1" thickBot="1" x14ac:dyDescent="0.4">
      <c r="A35" s="1" t="s">
        <v>50</v>
      </c>
      <c r="B35" s="1">
        <v>56</v>
      </c>
      <c r="C35" s="10">
        <v>0.23799999999999999</v>
      </c>
      <c r="D35" s="35" t="s">
        <v>81</v>
      </c>
      <c r="E35" s="13"/>
      <c r="F35" s="49">
        <v>1</v>
      </c>
      <c r="G35" s="59"/>
      <c r="H35" s="13"/>
      <c r="I35" s="13"/>
      <c r="J35" s="15"/>
      <c r="K35" s="58">
        <v>0</v>
      </c>
      <c r="L35" s="8"/>
      <c r="M35" s="50"/>
      <c r="N35" s="50"/>
      <c r="O35" s="3"/>
      <c r="P35" s="3"/>
      <c r="Q35" s="3"/>
      <c r="R35" s="3"/>
      <c r="V35" s="73">
        <f t="shared" si="0"/>
        <v>2.1419999999999998E-2</v>
      </c>
      <c r="Z35" s="76" t="s">
        <v>50</v>
      </c>
      <c r="AA35" s="35" t="s">
        <v>81</v>
      </c>
    </row>
    <row r="36" spans="1:27" ht="30" customHeight="1" thickTop="1" thickBot="1" x14ac:dyDescent="0.4">
      <c r="A36" s="1" t="s">
        <v>36</v>
      </c>
      <c r="B36" s="1">
        <v>53</v>
      </c>
      <c r="C36" s="10">
        <v>0.22500000000000001</v>
      </c>
      <c r="D36" s="35" t="s">
        <v>82</v>
      </c>
      <c r="E36" s="13"/>
      <c r="F36" s="13"/>
      <c r="G36" s="15"/>
      <c r="H36" s="58">
        <v>0</v>
      </c>
      <c r="I36" s="58">
        <v>0</v>
      </c>
      <c r="J36" s="59"/>
      <c r="K36" s="11"/>
      <c r="L36" s="3">
        <f>SUM(K44,C35)</f>
        <v>0.53900000000000003</v>
      </c>
      <c r="M36" s="50">
        <v>1</v>
      </c>
      <c r="N36" s="50"/>
      <c r="O36" s="3"/>
      <c r="P36" s="3"/>
      <c r="Q36" s="3"/>
      <c r="R36" s="3"/>
      <c r="V36" s="73">
        <f t="shared" si="0"/>
        <v>2.0250000000000001E-2</v>
      </c>
      <c r="Z36" s="77" t="s">
        <v>36</v>
      </c>
      <c r="AA36" s="35" t="s">
        <v>82</v>
      </c>
    </row>
    <row r="37" spans="1:27" ht="30" customHeight="1" thickTop="1" thickBot="1" x14ac:dyDescent="0.4">
      <c r="A37" s="1" t="s">
        <v>37</v>
      </c>
      <c r="B37" s="1">
        <v>44</v>
      </c>
      <c r="C37" s="10">
        <v>0.187</v>
      </c>
      <c r="D37" s="35" t="s">
        <v>83</v>
      </c>
      <c r="E37" s="7"/>
      <c r="F37" s="54">
        <v>0</v>
      </c>
      <c r="G37" s="64"/>
      <c r="H37" s="16"/>
      <c r="I37" s="21">
        <f>SUM(H41,C36)</f>
        <v>0.44700000000000001</v>
      </c>
      <c r="J37" s="7">
        <f>SUM(G38,I37)</f>
        <v>0.84200000000000008</v>
      </c>
      <c r="K37" s="48">
        <v>1</v>
      </c>
      <c r="L37" s="3"/>
      <c r="M37" s="3"/>
      <c r="N37" s="3"/>
      <c r="O37" s="3"/>
      <c r="P37" s="3"/>
      <c r="Q37" s="3"/>
      <c r="R37" s="3"/>
      <c r="V37" s="73">
        <f t="shared" si="0"/>
        <v>1.6830000000000001E-2</v>
      </c>
      <c r="Z37" s="76" t="s">
        <v>37</v>
      </c>
      <c r="AA37" s="35" t="s">
        <v>83</v>
      </c>
    </row>
    <row r="38" spans="1:27" ht="30" customHeight="1" thickTop="1" thickBot="1" x14ac:dyDescent="0.4">
      <c r="A38" s="1" t="s">
        <v>38</v>
      </c>
      <c r="B38" s="1">
        <v>44</v>
      </c>
      <c r="C38" s="10">
        <v>0.187</v>
      </c>
      <c r="D38" s="35" t="s">
        <v>84</v>
      </c>
      <c r="E38" s="61">
        <v>0</v>
      </c>
      <c r="F38" s="19"/>
      <c r="G38" s="16">
        <f>SUM(F42,C37)</f>
        <v>0.39500000000000002</v>
      </c>
      <c r="H38" s="48"/>
      <c r="I38" s="47"/>
      <c r="J38" s="47">
        <v>1</v>
      </c>
      <c r="K38" s="48"/>
      <c r="L38" s="3"/>
      <c r="M38" s="3"/>
      <c r="N38" s="3"/>
      <c r="O38" s="3"/>
      <c r="P38" s="3"/>
      <c r="Q38" s="3"/>
      <c r="R38" s="3"/>
      <c r="V38" s="73">
        <f t="shared" si="0"/>
        <v>1.6830000000000001E-2</v>
      </c>
      <c r="Z38" s="77" t="s">
        <v>38</v>
      </c>
      <c r="AA38" s="35" t="s">
        <v>84</v>
      </c>
    </row>
    <row r="39" spans="1:27" ht="30" customHeight="1" thickTop="1" thickBot="1" x14ac:dyDescent="0.3">
      <c r="A39" s="1" t="s">
        <v>39</v>
      </c>
      <c r="B39" s="1">
        <v>38</v>
      </c>
      <c r="C39" s="10">
        <v>0.16200000000000001</v>
      </c>
      <c r="D39" s="35" t="s">
        <v>85</v>
      </c>
      <c r="E39" s="4"/>
      <c r="F39" s="11">
        <f>SUM(C39,C38)</f>
        <v>0.34899999999999998</v>
      </c>
      <c r="G39" s="7"/>
      <c r="H39" s="48">
        <v>1</v>
      </c>
      <c r="I39" s="47"/>
      <c r="J39" s="47"/>
      <c r="K39" s="11"/>
      <c r="L39" s="3"/>
      <c r="M39" s="3"/>
      <c r="N39" s="3"/>
      <c r="O39" s="3"/>
      <c r="P39" s="3"/>
      <c r="Q39" s="3"/>
      <c r="R39" s="3"/>
      <c r="V39" s="73">
        <f t="shared" si="0"/>
        <v>1.4579999999999999E-2</v>
      </c>
      <c r="Z39" s="76" t="s">
        <v>39</v>
      </c>
      <c r="AA39" s="35" t="s">
        <v>85</v>
      </c>
    </row>
    <row r="40" spans="1:27" ht="30" customHeight="1" thickTop="1" thickBot="1" x14ac:dyDescent="0.4">
      <c r="A40" s="1" t="s">
        <v>40</v>
      </c>
      <c r="B40" s="1">
        <v>27</v>
      </c>
      <c r="C40" s="10">
        <v>0.115</v>
      </c>
      <c r="D40" s="35" t="s">
        <v>86</v>
      </c>
      <c r="E40" s="13"/>
      <c r="F40" s="59">
        <v>1</v>
      </c>
      <c r="G40" s="58">
        <v>0</v>
      </c>
      <c r="H40" s="8"/>
      <c r="I40" s="47"/>
      <c r="J40" s="47"/>
      <c r="K40" s="48"/>
      <c r="L40" s="3"/>
      <c r="M40" s="3"/>
      <c r="N40" s="3"/>
      <c r="O40" s="3"/>
      <c r="P40" s="3"/>
      <c r="Q40" s="3"/>
      <c r="R40" s="3"/>
      <c r="V40" s="73">
        <f t="shared" si="0"/>
        <v>1.1500000000000002E-2</v>
      </c>
      <c r="Z40" s="77" t="s">
        <v>40</v>
      </c>
      <c r="AA40" s="35" t="s">
        <v>86</v>
      </c>
    </row>
    <row r="41" spans="1:27" ht="30" customHeight="1" thickTop="1" thickBot="1" x14ac:dyDescent="0.4">
      <c r="A41" s="1" t="s">
        <v>41</v>
      </c>
      <c r="B41" s="1">
        <v>25</v>
      </c>
      <c r="C41" s="10">
        <v>0.106</v>
      </c>
      <c r="D41" s="35" t="s">
        <v>87</v>
      </c>
      <c r="E41" s="54">
        <v>0</v>
      </c>
      <c r="F41" s="15"/>
      <c r="G41" s="11"/>
      <c r="H41" s="7">
        <f>SUM(G46,C40)</f>
        <v>0.222</v>
      </c>
      <c r="I41" s="47">
        <v>1</v>
      </c>
      <c r="J41" s="47"/>
      <c r="K41" s="48"/>
      <c r="L41" s="3"/>
      <c r="M41" s="3"/>
      <c r="N41" s="3"/>
      <c r="O41" s="3"/>
      <c r="P41" s="3"/>
      <c r="Q41" s="3"/>
      <c r="R41" s="3"/>
      <c r="V41" s="73">
        <f t="shared" si="0"/>
        <v>1.06E-2</v>
      </c>
      <c r="Z41" s="76" t="s">
        <v>41</v>
      </c>
      <c r="AA41" s="35" t="s">
        <v>87</v>
      </c>
    </row>
    <row r="42" spans="1:27" ht="30" customHeight="1" thickTop="1" thickBot="1" x14ac:dyDescent="0.3">
      <c r="A42" s="1" t="s">
        <v>42</v>
      </c>
      <c r="B42" s="1">
        <v>24</v>
      </c>
      <c r="C42" s="10">
        <v>0.10199999999999999</v>
      </c>
      <c r="D42" s="35" t="s">
        <v>88</v>
      </c>
      <c r="E42" s="4"/>
      <c r="F42" s="7">
        <f>SUM(C42,C41)</f>
        <v>0.20799999999999999</v>
      </c>
      <c r="G42" s="48">
        <v>1</v>
      </c>
      <c r="H42" s="7"/>
      <c r="I42" s="47"/>
      <c r="J42" s="47"/>
      <c r="K42" s="48"/>
      <c r="L42" s="3"/>
      <c r="M42" s="3"/>
      <c r="N42" s="3"/>
      <c r="O42" s="3"/>
      <c r="P42" s="3"/>
      <c r="Q42" s="3"/>
      <c r="R42" s="3"/>
      <c r="V42" s="73">
        <f t="shared" si="0"/>
        <v>1.0200000000000001E-2</v>
      </c>
      <c r="Z42" s="77" t="s">
        <v>42</v>
      </c>
      <c r="AA42" s="35" t="s">
        <v>88</v>
      </c>
    </row>
    <row r="43" spans="1:27" ht="30" customHeight="1" thickTop="1" thickBot="1" x14ac:dyDescent="0.4">
      <c r="A43" s="1" t="s">
        <v>43</v>
      </c>
      <c r="B43" s="1">
        <v>20</v>
      </c>
      <c r="C43" s="10">
        <v>8.5000000000000006E-2</v>
      </c>
      <c r="D43" s="35" t="s">
        <v>89</v>
      </c>
      <c r="E43" s="49"/>
      <c r="F43" s="49">
        <v>1</v>
      </c>
      <c r="G43" s="59"/>
      <c r="H43" s="13"/>
      <c r="I43" s="58">
        <v>0</v>
      </c>
      <c r="J43" s="58">
        <v>0</v>
      </c>
      <c r="K43" s="44"/>
      <c r="L43" s="3"/>
      <c r="M43" s="3"/>
      <c r="N43" s="3"/>
      <c r="O43" s="3"/>
      <c r="P43" s="3"/>
      <c r="Q43" s="3"/>
      <c r="R43" s="3"/>
      <c r="V43" s="73">
        <f t="shared" si="0"/>
        <v>9.3500000000000007E-3</v>
      </c>
      <c r="Z43" s="76" t="s">
        <v>43</v>
      </c>
      <c r="AA43" s="35" t="s">
        <v>89</v>
      </c>
    </row>
    <row r="44" spans="1:27" ht="30" customHeight="1" thickTop="1" thickBot="1" x14ac:dyDescent="0.4">
      <c r="A44" s="1" t="s">
        <v>44</v>
      </c>
      <c r="B44" s="1">
        <v>17</v>
      </c>
      <c r="C44" s="10">
        <v>7.1999999999999995E-2</v>
      </c>
      <c r="D44" s="35" t="s">
        <v>90</v>
      </c>
      <c r="E44" s="13"/>
      <c r="F44" s="13"/>
      <c r="G44" s="59"/>
      <c r="H44" s="58">
        <v>0</v>
      </c>
      <c r="I44" s="57"/>
      <c r="J44" s="21">
        <f>SUM(H47,C43)</f>
        <v>0.16100000000000003</v>
      </c>
      <c r="K44" s="3">
        <f>SUM(J44,I45)</f>
        <v>0.30100000000000005</v>
      </c>
      <c r="L44" s="50">
        <v>1</v>
      </c>
      <c r="M44" s="3"/>
      <c r="N44" s="3"/>
      <c r="O44" s="3"/>
      <c r="P44" s="3"/>
      <c r="Q44" s="3"/>
      <c r="R44" s="3"/>
      <c r="V44" s="73">
        <f t="shared" si="0"/>
        <v>7.92E-3</v>
      </c>
      <c r="Z44" s="77" t="s">
        <v>44</v>
      </c>
      <c r="AA44" s="35" t="s">
        <v>90</v>
      </c>
    </row>
    <row r="45" spans="1:27" ht="30" customHeight="1" thickTop="1" thickBot="1" x14ac:dyDescent="0.4">
      <c r="A45" s="1" t="s">
        <v>45</v>
      </c>
      <c r="B45" s="1">
        <v>10</v>
      </c>
      <c r="C45" s="10">
        <v>4.2999999999999997E-2</v>
      </c>
      <c r="D45" s="35" t="s">
        <v>91</v>
      </c>
      <c r="E45" s="13"/>
      <c r="F45" s="58">
        <v>0</v>
      </c>
      <c r="G45" s="59"/>
      <c r="H45" s="6"/>
      <c r="I45" s="11">
        <f>SUM(H52,C44)</f>
        <v>0.14000000000000001</v>
      </c>
      <c r="J45" s="3"/>
      <c r="K45" s="50">
        <v>1</v>
      </c>
      <c r="L45" s="50"/>
      <c r="M45" s="50"/>
      <c r="N45" s="3"/>
      <c r="O45" s="3"/>
      <c r="P45" s="3"/>
      <c r="Q45" s="3"/>
      <c r="R45" s="3"/>
      <c r="V45" s="73">
        <f t="shared" si="0"/>
        <v>4.7299999999999998E-3</v>
      </c>
      <c r="Z45" s="76" t="s">
        <v>45</v>
      </c>
      <c r="AA45" s="35" t="s">
        <v>91</v>
      </c>
    </row>
    <row r="46" spans="1:27" ht="30" customHeight="1" thickTop="1" thickBot="1" x14ac:dyDescent="0.3">
      <c r="A46" s="1" t="s">
        <v>46</v>
      </c>
      <c r="B46" s="1">
        <v>9</v>
      </c>
      <c r="C46" s="10">
        <v>3.7999999999999999E-2</v>
      </c>
      <c r="D46" s="35" t="s">
        <v>94</v>
      </c>
      <c r="E46" s="13"/>
      <c r="F46" s="15"/>
      <c r="G46" s="13">
        <f>SUM(F48,C45)</f>
        <v>0.107</v>
      </c>
      <c r="H46" s="57">
        <v>1</v>
      </c>
      <c r="I46" s="57"/>
      <c r="J46" s="3"/>
      <c r="K46" s="3"/>
      <c r="L46" s="3"/>
      <c r="M46" s="3"/>
      <c r="N46" s="3"/>
      <c r="O46" s="3"/>
      <c r="P46" s="3"/>
      <c r="Q46" s="3"/>
      <c r="R46" s="3"/>
      <c r="V46" s="73">
        <f t="shared" si="0"/>
        <v>4.5599999999999998E-3</v>
      </c>
      <c r="Z46" s="77" t="s">
        <v>46</v>
      </c>
      <c r="AA46" s="35" t="s">
        <v>94</v>
      </c>
    </row>
    <row r="47" spans="1:27" ht="30" customHeight="1" thickTop="1" thickBot="1" x14ac:dyDescent="0.4">
      <c r="A47" s="1" t="s">
        <v>47</v>
      </c>
      <c r="B47" s="1">
        <v>8</v>
      </c>
      <c r="C47" s="10">
        <v>3.4000000000000002E-2</v>
      </c>
      <c r="D47" s="35" t="s">
        <v>92</v>
      </c>
      <c r="E47" s="66">
        <v>0</v>
      </c>
      <c r="F47" s="15"/>
      <c r="G47" s="6"/>
      <c r="H47" s="11">
        <f>SUM(G50,C46)</f>
        <v>7.6000000000000012E-2</v>
      </c>
      <c r="I47" s="3"/>
      <c r="J47" s="50">
        <v>1</v>
      </c>
      <c r="K47" s="50"/>
      <c r="L47" s="3"/>
      <c r="M47" s="3"/>
      <c r="N47" s="3"/>
      <c r="O47" s="3"/>
      <c r="P47" s="3"/>
      <c r="Q47" s="3"/>
      <c r="R47" s="3"/>
      <c r="V47" s="73">
        <f t="shared" si="0"/>
        <v>4.0800000000000003E-3</v>
      </c>
      <c r="Z47" s="76" t="s">
        <v>47</v>
      </c>
      <c r="AA47" s="35" t="s">
        <v>92</v>
      </c>
    </row>
    <row r="48" spans="1:27" ht="30" customHeight="1" thickTop="1" thickBot="1" x14ac:dyDescent="0.3">
      <c r="A48" s="1">
        <v>1</v>
      </c>
      <c r="B48" s="1">
        <v>7</v>
      </c>
      <c r="C48" s="10">
        <v>0.03</v>
      </c>
      <c r="D48" s="35" t="s">
        <v>93</v>
      </c>
      <c r="E48" s="9"/>
      <c r="F48" s="14">
        <f>SUM(C47,C48)</f>
        <v>6.4000000000000001E-2</v>
      </c>
      <c r="G48" s="48">
        <v>1</v>
      </c>
      <c r="H48" s="11"/>
      <c r="I48" s="3"/>
      <c r="J48" s="3"/>
      <c r="K48" s="3"/>
      <c r="L48" s="3"/>
      <c r="M48" s="3"/>
      <c r="N48" s="3"/>
      <c r="O48" s="3"/>
      <c r="P48" s="3"/>
      <c r="Q48" s="3"/>
      <c r="R48" s="3"/>
      <c r="V48" s="73">
        <f t="shared" si="0"/>
        <v>3.5999999999999999E-3</v>
      </c>
      <c r="Z48" s="77">
        <v>1</v>
      </c>
      <c r="AA48" s="35" t="s">
        <v>93</v>
      </c>
    </row>
    <row r="49" spans="1:27" ht="30" customHeight="1" thickTop="1" thickBot="1" x14ac:dyDescent="0.4">
      <c r="A49" s="1">
        <v>8</v>
      </c>
      <c r="B49" s="1">
        <v>5</v>
      </c>
      <c r="C49" s="10">
        <v>2.1000000000000001E-2</v>
      </c>
      <c r="D49" s="35" t="s">
        <v>95</v>
      </c>
      <c r="E49" s="65">
        <v>1</v>
      </c>
      <c r="F49" s="66">
        <v>0</v>
      </c>
      <c r="G49" s="44"/>
      <c r="H49" s="11"/>
      <c r="I49" s="3"/>
      <c r="J49" s="3"/>
      <c r="K49" s="3"/>
      <c r="L49" s="3"/>
      <c r="M49" s="3"/>
      <c r="N49" s="3"/>
      <c r="O49" s="3"/>
      <c r="P49" s="3"/>
      <c r="Q49" s="3"/>
      <c r="R49" s="3"/>
      <c r="V49" s="73">
        <f t="shared" si="0"/>
        <v>2.7300000000000002E-3</v>
      </c>
      <c r="Z49" s="76">
        <v>8</v>
      </c>
      <c r="AA49" s="35" t="s">
        <v>95</v>
      </c>
    </row>
    <row r="50" spans="1:27" ht="30" customHeight="1" thickTop="1" thickBot="1" x14ac:dyDescent="0.3">
      <c r="A50" s="1">
        <v>0</v>
      </c>
      <c r="B50" s="1">
        <v>4</v>
      </c>
      <c r="C50" s="10">
        <v>1.7000000000000001E-2</v>
      </c>
      <c r="D50" s="35" t="s">
        <v>96</v>
      </c>
      <c r="E50" s="9"/>
      <c r="F50" s="4"/>
      <c r="G50" s="3">
        <f>SUM(C49,C50)</f>
        <v>3.8000000000000006E-2</v>
      </c>
      <c r="H50" s="4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V50" s="73">
        <f t="shared" si="0"/>
        <v>2.2100000000000002E-3</v>
      </c>
      <c r="Z50" s="77">
        <v>0</v>
      </c>
      <c r="AA50" s="35" t="s">
        <v>96</v>
      </c>
    </row>
    <row r="51" spans="1:27" ht="30" customHeight="1" thickTop="1" thickBot="1" x14ac:dyDescent="0.4">
      <c r="A51" s="1">
        <v>3</v>
      </c>
      <c r="B51" s="1">
        <v>4</v>
      </c>
      <c r="C51" s="10">
        <v>1.7000000000000001E-2</v>
      </c>
      <c r="D51" s="35" t="s">
        <v>97</v>
      </c>
      <c r="E51" s="3"/>
      <c r="F51" s="66">
        <v>0</v>
      </c>
      <c r="G51" s="50">
        <v>1</v>
      </c>
      <c r="H51" s="67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V51" s="73">
        <f t="shared" si="0"/>
        <v>2.2100000000000002E-3</v>
      </c>
      <c r="Z51" s="76">
        <v>3</v>
      </c>
      <c r="AA51" s="35" t="s">
        <v>97</v>
      </c>
    </row>
    <row r="52" spans="1:27" ht="30" customHeight="1" thickTop="1" thickBot="1" x14ac:dyDescent="0.3">
      <c r="A52" s="1" t="s">
        <v>48</v>
      </c>
      <c r="B52" s="1">
        <v>4</v>
      </c>
      <c r="C52" s="10">
        <v>1.7000000000000001E-2</v>
      </c>
      <c r="D52" s="35" t="s">
        <v>98</v>
      </c>
      <c r="E52" s="9"/>
      <c r="F52" s="4"/>
      <c r="G52" s="12">
        <f>SUM(C51,C52)</f>
        <v>3.4000000000000002E-2</v>
      </c>
      <c r="H52" s="3">
        <f>SUM(G52,G54)</f>
        <v>6.8000000000000005E-2</v>
      </c>
      <c r="I52" s="50">
        <v>1</v>
      </c>
      <c r="J52" s="3"/>
      <c r="K52" s="3"/>
      <c r="L52" s="3"/>
      <c r="M52" s="3"/>
      <c r="N52" s="3"/>
      <c r="O52" s="3"/>
      <c r="P52" s="3"/>
      <c r="Q52" s="3"/>
      <c r="R52" s="3"/>
      <c r="V52" s="73">
        <f t="shared" si="0"/>
        <v>2.2100000000000002E-3</v>
      </c>
      <c r="Z52" s="77" t="s">
        <v>48</v>
      </c>
      <c r="AA52" s="35" t="s">
        <v>98</v>
      </c>
    </row>
    <row r="53" spans="1:27" ht="30" customHeight="1" thickTop="1" thickBot="1" x14ac:dyDescent="0.4">
      <c r="A53" s="1" t="s">
        <v>49</v>
      </c>
      <c r="B53" s="1">
        <v>4</v>
      </c>
      <c r="C53" s="10">
        <v>1.7000000000000001E-2</v>
      </c>
      <c r="D53" s="72" t="s">
        <v>99</v>
      </c>
      <c r="E53" s="50"/>
      <c r="F53" s="66">
        <v>0</v>
      </c>
      <c r="G53" s="44">
        <v>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V53" s="73">
        <f t="shared" si="0"/>
        <v>2.2100000000000002E-3</v>
      </c>
      <c r="Z53" s="76" t="s">
        <v>49</v>
      </c>
      <c r="AA53" s="72" t="s">
        <v>99</v>
      </c>
    </row>
    <row r="54" spans="1:27" ht="30" customHeight="1" thickTop="1" thickBot="1" x14ac:dyDescent="0.4">
      <c r="A54" s="1">
        <v>6</v>
      </c>
      <c r="B54" s="1">
        <v>2</v>
      </c>
      <c r="C54" s="10">
        <v>8.9999999999999993E-3</v>
      </c>
      <c r="D54" s="72" t="s">
        <v>100</v>
      </c>
      <c r="E54" s="55">
        <v>0</v>
      </c>
      <c r="F54" s="56"/>
      <c r="G54" s="3">
        <f>SUM(C53,F55)</f>
        <v>3.4000000000000002E-2</v>
      </c>
      <c r="H54" s="50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V54" s="73">
        <f t="shared" si="0"/>
        <v>1.2600000000000001E-3</v>
      </c>
      <c r="Z54" s="77">
        <v>6</v>
      </c>
      <c r="AA54" s="72" t="s">
        <v>100</v>
      </c>
    </row>
    <row r="55" spans="1:27" ht="30" customHeight="1" thickTop="1" thickBot="1" x14ac:dyDescent="0.4">
      <c r="A55" s="1">
        <v>2</v>
      </c>
      <c r="B55" s="1">
        <v>1</v>
      </c>
      <c r="C55" s="10">
        <v>4.0000000000000001E-3</v>
      </c>
      <c r="D55" s="36" t="s">
        <v>101</v>
      </c>
      <c r="E55" s="68">
        <v>0</v>
      </c>
      <c r="F55" s="3">
        <f>SUM(C54,E56)</f>
        <v>1.7000000000000001E-2</v>
      </c>
      <c r="G55" s="50">
        <v>1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V55" s="73">
        <f t="shared" si="0"/>
        <v>5.9999999999999995E-4</v>
      </c>
      <c r="Z55" s="76">
        <v>2</v>
      </c>
      <c r="AA55" s="36" t="s">
        <v>101</v>
      </c>
    </row>
    <row r="56" spans="1:27" ht="30" customHeight="1" thickTop="1" thickBot="1" x14ac:dyDescent="0.3">
      <c r="A56" s="1">
        <v>4</v>
      </c>
      <c r="B56" s="1">
        <v>1</v>
      </c>
      <c r="C56" s="10">
        <v>4.0000000000000001E-3</v>
      </c>
      <c r="D56" s="37" t="s">
        <v>102</v>
      </c>
      <c r="E56" s="3">
        <f>SUM(C55,Таблица1[[#This Row],[Вероятность]])</f>
        <v>8.0000000000000002E-3</v>
      </c>
      <c r="F56" s="50">
        <v>1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V56" s="73">
        <f>LEN(D56)*C56*0.01</f>
        <v>5.9999999999999995E-4</v>
      </c>
      <c r="Z56" s="77">
        <v>4</v>
      </c>
      <c r="AA56" s="37" t="s">
        <v>102</v>
      </c>
    </row>
    <row r="57" spans="1:27" ht="21.75" thickTop="1" x14ac:dyDescent="0.25">
      <c r="A57" s="1"/>
      <c r="B57" s="1"/>
      <c r="C57" s="10">
        <f>SUM(Таблица1[Вероятность])</f>
        <v>99.999000000000009</v>
      </c>
      <c r="E57" s="50">
        <v>1</v>
      </c>
      <c r="V57" s="74">
        <f>SUM(V2:V56)</f>
        <v>4.6113399999999984</v>
      </c>
      <c r="W57" s="75" t="s">
        <v>109</v>
      </c>
      <c r="X57" s="75"/>
      <c r="Y57" s="75"/>
      <c r="Z57" s="75"/>
      <c r="AA57" s="75"/>
    </row>
    <row r="58" spans="1:27" x14ac:dyDescent="0.25">
      <c r="V58" s="75">
        <v>6</v>
      </c>
      <c r="W58" s="75" t="s">
        <v>110</v>
      </c>
      <c r="X58" s="75"/>
      <c r="Y58" s="75"/>
      <c r="Z58" s="75"/>
      <c r="AA58" s="75"/>
    </row>
    <row r="59" spans="1:27" x14ac:dyDescent="0.25">
      <c r="V59" s="74">
        <f>V57/V58</f>
        <v>0.76855666666666644</v>
      </c>
      <c r="W59" s="75" t="s">
        <v>108</v>
      </c>
      <c r="X59" s="75"/>
      <c r="Y59" s="75"/>
      <c r="Z59" s="75"/>
      <c r="AA59" s="75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Microsoft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Павлов</dc:creator>
  <cp:lastModifiedBy>Иван Павлов</cp:lastModifiedBy>
  <dcterms:created xsi:type="dcterms:W3CDTF">2019-02-01T17:13:02Z</dcterms:created>
  <dcterms:modified xsi:type="dcterms:W3CDTF">2019-02-02T08:06:47Z</dcterms:modified>
</cp:coreProperties>
</file>