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ons/Desktop/Solo Project Sorted Data/"/>
    </mc:Choice>
  </mc:AlternateContent>
  <xr:revisionPtr revIDLastSave="0" documentId="13_ncr:1_{60AA4A63-3947-514F-802D-B3868F41A28E}" xr6:coauthVersionLast="45" xr6:coauthVersionMax="45" xr10:uidLastSave="{00000000-0000-0000-0000-000000000000}"/>
  <bookViews>
    <workbookView xWindow="0" yWindow="460" windowWidth="30480" windowHeight="28340" tabRatio="536" xr2:uid="{00000000-000D-0000-FFFF-FFFF00000000}"/>
  </bookViews>
  <sheets>
    <sheet name="HEV Sales 2019" sheetId="16" r:id="rId1"/>
    <sheet name="Condensed" sheetId="6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9" i="16" l="1"/>
  <c r="AC13" i="16" l="1"/>
  <c r="AE11" i="16"/>
  <c r="AE12" i="16"/>
  <c r="AE10" i="16"/>
  <c r="AE13" i="16" s="1"/>
  <c r="E58" i="16" l="1"/>
  <c r="N4" i="16" l="1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3" i="16"/>
  <c r="F58" i="16"/>
  <c r="G58" i="16"/>
  <c r="H58" i="16"/>
  <c r="I58" i="16"/>
  <c r="J58" i="16"/>
  <c r="K58" i="16"/>
  <c r="L58" i="16"/>
  <c r="M58" i="16"/>
  <c r="S3" i="16" l="1"/>
  <c r="T3" i="16" s="1"/>
  <c r="S12" i="16"/>
  <c r="T12" i="16" s="1"/>
  <c r="S28" i="16"/>
  <c r="T28" i="16" s="1"/>
  <c r="S44" i="16"/>
  <c r="T44" i="16" s="1"/>
  <c r="S18" i="16"/>
  <c r="T18" i="16" s="1"/>
  <c r="S35" i="16"/>
  <c r="T35" i="16" s="1"/>
  <c r="S52" i="16"/>
  <c r="T52" i="16" s="1"/>
  <c r="S6" i="16"/>
  <c r="T6" i="16" s="1"/>
  <c r="S23" i="16"/>
  <c r="T23" i="16" s="1"/>
  <c r="S55" i="16"/>
  <c r="T55" i="16" s="1"/>
  <c r="S9" i="16"/>
  <c r="T9" i="16" s="1"/>
  <c r="S27" i="16"/>
  <c r="T27" i="16" s="1"/>
  <c r="S13" i="16"/>
  <c r="T13" i="16" s="1"/>
  <c r="S29" i="16"/>
  <c r="T29" i="16" s="1"/>
  <c r="S45" i="16"/>
  <c r="T45" i="16" s="1"/>
  <c r="S14" i="16"/>
  <c r="T14" i="16" s="1"/>
  <c r="S30" i="16"/>
  <c r="T30" i="16" s="1"/>
  <c r="S46" i="16"/>
  <c r="T46" i="16" s="1"/>
  <c r="S19" i="16"/>
  <c r="T19" i="16" s="1"/>
  <c r="S8" i="16"/>
  <c r="T8" i="16" s="1"/>
  <c r="S42" i="16"/>
  <c r="T42" i="16" s="1"/>
  <c r="S15" i="16"/>
  <c r="T15" i="16" s="1"/>
  <c r="S31" i="16"/>
  <c r="T31" i="16" s="1"/>
  <c r="S47" i="16"/>
  <c r="T47" i="16" s="1"/>
  <c r="S16" i="16"/>
  <c r="T16" i="16" s="1"/>
  <c r="S32" i="16"/>
  <c r="T32" i="16" s="1"/>
  <c r="S48" i="16"/>
  <c r="T48" i="16" s="1"/>
  <c r="S50" i="16"/>
  <c r="T50" i="16" s="1"/>
  <c r="S51" i="16"/>
  <c r="T51" i="16" s="1"/>
  <c r="S36" i="16"/>
  <c r="T36" i="16" s="1"/>
  <c r="S53" i="16"/>
  <c r="T53" i="16" s="1"/>
  <c r="S41" i="16"/>
  <c r="T41" i="16" s="1"/>
  <c r="S43" i="16"/>
  <c r="T43" i="16" s="1"/>
  <c r="S17" i="16"/>
  <c r="T17" i="16" s="1"/>
  <c r="S33" i="16"/>
  <c r="T33" i="16" s="1"/>
  <c r="S49" i="16"/>
  <c r="T49" i="16" s="1"/>
  <c r="S34" i="16"/>
  <c r="T34" i="16" s="1"/>
  <c r="S21" i="16"/>
  <c r="T21" i="16" s="1"/>
  <c r="S38" i="16"/>
  <c r="T38" i="16" s="1"/>
  <c r="S5" i="16"/>
  <c r="T5" i="16" s="1"/>
  <c r="S22" i="16"/>
  <c r="T22" i="16" s="1"/>
  <c r="S54" i="16"/>
  <c r="T54" i="16" s="1"/>
  <c r="S24" i="16"/>
  <c r="T24" i="16" s="1"/>
  <c r="S4" i="16"/>
  <c r="T4" i="16" s="1"/>
  <c r="S20" i="16"/>
  <c r="T20" i="16" s="1"/>
  <c r="S37" i="16"/>
  <c r="T37" i="16" s="1"/>
  <c r="S7" i="16"/>
  <c r="T7" i="16" s="1"/>
  <c r="S39" i="16"/>
  <c r="T39" i="16" s="1"/>
  <c r="S25" i="16"/>
  <c r="T25" i="16" s="1"/>
  <c r="S57" i="16"/>
  <c r="T57" i="16" s="1"/>
  <c r="S10" i="16"/>
  <c r="T10" i="16" s="1"/>
  <c r="S11" i="16"/>
  <c r="T11" i="16" s="1"/>
  <c r="S56" i="16"/>
  <c r="T56" i="16" s="1"/>
  <c r="S26" i="16"/>
  <c r="T26" i="16" s="1"/>
  <c r="S40" i="16"/>
  <c r="T40" i="16" s="1"/>
  <c r="Q11" i="16"/>
  <c r="R11" i="16" s="1"/>
  <c r="Q19" i="16"/>
  <c r="R19" i="16" s="1"/>
  <c r="Q17" i="16"/>
  <c r="R17" i="16" s="1"/>
  <c r="Q39" i="16"/>
  <c r="R39" i="16" s="1"/>
  <c r="Q54" i="16"/>
  <c r="R54" i="16" s="1"/>
  <c r="Q36" i="16"/>
  <c r="R36" i="16" s="1"/>
  <c r="Q20" i="16"/>
  <c r="R20" i="16" s="1"/>
  <c r="N58" i="16"/>
  <c r="Q58" i="16" s="1"/>
  <c r="Q8" i="16" l="1"/>
  <c r="R8" i="16" s="1"/>
  <c r="Q12" i="16"/>
  <c r="R12" i="16" s="1"/>
  <c r="Q18" i="16"/>
  <c r="R18" i="16" s="1"/>
  <c r="Q14" i="16"/>
  <c r="R14" i="16" s="1"/>
  <c r="Q40" i="16"/>
  <c r="R40" i="16" s="1"/>
  <c r="Q42" i="16"/>
  <c r="R42" i="16" s="1"/>
  <c r="Q7" i="16"/>
  <c r="R7" i="16" s="1"/>
  <c r="Q49" i="16"/>
  <c r="R49" i="16" s="1"/>
  <c r="Q53" i="16"/>
  <c r="R53" i="16" s="1"/>
  <c r="Q24" i="16"/>
  <c r="R24" i="16" s="1"/>
  <c r="Q50" i="16"/>
  <c r="R50" i="16" s="1"/>
  <c r="Q29" i="16"/>
  <c r="R29" i="16" s="1"/>
  <c r="Q46" i="16"/>
  <c r="R46" i="16" s="1"/>
  <c r="Q57" i="16"/>
  <c r="R57" i="16" s="1"/>
  <c r="Q38" i="16"/>
  <c r="R38" i="16" s="1"/>
  <c r="Q55" i="16"/>
  <c r="R55" i="16" s="1"/>
  <c r="Q23" i="16"/>
  <c r="R23" i="16" s="1"/>
  <c r="Q5" i="16"/>
  <c r="R5" i="16" s="1"/>
  <c r="Q25" i="16"/>
  <c r="R25" i="16" s="1"/>
  <c r="Q37" i="16"/>
  <c r="R37" i="16" s="1"/>
  <c r="Q30" i="16"/>
  <c r="R30" i="16" s="1"/>
  <c r="Q34" i="16"/>
  <c r="R34" i="16" s="1"/>
  <c r="Q21" i="16"/>
  <c r="R21" i="16" s="1"/>
  <c r="Q10" i="16"/>
  <c r="R10" i="16" s="1"/>
  <c r="Q4" i="16"/>
  <c r="Q52" i="16"/>
  <c r="R52" i="16" s="1"/>
  <c r="Q51" i="16"/>
  <c r="R51" i="16" s="1"/>
  <c r="Q28" i="16"/>
  <c r="R28" i="16" s="1"/>
  <c r="Q56" i="16"/>
  <c r="R56" i="16" s="1"/>
  <c r="Q33" i="16"/>
  <c r="R33" i="16" s="1"/>
  <c r="Q22" i="16"/>
  <c r="R22" i="16" s="1"/>
  <c r="Q43" i="16"/>
  <c r="R43" i="16" s="1"/>
  <c r="Q3" i="16"/>
  <c r="Q41" i="16"/>
  <c r="R41" i="16" s="1"/>
  <c r="R3" i="16"/>
  <c r="Q26" i="16"/>
  <c r="R26" i="16" s="1"/>
  <c r="Q27" i="16"/>
  <c r="R27" i="16" s="1"/>
  <c r="Q35" i="16"/>
  <c r="R35" i="16" s="1"/>
  <c r="Q13" i="16"/>
  <c r="R13" i="16" s="1"/>
  <c r="Q44" i="16"/>
  <c r="R44" i="16" s="1"/>
  <c r="Q45" i="16"/>
  <c r="R45" i="16" s="1"/>
  <c r="Q15" i="16"/>
  <c r="R15" i="16" s="1"/>
  <c r="Q31" i="16"/>
  <c r="R31" i="16" s="1"/>
  <c r="Q6" i="16"/>
  <c r="R6" i="16" s="1"/>
  <c r="Q47" i="16"/>
  <c r="R47" i="16" s="1"/>
  <c r="Q16" i="16"/>
  <c r="R16" i="16" s="1"/>
  <c r="R4" i="16"/>
  <c r="Q32" i="16"/>
  <c r="R32" i="16" s="1"/>
  <c r="Q9" i="16"/>
  <c r="R9" i="16" s="1"/>
  <c r="Q48" i="16"/>
  <c r="R48" i="16" s="1"/>
  <c r="T59" i="16"/>
  <c r="R59" i="16" l="1"/>
</calcChain>
</file>

<file path=xl/sharedStrings.xml><?xml version="1.0" encoding="utf-8"?>
<sst xmlns="http://schemas.openxmlformats.org/spreadsheetml/2006/main" count="337" uniqueCount="197">
  <si>
    <t>Honda Insight</t>
  </si>
  <si>
    <t>Honda Civic</t>
  </si>
  <si>
    <t>Honda Accord</t>
  </si>
  <si>
    <t>Lexus GS 450h</t>
  </si>
  <si>
    <t>Toyota Camry</t>
  </si>
  <si>
    <t>Nissan Altima</t>
  </si>
  <si>
    <t>Vehicle</t>
  </si>
  <si>
    <t>Notes:</t>
  </si>
  <si>
    <t>Saturn Aura</t>
  </si>
  <si>
    <t>Toyota Highlander</t>
  </si>
  <si>
    <t>Saturn Vue</t>
  </si>
  <si>
    <t>Lexus HS 250h</t>
  </si>
  <si>
    <t>Mazda Tribute</t>
  </si>
  <si>
    <t>Porsche Cayenne</t>
  </si>
  <si>
    <t>Lexus CT 200h</t>
  </si>
  <si>
    <t>Hyundai Sonata</t>
  </si>
  <si>
    <t>Buick Regal</t>
  </si>
  <si>
    <t>Audi Q5 Hybrid</t>
  </si>
  <si>
    <t>Ford C-Max Hybrid</t>
  </si>
  <si>
    <t>Porsche Panamera S</t>
  </si>
  <si>
    <t>Nissan Pathfinder Hybrid</t>
  </si>
  <si>
    <t>Acura RLX</t>
  </si>
  <si>
    <t>Lexus NX Hybrid</t>
  </si>
  <si>
    <t>Toyota RAV4</t>
  </si>
  <si>
    <t>Total</t>
  </si>
  <si>
    <t>Hyundai Ioniq Hybrid</t>
  </si>
  <si>
    <t>Kia Optima</t>
  </si>
  <si>
    <t>Toyota Avalon</t>
  </si>
  <si>
    <t>Acura ILX</t>
  </si>
  <si>
    <t>Acura NSX</t>
  </si>
  <si>
    <t>Buick LaCrosse</t>
  </si>
  <si>
    <t>Chevrolet Impala Hybrid</t>
  </si>
  <si>
    <t>Infiniti Q50</t>
  </si>
  <si>
    <t>Infiniti QX60</t>
  </si>
  <si>
    <t>Toyota Prius</t>
  </si>
  <si>
    <t>Lexus LS 600hL</t>
  </si>
  <si>
    <t>Tahoe, Yukon, Escalade</t>
  </si>
  <si>
    <t>Chevrolet Malibu</t>
  </si>
  <si>
    <t>Aspen &amp; Durango</t>
  </si>
  <si>
    <t>Silverado &amp; Sierra</t>
  </si>
  <si>
    <t>Ford Fusion &amp; Milan</t>
  </si>
  <si>
    <t>Mercedes S400</t>
  </si>
  <si>
    <t>Mercedes ML450</t>
  </si>
  <si>
    <t>Mercedes E320</t>
  </si>
  <si>
    <t>BMW X6 &amp; Activehybrid 3&amp;5&amp;7</t>
  </si>
  <si>
    <t>Honda CR-z</t>
  </si>
  <si>
    <t>Lincoln MKZ</t>
  </si>
  <si>
    <t>VW Touareg</t>
  </si>
  <si>
    <t>Infinity Q70 (formerly M Hybrid)</t>
  </si>
  <si>
    <t>Lexus  ES Hybrid</t>
  </si>
  <si>
    <t>VW Jetta</t>
  </si>
  <si>
    <t>Mercedes E400h</t>
  </si>
  <si>
    <t>Subaru XV</t>
  </si>
  <si>
    <t>Kia Niro</t>
  </si>
  <si>
    <t>Acura MDX Hybrid</t>
  </si>
  <si>
    <t>GMC Sierra Hybrid</t>
  </si>
  <si>
    <t>Lexus LC500h</t>
  </si>
  <si>
    <t>Nissan Rogue Hybrid</t>
  </si>
  <si>
    <t>Lexus LS 500h</t>
  </si>
  <si>
    <t>Lexus UX</t>
  </si>
  <si>
    <t>Toyota Corolla</t>
  </si>
  <si>
    <t>Lexus RX 450h</t>
  </si>
  <si>
    <t>Ford Escape/Mercury Mariner</t>
  </si>
  <si>
    <t>Data Source:</t>
  </si>
  <si>
    <t>Last updated January 2020</t>
  </si>
  <si>
    <t>Acronyms:</t>
  </si>
  <si>
    <t>HEV: Hybrid electric vehicle</t>
  </si>
  <si>
    <t>Year refers to calendar year, not model year</t>
  </si>
  <si>
    <t>Worksheet available at afdc.energy.gov/data</t>
  </si>
  <si>
    <t>HEV Sales by Model (In Order of Market Introduction)</t>
  </si>
  <si>
    <t>Transportation Research Center at Argonne National Laboratory, anl.gov/es/light-duty-electric-drive-vehicles-monthly-sales-updates</t>
  </si>
  <si>
    <t>MY2021</t>
  </si>
  <si>
    <t>MY2020</t>
  </si>
  <si>
    <t>MY2015</t>
  </si>
  <si>
    <t>MY2011</t>
  </si>
  <si>
    <t>MY2019</t>
  </si>
  <si>
    <t>MY2012</t>
  </si>
  <si>
    <t>MY2016</t>
  </si>
  <si>
    <t>Yukon</t>
  </si>
  <si>
    <t>Yukon Hybrid</t>
  </si>
  <si>
    <t>Tahoe Hybrid</t>
  </si>
  <si>
    <t>Escalade</t>
  </si>
  <si>
    <t>MY 2013</t>
  </si>
  <si>
    <t>Price is for the Fusion Hybrid</t>
  </si>
  <si>
    <t>All BMW hybrids were combined.</t>
  </si>
  <si>
    <t>finding the price will be irrelavent</t>
  </si>
  <si>
    <t>MY2014</t>
  </si>
  <si>
    <t>MY2017</t>
  </si>
  <si>
    <t>MY2018</t>
  </si>
  <si>
    <t>MY2013</t>
  </si>
  <si>
    <t>https://www.autoblog.com/research/</t>
  </si>
  <si>
    <t>https://www.autoblog.com/buy/2013-Audi-Q5+hybrid/specs/</t>
  </si>
  <si>
    <t>units sold in 2019 are carried over inventory</t>
  </si>
  <si>
    <t>Name XV was dropped; Crosstrek</t>
  </si>
  <si>
    <t>Previously XV Crosstrek</t>
  </si>
  <si>
    <t>discontinued on 2016</t>
  </si>
  <si>
    <t>Model Discountinued after 2018</t>
  </si>
  <si>
    <t>Model discountinued after 2016</t>
  </si>
  <si>
    <t>relaunched 2019</t>
  </si>
  <si>
    <t>Anomaly/Outlier</t>
  </si>
  <si>
    <t>Honda/Acura NSX is a hybrid Supercar</t>
  </si>
  <si>
    <t>Price</t>
  </si>
  <si>
    <t>Price Index</t>
  </si>
  <si>
    <t>notes</t>
  </si>
  <si>
    <t>https://cars.usnews.com/cars-trucks/buick/regal/2013</t>
  </si>
  <si>
    <t>Ceased Production of Hybrid model after 2013</t>
  </si>
  <si>
    <t>Any hybrid model sold afterwards are probably inventories.</t>
  </si>
  <si>
    <t>Often, dealers assume inventory after sitting at the lot too long. They assume inventory and dump it to the used car market.</t>
  </si>
  <si>
    <t>First mass production hybrid supercar? (there was Porsche 918 e-hybrid (But it was a hyper car. MSRP of 1 million dollars.</t>
  </si>
  <si>
    <t>Honda</t>
  </si>
  <si>
    <t>Toyota</t>
  </si>
  <si>
    <t>Ford</t>
  </si>
  <si>
    <t>Lexus</t>
  </si>
  <si>
    <t>Nissan</t>
  </si>
  <si>
    <t>GM</t>
  </si>
  <si>
    <t>Chevy</t>
  </si>
  <si>
    <t>Mercedes</t>
  </si>
  <si>
    <t>BMW</t>
  </si>
  <si>
    <t>Lincoln</t>
  </si>
  <si>
    <t>Porsche</t>
  </si>
  <si>
    <t>VW</t>
  </si>
  <si>
    <t>Infiniti</t>
  </si>
  <si>
    <t>Hyundai</t>
  </si>
  <si>
    <t>Buick</t>
  </si>
  <si>
    <t>Kia</t>
  </si>
  <si>
    <t>Acura</t>
  </si>
  <si>
    <t>Audi</t>
  </si>
  <si>
    <t>Subaru</t>
  </si>
  <si>
    <t>GMC</t>
  </si>
  <si>
    <t>Make</t>
  </si>
  <si>
    <t>Model</t>
  </si>
  <si>
    <t>Insignt</t>
  </si>
  <si>
    <t>Prius</t>
  </si>
  <si>
    <t>Civic</t>
  </si>
  <si>
    <t>Escape</t>
  </si>
  <si>
    <t>Accrod</t>
  </si>
  <si>
    <t>Highlander</t>
  </si>
  <si>
    <t>RX 450h</t>
  </si>
  <si>
    <t>Camry</t>
  </si>
  <si>
    <t>GS 450h</t>
  </si>
  <si>
    <t>Altima</t>
  </si>
  <si>
    <t>LS 600hL</t>
  </si>
  <si>
    <t>Malibu</t>
  </si>
  <si>
    <t>Silverado</t>
  </si>
  <si>
    <t>Fusion</t>
  </si>
  <si>
    <t>HS 250h</t>
  </si>
  <si>
    <t>S400 Hybrid</t>
  </si>
  <si>
    <t>ML450 Hybrid</t>
  </si>
  <si>
    <t>combined</t>
  </si>
  <si>
    <t>CR-Z</t>
  </si>
  <si>
    <t>MKZ</t>
  </si>
  <si>
    <t>Cayenne</t>
  </si>
  <si>
    <t>CT 200h</t>
  </si>
  <si>
    <t>Touareg</t>
  </si>
  <si>
    <t>Q70 (M Hybrid)</t>
  </si>
  <si>
    <t>Sonata Hybrid</t>
  </si>
  <si>
    <t>LaCrosse Hybrid</t>
  </si>
  <si>
    <t>Regal Hybrid</t>
  </si>
  <si>
    <t>Panamera S Hybrid</t>
  </si>
  <si>
    <t>Optima Hybrid</t>
  </si>
  <si>
    <t>ILX Hybrid</t>
  </si>
  <si>
    <t>C-Max Hybrid</t>
  </si>
  <si>
    <t>ES hybrids'</t>
  </si>
  <si>
    <t>Q5 Hydrid</t>
  </si>
  <si>
    <t>Avalon Hydrid</t>
  </si>
  <si>
    <t>Jetta Hybrid</t>
  </si>
  <si>
    <t>E400 hybrid</t>
  </si>
  <si>
    <t>Q50 Hybrid</t>
  </si>
  <si>
    <t>Impala Hybrid</t>
  </si>
  <si>
    <t>QX60 Hybrid</t>
  </si>
  <si>
    <t>Pathfinder Hybrid</t>
  </si>
  <si>
    <t>Crosstrek (XV)</t>
  </si>
  <si>
    <t>RLX Hybrid</t>
  </si>
  <si>
    <t>NX Hybrid</t>
  </si>
  <si>
    <t>RAV4 Hybrid</t>
  </si>
  <si>
    <t>NSX</t>
  </si>
  <si>
    <t>Niro Hybrid</t>
  </si>
  <si>
    <t>Ioniq Hybrid</t>
  </si>
  <si>
    <t>MDX Hybrid</t>
  </si>
  <si>
    <t>Sierra Hybrid</t>
  </si>
  <si>
    <t>v</t>
  </si>
  <si>
    <t>LC 500h</t>
  </si>
  <si>
    <t>Luxery Coupe, for small POP</t>
  </si>
  <si>
    <t>Rogue Hybrid</t>
  </si>
  <si>
    <t>LS 500h</t>
  </si>
  <si>
    <t>UX hybrid</t>
  </si>
  <si>
    <t>Corolla Hybrid</t>
  </si>
  <si>
    <t>Weighted Average</t>
  </si>
  <si>
    <t>Tahoe</t>
  </si>
  <si>
    <t xml:space="preserve">Used average of each models base MSRP. They essentially the same car, with different badge, starting price of each model Tahoe : $53620, Yukon $54145, Escalade $73000 </t>
  </si>
  <si>
    <t>If we know the sales volume of each car, we can find more accurate average using, weighted average</t>
  </si>
  <si>
    <t>Weighted Average Price All Years</t>
  </si>
  <si>
    <t>Market Share All-Time</t>
  </si>
  <si>
    <t>Market Share 2019</t>
  </si>
  <si>
    <t>Average</t>
  </si>
  <si>
    <t>Total WAAY</t>
  </si>
  <si>
    <t>WA19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</si>
</sst>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36">
    <font>
      <sz val="1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color indexed="60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u/>
      <sz val="10"/>
      <color theme="11"/>
      <name val="Arial"/>
      <family val="2"/>
    </font>
    <font>
      <b/>
      <sz val="10"/>
      <color indexed="63"/>
      <name val="Arial"/>
      <family val="2"/>
    </font>
    <font>
      <sz val="10"/>
      <color indexed="8"/>
      <name val="Arial"/>
      <family val="2"/>
    </font>
    <font>
      <b/>
      <sz val="18"/>
      <color indexed="56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b/>
      <sz val="10"/>
      <color indexed="8"/>
      <name val="Arial"/>
      <family val="2"/>
    </font>
    <font>
      <sz val="10"/>
      <name val="MS Sans Serif"/>
    </font>
    <font>
      <b/>
      <sz val="12"/>
      <color rgb="FF000000"/>
      <name val="Arial"/>
      <family val="2"/>
    </font>
    <font>
      <b/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2"/>
      <color theme="1"/>
      <name val="Helvetica Neue"/>
      <family val="2"/>
    </font>
    <font>
      <b/>
      <sz val="12"/>
      <color theme="1"/>
      <name val="Arial"/>
      <family val="2"/>
    </font>
    <font>
      <sz val="10"/>
      <name val="Arial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</borders>
  <cellStyleXfs count="179">
    <xf numFmtId="0" fontId="0" fillId="0" borderId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1" applyNumberFormat="0" applyAlignment="0" applyProtection="0"/>
    <xf numFmtId="0" fontId="21" fillId="21" borderId="2" applyNumberFormat="0" applyAlignment="0" applyProtection="0"/>
    <xf numFmtId="0" fontId="22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23" fillId="0" borderId="3" applyNumberFormat="0" applyFill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1" applyNumberFormat="0" applyAlignment="0" applyProtection="0"/>
    <xf numFmtId="0" fontId="27" fillId="0" borderId="6" applyNumberFormat="0" applyFill="0" applyAlignment="0" applyProtection="0"/>
    <xf numFmtId="0" fontId="6" fillId="22" borderId="0" applyNumberFormat="0" applyBorder="0" applyAlignment="0" applyProtection="0"/>
    <xf numFmtId="0" fontId="17" fillId="0" borderId="0"/>
    <xf numFmtId="0" fontId="29" fillId="0" borderId="0"/>
    <xf numFmtId="0" fontId="17" fillId="23" borderId="7" applyNumberFormat="0" applyFont="0" applyAlignment="0" applyProtection="0"/>
    <xf numFmtId="0" fontId="14" fillId="20" borderId="8" applyNumberFormat="0" applyAlignment="0" applyProtection="0"/>
    <xf numFmtId="0" fontId="16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20" fillId="20" borderId="13" applyNumberFormat="0" applyAlignment="0" applyProtection="0"/>
    <xf numFmtId="0" fontId="26" fillId="7" borderId="13" applyNumberFormat="0" applyAlignment="0" applyProtection="0"/>
    <xf numFmtId="0" fontId="17" fillId="23" borderId="14" applyNumberFormat="0" applyFont="0" applyAlignment="0" applyProtection="0"/>
    <xf numFmtId="0" fontId="14" fillId="20" borderId="15" applyNumberFormat="0" applyAlignment="0" applyProtection="0"/>
    <xf numFmtId="0" fontId="28" fillId="0" borderId="16" applyNumberFormat="0" applyFill="0" applyAlignment="0" applyProtection="0"/>
    <xf numFmtId="0" fontId="32" fillId="0" borderId="0" applyNumberFormat="0" applyFill="0" applyBorder="0" applyAlignment="0" applyProtection="0"/>
    <xf numFmtId="9" fontId="35" fillId="0" borderId="0" applyFont="0" applyFill="0" applyBorder="0" applyAlignment="0" applyProtection="0"/>
  </cellStyleXfs>
  <cellXfs count="64">
    <xf numFmtId="0" fontId="0" fillId="0" borderId="0" xfId="0"/>
    <xf numFmtId="0" fontId="11" fillId="0" borderId="0" xfId="0" applyFont="1"/>
    <xf numFmtId="0" fontId="11" fillId="0" borderId="0" xfId="0" applyFont="1" applyAlignment="1">
      <alignment wrapText="1"/>
    </xf>
    <xf numFmtId="0" fontId="11" fillId="0" borderId="0" xfId="0" applyFont="1" applyBorder="1"/>
    <xf numFmtId="0" fontId="12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164" fontId="0" fillId="0" borderId="28" xfId="1" applyNumberFormat="1" applyFont="1" applyFill="1" applyBorder="1"/>
    <xf numFmtId="164" fontId="0" fillId="0" borderId="28" xfId="0" applyNumberFormat="1" applyBorder="1"/>
    <xf numFmtId="0" fontId="5" fillId="0" borderId="17" xfId="0" applyFont="1" applyBorder="1"/>
    <xf numFmtId="0" fontId="0" fillId="0" borderId="17" xfId="0" applyBorder="1"/>
    <xf numFmtId="0" fontId="3" fillId="0" borderId="17" xfId="0" applyFont="1" applyBorder="1"/>
    <xf numFmtId="0" fontId="0" fillId="0" borderId="17" xfId="0" applyBorder="1" applyAlignment="1">
      <alignment wrapText="1"/>
    </xf>
    <xf numFmtId="0" fontId="0" fillId="0" borderId="20" xfId="0" applyBorder="1"/>
    <xf numFmtId="164" fontId="0" fillId="0" borderId="21" xfId="1" applyNumberFormat="1" applyFont="1" applyFill="1" applyBorder="1"/>
    <xf numFmtId="0" fontId="5" fillId="0" borderId="25" xfId="0" applyFont="1" applyBorder="1" applyAlignment="1">
      <alignment horizontal="center"/>
    </xf>
    <xf numFmtId="164" fontId="0" fillId="0" borderId="25" xfId="1" applyNumberFormat="1" applyFont="1" applyFill="1" applyBorder="1"/>
    <xf numFmtId="164" fontId="0" fillId="0" borderId="25" xfId="0" applyNumberFormat="1" applyBorder="1"/>
    <xf numFmtId="164" fontId="0" fillId="0" borderId="26" xfId="0" applyNumberFormat="1" applyBorder="1"/>
    <xf numFmtId="0" fontId="32" fillId="0" borderId="0" xfId="177"/>
    <xf numFmtId="0" fontId="12" fillId="0" borderId="0" xfId="0" applyFont="1"/>
    <xf numFmtId="0" fontId="2" fillId="0" borderId="0" xfId="0" applyFont="1"/>
    <xf numFmtId="0" fontId="31" fillId="0" borderId="17" xfId="0" applyFont="1" applyBorder="1"/>
    <xf numFmtId="0" fontId="31" fillId="0" borderId="28" xfId="0" applyFont="1" applyBorder="1" applyAlignment="1">
      <alignment horizontal="center"/>
    </xf>
    <xf numFmtId="0" fontId="31" fillId="0" borderId="25" xfId="0" applyFont="1" applyBorder="1" applyAlignment="1">
      <alignment horizontal="center"/>
    </xf>
    <xf numFmtId="0" fontId="31" fillId="0" borderId="29" xfId="0" applyFont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0" fontId="2" fillId="0" borderId="17" xfId="0" applyFont="1" applyBorder="1"/>
    <xf numFmtId="164" fontId="2" fillId="0" borderId="28" xfId="1" applyNumberFormat="1" applyFont="1" applyFill="1" applyBorder="1"/>
    <xf numFmtId="164" fontId="2" fillId="0" borderId="25" xfId="1" applyNumberFormat="1" applyFont="1" applyFill="1" applyBorder="1"/>
    <xf numFmtId="164" fontId="2" fillId="0" borderId="29" xfId="0" applyNumberFormat="1" applyFont="1" applyBorder="1"/>
    <xf numFmtId="6" fontId="2" fillId="0" borderId="0" xfId="0" applyNumberFormat="1" applyFont="1"/>
    <xf numFmtId="164" fontId="2" fillId="0" borderId="28" xfId="0" applyNumberFormat="1" applyFont="1" applyBorder="1"/>
    <xf numFmtId="164" fontId="2" fillId="0" borderId="25" xfId="0" applyNumberFormat="1" applyFont="1" applyBorder="1"/>
    <xf numFmtId="0" fontId="2" fillId="0" borderId="17" xfId="0" applyFont="1" applyBorder="1" applyAlignment="1">
      <alignment wrapText="1"/>
    </xf>
    <xf numFmtId="6" fontId="33" fillId="0" borderId="0" xfId="0" applyNumberFormat="1" applyFont="1"/>
    <xf numFmtId="0" fontId="2" fillId="0" borderId="20" xfId="0" applyFont="1" applyBorder="1"/>
    <xf numFmtId="164" fontId="2" fillId="0" borderId="21" xfId="1" applyNumberFormat="1" applyFont="1" applyFill="1" applyBorder="1"/>
    <xf numFmtId="164" fontId="2" fillId="0" borderId="26" xfId="0" applyNumberFormat="1" applyFont="1" applyBorder="1"/>
    <xf numFmtId="164" fontId="2" fillId="0" borderId="23" xfId="0" applyNumberFormat="1" applyFont="1" applyBorder="1"/>
    <xf numFmtId="0" fontId="31" fillId="0" borderId="18" xfId="0" applyFont="1" applyBorder="1"/>
    <xf numFmtId="164" fontId="2" fillId="0" borderId="19" xfId="0" applyNumberFormat="1" applyFont="1" applyBorder="1"/>
    <xf numFmtId="164" fontId="2" fillId="0" borderId="27" xfId="0" applyNumberFormat="1" applyFont="1" applyBorder="1"/>
    <xf numFmtId="164" fontId="2" fillId="0" borderId="24" xfId="0" applyNumberFormat="1" applyFont="1" applyBorder="1"/>
    <xf numFmtId="0" fontId="12" fillId="0" borderId="0" xfId="0" applyFont="1"/>
    <xf numFmtId="2" fontId="12" fillId="0" borderId="0" xfId="0" applyNumberFormat="1" applyFont="1"/>
    <xf numFmtId="8" fontId="12" fillId="0" borderId="0" xfId="0" applyNumberFormat="1" applyFont="1"/>
    <xf numFmtId="6" fontId="12" fillId="0" borderId="0" xfId="0" applyNumberFormat="1" applyFont="1"/>
    <xf numFmtId="0" fontId="12" fillId="0" borderId="0" xfId="0" applyFont="1"/>
    <xf numFmtId="0" fontId="12" fillId="0" borderId="0" xfId="169" applyFont="1" applyAlignment="1">
      <alignment vertical="top" wrapText="1"/>
    </xf>
    <xf numFmtId="0" fontId="31" fillId="0" borderId="30" xfId="0" applyFont="1" applyBorder="1" applyAlignment="1">
      <alignment horizontal="center"/>
    </xf>
    <xf numFmtId="0" fontId="31" fillId="0" borderId="31" xfId="0" applyFont="1" applyBorder="1" applyAlignment="1">
      <alignment horizontal="center"/>
    </xf>
    <xf numFmtId="0" fontId="31" fillId="0" borderId="22" xfId="0" applyFont="1" applyBorder="1" applyAlignment="1">
      <alignment horizontal="center"/>
    </xf>
    <xf numFmtId="0" fontId="34" fillId="0" borderId="0" xfId="169" applyFont="1" applyBorder="1" applyAlignment="1">
      <alignment wrapText="1"/>
    </xf>
    <xf numFmtId="0" fontId="34" fillId="0" borderId="0" xfId="0" applyFont="1" applyAlignment="1">
      <alignment wrapText="1"/>
    </xf>
    <xf numFmtId="0" fontId="12" fillId="0" borderId="0" xfId="169" applyFont="1"/>
    <xf numFmtId="0" fontId="12" fillId="0" borderId="0" xfId="169" applyFont="1" applyAlignment="1">
      <alignment wrapText="1"/>
    </xf>
    <xf numFmtId="0" fontId="34" fillId="0" borderId="0" xfId="169" applyFont="1" applyAlignment="1">
      <alignment wrapText="1"/>
    </xf>
    <xf numFmtId="0" fontId="30" fillId="0" borderId="11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30" fillId="0" borderId="12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1" fillId="0" borderId="0" xfId="0" applyFont="1"/>
    <xf numFmtId="10" fontId="2" fillId="0" borderId="0" xfId="178" applyNumberFormat="1" applyFont="1"/>
    <xf numFmtId="8" fontId="2" fillId="0" borderId="0" xfId="0" applyNumberFormat="1" applyFont="1"/>
  </cellXfs>
  <cellStyles count="179">
    <cellStyle name="20% - Accent1 2" xfId="52" xr:uid="{00000000-0005-0000-0000-000000000000}"/>
    <cellStyle name="20% - Accent2 2" xfId="53" xr:uid="{00000000-0005-0000-0000-000001000000}"/>
    <cellStyle name="20% - Accent3 2" xfId="54" xr:uid="{00000000-0005-0000-0000-000002000000}"/>
    <cellStyle name="20% - Accent4 2" xfId="55" xr:uid="{00000000-0005-0000-0000-000003000000}"/>
    <cellStyle name="20% - Accent5 2" xfId="56" xr:uid="{00000000-0005-0000-0000-000004000000}"/>
    <cellStyle name="20% - Accent6 2" xfId="57" xr:uid="{00000000-0005-0000-0000-000005000000}"/>
    <cellStyle name="40% - Accent1 2" xfId="58" xr:uid="{00000000-0005-0000-0000-000006000000}"/>
    <cellStyle name="40% - Accent2 2" xfId="59" xr:uid="{00000000-0005-0000-0000-000007000000}"/>
    <cellStyle name="40% - Accent3 2" xfId="60" xr:uid="{00000000-0005-0000-0000-000008000000}"/>
    <cellStyle name="40% - Accent4 2" xfId="61" xr:uid="{00000000-0005-0000-0000-000009000000}"/>
    <cellStyle name="40% - Accent5 2" xfId="62" xr:uid="{00000000-0005-0000-0000-00000A000000}"/>
    <cellStyle name="40% - Accent6 2" xfId="63" xr:uid="{00000000-0005-0000-0000-00000B000000}"/>
    <cellStyle name="60% - Accent1 2" xfId="64" xr:uid="{00000000-0005-0000-0000-00000C000000}"/>
    <cellStyle name="60% - Accent2 2" xfId="65" xr:uid="{00000000-0005-0000-0000-00000D000000}"/>
    <cellStyle name="60% - Accent3 2" xfId="66" xr:uid="{00000000-0005-0000-0000-00000E000000}"/>
    <cellStyle name="60% - Accent4 2" xfId="67" xr:uid="{00000000-0005-0000-0000-00000F000000}"/>
    <cellStyle name="60% - Accent5 2" xfId="68" xr:uid="{00000000-0005-0000-0000-000010000000}"/>
    <cellStyle name="60% - Accent6 2" xfId="69" xr:uid="{00000000-0005-0000-0000-000011000000}"/>
    <cellStyle name="Accent1 2" xfId="70" xr:uid="{00000000-0005-0000-0000-000012000000}"/>
    <cellStyle name="Accent2 2" xfId="71" xr:uid="{00000000-0005-0000-0000-000013000000}"/>
    <cellStyle name="Accent3 2" xfId="72" xr:uid="{00000000-0005-0000-0000-000014000000}"/>
    <cellStyle name="Accent4 2" xfId="73" xr:uid="{00000000-0005-0000-0000-000015000000}"/>
    <cellStyle name="Accent5 2" xfId="74" xr:uid="{00000000-0005-0000-0000-000016000000}"/>
    <cellStyle name="Accent6 2" xfId="75" xr:uid="{00000000-0005-0000-0000-000017000000}"/>
    <cellStyle name="Bad 2" xfId="76" xr:uid="{00000000-0005-0000-0000-000018000000}"/>
    <cellStyle name="Calculation 2" xfId="77" xr:uid="{00000000-0005-0000-0000-000019000000}"/>
    <cellStyle name="Calculation 2 2" xfId="172" xr:uid="{00000000-0005-0000-0000-00001A000000}"/>
    <cellStyle name="Check Cell 2" xfId="78" xr:uid="{00000000-0005-0000-0000-00001B000000}"/>
    <cellStyle name="Comma" xfId="1" builtinId="3"/>
    <cellStyle name="Comma 2" xfId="2" xr:uid="{00000000-0005-0000-0000-00001D000000}"/>
    <cellStyle name="Comma 2 2" xfId="170" xr:uid="{00000000-0005-0000-0000-00001E000000}"/>
    <cellStyle name="Explanatory Text 2" xfId="79" xr:uid="{00000000-0005-0000-0000-00001F000000}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Good 2" xfId="80" xr:uid="{00000000-0005-0000-0000-00009A000000}"/>
    <cellStyle name="Heading 1 2" xfId="81" xr:uid="{00000000-0005-0000-0000-00009B000000}"/>
    <cellStyle name="Heading 2 2" xfId="82" xr:uid="{00000000-0005-0000-0000-00009C000000}"/>
    <cellStyle name="Heading 3 2" xfId="83" xr:uid="{00000000-0005-0000-0000-00009D000000}"/>
    <cellStyle name="Heading 4 2" xfId="84" xr:uid="{00000000-0005-0000-0000-00009E000000}"/>
    <cellStyle name="Hyperlink" xfId="177" builtinId="8"/>
    <cellStyle name="Hyperlink 2" xfId="3" xr:uid="{00000000-0005-0000-0000-00009F000000}"/>
    <cellStyle name="Hyperlink 2 2" xfId="171" xr:uid="{00000000-0005-0000-0000-0000A0000000}"/>
    <cellStyle name="Input 2" xfId="85" xr:uid="{00000000-0005-0000-0000-0000A1000000}"/>
    <cellStyle name="Input 2 2" xfId="173" xr:uid="{00000000-0005-0000-0000-0000A2000000}"/>
    <cellStyle name="Linked Cell 2" xfId="86" xr:uid="{00000000-0005-0000-0000-0000A3000000}"/>
    <cellStyle name="Neutral 2" xfId="87" xr:uid="{00000000-0005-0000-0000-0000A4000000}"/>
    <cellStyle name="Normal" xfId="0" builtinId="0"/>
    <cellStyle name="Normal 2" xfId="88" xr:uid="{00000000-0005-0000-0000-0000A6000000}"/>
    <cellStyle name="Normal 3" xfId="89" xr:uid="{00000000-0005-0000-0000-0000A7000000}"/>
    <cellStyle name="Normal 4" xfId="169" xr:uid="{00000000-0005-0000-0000-0000A8000000}"/>
    <cellStyle name="Note 2" xfId="90" xr:uid="{00000000-0005-0000-0000-0000A9000000}"/>
    <cellStyle name="Note 2 2" xfId="174" xr:uid="{00000000-0005-0000-0000-0000AA000000}"/>
    <cellStyle name="Output 2" xfId="91" xr:uid="{00000000-0005-0000-0000-0000AB000000}"/>
    <cellStyle name="Output 2 2" xfId="175" xr:uid="{00000000-0005-0000-0000-0000AC000000}"/>
    <cellStyle name="Percent" xfId="178" builtinId="5"/>
    <cellStyle name="Title 2" xfId="92" xr:uid="{00000000-0005-0000-0000-0000AD000000}"/>
    <cellStyle name="Total 2" xfId="93" xr:uid="{00000000-0005-0000-0000-0000AE000000}"/>
    <cellStyle name="Total 2 2" xfId="176" xr:uid="{00000000-0005-0000-0000-0000AF000000}"/>
    <cellStyle name="Warning Text 2" xfId="94" xr:uid="{00000000-0005-0000-0000-0000B0000000}"/>
  </cellStyles>
  <dxfs count="0"/>
  <tableStyles count="0" defaultTableStyle="TableStyleMedium9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HEV Sales by Model (In Order of Market Introduction)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450185830467337E-2"/>
          <c:y val="6.1378567075502689E-2"/>
          <c:w val="0.76118573998457195"/>
          <c:h val="0.8677464811808819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'HEV Sales 2019'!$D$3</c:f>
              <c:strCache>
                <c:ptCount val="1"/>
                <c:pt idx="0">
                  <c:v>Honda Insight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2019'!$E$3:$M$3</c:f>
              <c:numCache>
                <c:formatCode>_(* #,##0_);_(* \(#,##0\);_(* "-"??_);_(@_)</c:formatCode>
                <c:ptCount val="9"/>
                <c:pt idx="0">
                  <c:v>15549</c:v>
                </c:pt>
                <c:pt idx="1">
                  <c:v>5846</c:v>
                </c:pt>
                <c:pt idx="2">
                  <c:v>4802</c:v>
                </c:pt>
                <c:pt idx="3">
                  <c:v>3965</c:v>
                </c:pt>
                <c:pt idx="4">
                  <c:v>1458</c:v>
                </c:pt>
                <c:pt idx="5">
                  <c:v>75</c:v>
                </c:pt>
                <c:pt idx="6">
                  <c:v>3</c:v>
                </c:pt>
                <c:pt idx="7">
                  <c:v>12510</c:v>
                </c:pt>
                <c:pt idx="8">
                  <c:v>23686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4E-4551-BD65-7D6A7EAC2880}"/>
            </c:ext>
          </c:extLst>
        </c:ser>
        <c:ser>
          <c:idx val="2"/>
          <c:order val="2"/>
          <c:tx>
            <c:strRef>
              <c:f>'HEV Sales 2019'!$D$4</c:f>
              <c:strCache>
                <c:ptCount val="1"/>
                <c:pt idx="0">
                  <c:v>Toyota Prius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2019'!$E$4:$M$4</c:f>
              <c:numCache>
                <c:formatCode>_(* #,##0_);_(* \(#,##0\);_(* "-"??_);_(@_)</c:formatCode>
                <c:ptCount val="9"/>
                <c:pt idx="0">
                  <c:v>136463</c:v>
                </c:pt>
                <c:pt idx="1">
                  <c:v>223906</c:v>
                </c:pt>
                <c:pt idx="2">
                  <c:v>222140</c:v>
                </c:pt>
                <c:pt idx="3">
                  <c:v>194108</c:v>
                </c:pt>
                <c:pt idx="4">
                  <c:v>180603</c:v>
                </c:pt>
                <c:pt idx="5">
                  <c:v>134155</c:v>
                </c:pt>
                <c:pt idx="6">
                  <c:v>87725</c:v>
                </c:pt>
                <c:pt idx="7">
                  <c:v>59995</c:v>
                </c:pt>
                <c:pt idx="8">
                  <c:v>47862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4E-4551-BD65-7D6A7EAC2880}"/>
            </c:ext>
          </c:extLst>
        </c:ser>
        <c:ser>
          <c:idx val="3"/>
          <c:order val="3"/>
          <c:tx>
            <c:strRef>
              <c:f>'HEV Sales 2019'!$D$5</c:f>
              <c:strCache>
                <c:ptCount val="1"/>
                <c:pt idx="0">
                  <c:v>Honda Civic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2019'!$E$5:$M$5</c:f>
              <c:numCache>
                <c:formatCode>_(* #,##0_);_(* \(#,##0\);_(* "-"??_);_(@_)</c:formatCode>
                <c:ptCount val="9"/>
                <c:pt idx="0">
                  <c:v>4703</c:v>
                </c:pt>
                <c:pt idx="1">
                  <c:v>7156</c:v>
                </c:pt>
                <c:pt idx="2">
                  <c:v>7719</c:v>
                </c:pt>
                <c:pt idx="3">
                  <c:v>5070</c:v>
                </c:pt>
                <c:pt idx="4">
                  <c:v>4887</c:v>
                </c:pt>
                <c:pt idx="5">
                  <c:v>896</c:v>
                </c:pt>
                <c:pt idx="6">
                  <c:v>65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4E-4551-BD65-7D6A7EAC2880}"/>
            </c:ext>
          </c:extLst>
        </c:ser>
        <c:ser>
          <c:idx val="4"/>
          <c:order val="4"/>
          <c:tx>
            <c:strRef>
              <c:f>'HEV Sales 2019'!$D$6</c:f>
              <c:strCache>
                <c:ptCount val="1"/>
                <c:pt idx="0">
                  <c:v>Ford Escape/Mercury Mariner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2019'!$E$6:$M$6</c:f>
              <c:numCache>
                <c:formatCode>_(* #,##0_);_(* \(#,##0\);_(* "-"??_);_(@_)</c:formatCode>
                <c:ptCount val="9"/>
                <c:pt idx="0">
                  <c:v>10089</c:v>
                </c:pt>
                <c:pt idx="1">
                  <c:v>1441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4E-4551-BD65-7D6A7EAC2880}"/>
            </c:ext>
          </c:extLst>
        </c:ser>
        <c:ser>
          <c:idx val="5"/>
          <c:order val="5"/>
          <c:tx>
            <c:strRef>
              <c:f>'HEV Sales 2019'!$D$7</c:f>
              <c:strCache>
                <c:ptCount val="1"/>
                <c:pt idx="0">
                  <c:v>Honda Accord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2019'!$E$7:$M$7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996</c:v>
                </c:pt>
                <c:pt idx="3">
                  <c:v>13977</c:v>
                </c:pt>
                <c:pt idx="4">
                  <c:v>11065</c:v>
                </c:pt>
                <c:pt idx="5">
                  <c:v>9179</c:v>
                </c:pt>
                <c:pt idx="6">
                  <c:v>22008</c:v>
                </c:pt>
                <c:pt idx="7">
                  <c:v>17188</c:v>
                </c:pt>
                <c:pt idx="8">
                  <c:v>23817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4E-4551-BD65-7D6A7EAC2880}"/>
            </c:ext>
          </c:extLst>
        </c:ser>
        <c:ser>
          <c:idx val="6"/>
          <c:order val="6"/>
          <c:tx>
            <c:strRef>
              <c:f>'HEV Sales 2019'!$D$8</c:f>
              <c:strCache>
                <c:ptCount val="1"/>
                <c:pt idx="0">
                  <c:v>Toyota Highlander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2019'!$E$8:$M$8</c:f>
              <c:numCache>
                <c:formatCode>_(* #,##0_);_(* \(#,##0\);_(* "-"??_);_(@_)</c:formatCode>
                <c:ptCount val="9"/>
                <c:pt idx="0">
                  <c:v>4549</c:v>
                </c:pt>
                <c:pt idx="1">
                  <c:v>5921</c:v>
                </c:pt>
                <c:pt idx="2">
                  <c:v>5070</c:v>
                </c:pt>
                <c:pt idx="3">
                  <c:v>3621</c:v>
                </c:pt>
                <c:pt idx="4">
                  <c:v>4015</c:v>
                </c:pt>
                <c:pt idx="5">
                  <c:v>5976</c:v>
                </c:pt>
                <c:pt idx="6">
                  <c:v>16864</c:v>
                </c:pt>
                <c:pt idx="7">
                  <c:v>14513</c:v>
                </c:pt>
                <c:pt idx="8">
                  <c:v>18248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4E-4551-BD65-7D6A7EAC2880}"/>
            </c:ext>
          </c:extLst>
        </c:ser>
        <c:ser>
          <c:idx val="7"/>
          <c:order val="7"/>
          <c:tx>
            <c:strRef>
              <c:f>'HEV Sales 2019'!$D$9</c:f>
              <c:strCache>
                <c:ptCount val="1"/>
                <c:pt idx="0">
                  <c:v>Lexus RX 450h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2019'!$E$9:$M$9</c:f>
              <c:numCache>
                <c:formatCode>_(* #,##0_);_(* \(#,##0\);_(* "-"??_);_(@_)</c:formatCode>
                <c:ptCount val="9"/>
                <c:pt idx="0">
                  <c:v>10723</c:v>
                </c:pt>
                <c:pt idx="1">
                  <c:v>12223</c:v>
                </c:pt>
                <c:pt idx="2">
                  <c:v>11307</c:v>
                </c:pt>
                <c:pt idx="3">
                  <c:v>9351</c:v>
                </c:pt>
                <c:pt idx="4">
                  <c:v>7722</c:v>
                </c:pt>
                <c:pt idx="5">
                  <c:v>8561</c:v>
                </c:pt>
                <c:pt idx="6">
                  <c:v>8568</c:v>
                </c:pt>
                <c:pt idx="7">
                  <c:v>15656</c:v>
                </c:pt>
                <c:pt idx="8">
                  <c:v>16116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4E-4551-BD65-7D6A7EAC2880}"/>
            </c:ext>
          </c:extLst>
        </c:ser>
        <c:ser>
          <c:idx val="8"/>
          <c:order val="8"/>
          <c:tx>
            <c:strRef>
              <c:f>'HEV Sales 2019'!$D$10</c:f>
              <c:strCache>
                <c:ptCount val="1"/>
                <c:pt idx="0">
                  <c:v>Toyota Camry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2019'!$E$10:$M$10</c:f>
              <c:numCache>
                <c:formatCode>_(* #,##0_);_(* \(#,##0\);_(* "-"??_);_(@_)</c:formatCode>
                <c:ptCount val="9"/>
                <c:pt idx="0">
                  <c:v>9241</c:v>
                </c:pt>
                <c:pt idx="1">
                  <c:v>45656</c:v>
                </c:pt>
                <c:pt idx="2">
                  <c:v>44448</c:v>
                </c:pt>
                <c:pt idx="3">
                  <c:v>39515</c:v>
                </c:pt>
                <c:pt idx="4">
                  <c:v>30640</c:v>
                </c:pt>
                <c:pt idx="5">
                  <c:v>22227</c:v>
                </c:pt>
                <c:pt idx="6">
                  <c:v>20985</c:v>
                </c:pt>
                <c:pt idx="7">
                  <c:v>22914</c:v>
                </c:pt>
                <c:pt idx="8">
                  <c:v>26043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4E-4551-BD65-7D6A7EAC2880}"/>
            </c:ext>
          </c:extLst>
        </c:ser>
        <c:ser>
          <c:idx val="9"/>
          <c:order val="9"/>
          <c:tx>
            <c:strRef>
              <c:f>'HEV Sales 2019'!$D$11</c:f>
              <c:strCache>
                <c:ptCount val="1"/>
                <c:pt idx="0">
                  <c:v>Lexus GS 450h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2019'!$E$11:$M$11</c:f>
              <c:numCache>
                <c:formatCode>_(* #,##0_);_(* \(#,##0\);_(* "-"??_);_(@_)</c:formatCode>
                <c:ptCount val="9"/>
                <c:pt idx="0">
                  <c:v>282</c:v>
                </c:pt>
                <c:pt idx="1">
                  <c:v>607</c:v>
                </c:pt>
                <c:pt idx="2">
                  <c:v>522</c:v>
                </c:pt>
                <c:pt idx="3">
                  <c:v>183</c:v>
                </c:pt>
                <c:pt idx="4">
                  <c:v>91</c:v>
                </c:pt>
                <c:pt idx="5">
                  <c:v>70</c:v>
                </c:pt>
                <c:pt idx="6">
                  <c:v>50</c:v>
                </c:pt>
                <c:pt idx="7">
                  <c:v>40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D4E-4551-BD65-7D6A7EAC2880}"/>
            </c:ext>
          </c:extLst>
        </c:ser>
        <c:ser>
          <c:idx val="10"/>
          <c:order val="10"/>
          <c:tx>
            <c:strRef>
              <c:f>'HEV Sales 2019'!$D$12</c:f>
              <c:strCache>
                <c:ptCount val="1"/>
                <c:pt idx="0">
                  <c:v>Nissan Altima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2019'!$E$12:$M$12</c:f>
              <c:numCache>
                <c:formatCode>_(* #,##0_);_(* \(#,##0\);_(* "-"??_);_(@_)</c:formatCode>
                <c:ptCount val="9"/>
                <c:pt idx="0">
                  <c:v>3236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D4E-4551-BD65-7D6A7EAC2880}"/>
            </c:ext>
          </c:extLst>
        </c:ser>
        <c:ser>
          <c:idx val="11"/>
          <c:order val="11"/>
          <c:tx>
            <c:strRef>
              <c:f>'HEV Sales 2019'!$D$13</c:f>
              <c:strCache>
                <c:ptCount val="1"/>
                <c:pt idx="0">
                  <c:v>Lexus LS 600hL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2019'!$E$13:$M$13</c:f>
              <c:numCache>
                <c:formatCode>_(* #,##0_);_(* \(#,##0\);_(* "-"??_);_(@_)</c:formatCode>
                <c:ptCount val="9"/>
                <c:pt idx="0">
                  <c:v>85</c:v>
                </c:pt>
                <c:pt idx="1">
                  <c:v>54</c:v>
                </c:pt>
                <c:pt idx="2">
                  <c:v>115</c:v>
                </c:pt>
                <c:pt idx="3">
                  <c:v>65</c:v>
                </c:pt>
                <c:pt idx="4">
                  <c:v>47</c:v>
                </c:pt>
                <c:pt idx="5">
                  <c:v>40</c:v>
                </c:pt>
                <c:pt idx="6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D4E-4551-BD65-7D6A7EAC2880}"/>
            </c:ext>
          </c:extLst>
        </c:ser>
        <c:ser>
          <c:idx val="12"/>
          <c:order val="12"/>
          <c:tx>
            <c:strRef>
              <c:f>'HEV Sales 2019'!#REF!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D4E-4551-BD65-7D6A7EAC2880}"/>
            </c:ext>
          </c:extLst>
        </c:ser>
        <c:ser>
          <c:idx val="13"/>
          <c:order val="13"/>
          <c:tx>
            <c:strRef>
              <c:f>'HEV Sales 2019'!$D$14</c:f>
              <c:strCache>
                <c:ptCount val="1"/>
                <c:pt idx="0">
                  <c:v>Tahoe, Yukon, Escalade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2019'!$E$14:$M$14</c:f>
              <c:numCache>
                <c:formatCode>_(* #,##0_);_(* \(#,##0\);_(* "-"??_);_(@_)</c:formatCode>
                <c:ptCount val="9"/>
                <c:pt idx="0">
                  <c:v>1877</c:v>
                </c:pt>
                <c:pt idx="1">
                  <c:v>1801</c:v>
                </c:pt>
                <c:pt idx="2">
                  <c:v>1036</c:v>
                </c:pt>
                <c:pt idx="3">
                  <c:v>137</c:v>
                </c:pt>
                <c:pt idx="4">
                  <c:v>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D4E-4551-BD65-7D6A7EAC2880}"/>
            </c:ext>
          </c:extLst>
        </c:ser>
        <c:ser>
          <c:idx val="14"/>
          <c:order val="14"/>
          <c:tx>
            <c:strRef>
              <c:f>'HEV Sales 2019'!$D$15</c:f>
              <c:strCache>
                <c:ptCount val="1"/>
                <c:pt idx="0">
                  <c:v>Chevrolet Malibu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2019'!$E$15:$M$15</c:f>
              <c:numCache>
                <c:formatCode>_(* #,##0_);_(* \(#,##0\);_(* "-"??_);_(@_)</c:formatCode>
                <c:ptCount val="9"/>
                <c:pt idx="0">
                  <c:v>24</c:v>
                </c:pt>
                <c:pt idx="1">
                  <c:v>16664</c:v>
                </c:pt>
                <c:pt idx="2">
                  <c:v>13779</c:v>
                </c:pt>
                <c:pt idx="3">
                  <c:v>1018</c:v>
                </c:pt>
                <c:pt idx="4">
                  <c:v>59</c:v>
                </c:pt>
                <c:pt idx="5">
                  <c:v>4335</c:v>
                </c:pt>
                <c:pt idx="6">
                  <c:v>4452</c:v>
                </c:pt>
                <c:pt idx="7">
                  <c:v>2447</c:v>
                </c:pt>
                <c:pt idx="8">
                  <c:v>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D4E-4551-BD65-7D6A7EAC2880}"/>
            </c:ext>
          </c:extLst>
        </c:ser>
        <c:ser>
          <c:idx val="15"/>
          <c:order val="15"/>
          <c:tx>
            <c:strRef>
              <c:f>'HEV Sales 2019'!#REF!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D4E-4551-BD65-7D6A7EAC2880}"/>
            </c:ext>
          </c:extLst>
        </c:ser>
        <c:ser>
          <c:idx val="16"/>
          <c:order val="16"/>
          <c:tx>
            <c:strRef>
              <c:f>'HEV Sales 2019'!#REF!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D4E-4551-BD65-7D6A7EAC2880}"/>
            </c:ext>
          </c:extLst>
        </c:ser>
        <c:ser>
          <c:idx val="17"/>
          <c:order val="17"/>
          <c:tx>
            <c:strRef>
              <c:f>'HEV Sales 2019'!$D$16</c:f>
              <c:strCache>
                <c:ptCount val="1"/>
                <c:pt idx="0">
                  <c:v>Silverado &amp; Sierra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2019'!$E$16:$M$16</c:f>
              <c:numCache>
                <c:formatCode>_(* #,##0_);_(* \(#,##0\);_(* "-"??_);_(@_)</c:formatCode>
                <c:ptCount val="9"/>
                <c:pt idx="0">
                  <c:v>1165</c:v>
                </c:pt>
                <c:pt idx="1">
                  <c:v>940</c:v>
                </c:pt>
                <c:pt idx="2">
                  <c:v>169</c:v>
                </c:pt>
                <c:pt idx="3">
                  <c:v>30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D4E-4551-BD65-7D6A7EAC2880}"/>
            </c:ext>
          </c:extLst>
        </c:ser>
        <c:ser>
          <c:idx val="18"/>
          <c:order val="18"/>
          <c:tx>
            <c:strRef>
              <c:f>'HEV Sales 2019'!$D$17</c:f>
              <c:strCache>
                <c:ptCount val="1"/>
                <c:pt idx="0">
                  <c:v>Ford Fusion &amp; Milan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2019'!$E$17:$M$17</c:f>
              <c:numCache>
                <c:formatCode>_(* #,##0_);_(* \(#,##0\);_(* "-"??_);_(@_)</c:formatCode>
                <c:ptCount val="9"/>
                <c:pt idx="0">
                  <c:v>11286</c:v>
                </c:pt>
                <c:pt idx="1">
                  <c:v>14100</c:v>
                </c:pt>
                <c:pt idx="2">
                  <c:v>37270</c:v>
                </c:pt>
                <c:pt idx="3">
                  <c:v>35425</c:v>
                </c:pt>
                <c:pt idx="4">
                  <c:v>24681</c:v>
                </c:pt>
                <c:pt idx="5">
                  <c:v>33648</c:v>
                </c:pt>
                <c:pt idx="6">
                  <c:v>57474</c:v>
                </c:pt>
                <c:pt idx="7">
                  <c:v>54157</c:v>
                </c:pt>
                <c:pt idx="8">
                  <c:v>49603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D4E-4551-BD65-7D6A7EAC2880}"/>
            </c:ext>
          </c:extLst>
        </c:ser>
        <c:ser>
          <c:idx val="19"/>
          <c:order val="19"/>
          <c:tx>
            <c:strRef>
              <c:f>'HEV Sales 2019'!$D$18</c:f>
              <c:strCache>
                <c:ptCount val="1"/>
                <c:pt idx="0">
                  <c:v>Lexus HS 250h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2019'!$E$18:$M$18</c:f>
              <c:numCache>
                <c:formatCode>_(* #,##0_);_(* \(#,##0\);_(* "-"??_);_(@_)</c:formatCode>
                <c:ptCount val="9"/>
                <c:pt idx="0">
                  <c:v>2864</c:v>
                </c:pt>
                <c:pt idx="1">
                  <c:v>650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D4E-4551-BD65-7D6A7EAC2880}"/>
            </c:ext>
          </c:extLst>
        </c:ser>
        <c:ser>
          <c:idx val="20"/>
          <c:order val="20"/>
          <c:tx>
            <c:strRef>
              <c:f>'HEV Sales 2019'!$D$19</c:f>
              <c:strCache>
                <c:ptCount val="1"/>
                <c:pt idx="0">
                  <c:v>Mercedes S400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2019'!$E$19:$M$19</c:f>
              <c:numCache>
                <c:formatCode>_(* #,##0_);_(* \(#,##0\);_(* "-"??_);_(@_)</c:formatCode>
                <c:ptCount val="9"/>
                <c:pt idx="0">
                  <c:v>309</c:v>
                </c:pt>
                <c:pt idx="1">
                  <c:v>121</c:v>
                </c:pt>
                <c:pt idx="2">
                  <c:v>64</c:v>
                </c:pt>
                <c:pt idx="3">
                  <c:v>10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D4E-4551-BD65-7D6A7EAC2880}"/>
            </c:ext>
          </c:extLst>
        </c:ser>
        <c:ser>
          <c:idx val="21"/>
          <c:order val="21"/>
          <c:tx>
            <c:strRef>
              <c:f>'HEV Sales 2019'!$D$20</c:f>
              <c:strCache>
                <c:ptCount val="1"/>
                <c:pt idx="0">
                  <c:v>Mercedes ML450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2019'!$E$20:$M$20</c:f>
              <c:numCache>
                <c:formatCode>_(* #,##0_);_(* \(#,##0\);_(* "-"??_);_(@_)</c:formatCode>
                <c:ptCount val="9"/>
                <c:pt idx="0">
                  <c:v>1</c:v>
                </c:pt>
                <c:pt idx="1">
                  <c:v>22</c:v>
                </c:pt>
                <c:pt idx="2">
                  <c:v>11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D4E-4551-BD65-7D6A7EAC2880}"/>
            </c:ext>
          </c:extLst>
        </c:ser>
        <c:ser>
          <c:idx val="22"/>
          <c:order val="22"/>
          <c:tx>
            <c:strRef>
              <c:f>'HEV Sales 2019'!#REF!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D4E-4551-BD65-7D6A7EAC2880}"/>
            </c:ext>
          </c:extLst>
        </c:ser>
        <c:ser>
          <c:idx val="23"/>
          <c:order val="23"/>
          <c:tx>
            <c:strRef>
              <c:f>'HEV Sales 2019'!#REF!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D4E-4551-BD65-7D6A7EAC2880}"/>
            </c:ext>
          </c:extLst>
        </c:ser>
        <c:ser>
          <c:idx val="24"/>
          <c:order val="24"/>
          <c:tx>
            <c:strRef>
              <c:f>'HEV Sales 2019'!$D$21</c:f>
              <c:strCache>
                <c:ptCount val="1"/>
                <c:pt idx="0">
                  <c:v>BMW X6 &amp; Activehybrid 3&amp;5&amp;7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2019'!$E$21:$M$21</c:f>
              <c:numCache>
                <c:formatCode>_(* #,##0_);_(* \(#,##0\);_(* "-"??_);_(@_)</c:formatCode>
                <c:ptCount val="9"/>
                <c:pt idx="0">
                  <c:v>381</c:v>
                </c:pt>
                <c:pt idx="1">
                  <c:v>1040</c:v>
                </c:pt>
                <c:pt idx="2">
                  <c:v>1456</c:v>
                </c:pt>
                <c:pt idx="3">
                  <c:v>308</c:v>
                </c:pt>
                <c:pt idx="4">
                  <c:v>63</c:v>
                </c:pt>
                <c:pt idx="5">
                  <c:v>64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D4E-4551-BD65-7D6A7EAC2880}"/>
            </c:ext>
          </c:extLst>
        </c:ser>
        <c:ser>
          <c:idx val="25"/>
          <c:order val="25"/>
          <c:tx>
            <c:strRef>
              <c:f>'HEV Sales 2019'!$D$22</c:f>
              <c:strCache>
                <c:ptCount val="1"/>
                <c:pt idx="0">
                  <c:v>Honda CR-z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2019'!$E$22:$M$22</c:f>
              <c:numCache>
                <c:formatCode>_(* #,##0_);_(* \(#,##0\);_(* "-"??_);_(@_)</c:formatCode>
                <c:ptCount val="9"/>
                <c:pt idx="0">
                  <c:v>11330</c:v>
                </c:pt>
                <c:pt idx="1">
                  <c:v>4192</c:v>
                </c:pt>
                <c:pt idx="2">
                  <c:v>4550</c:v>
                </c:pt>
                <c:pt idx="3">
                  <c:v>3562</c:v>
                </c:pt>
                <c:pt idx="4">
                  <c:v>3073</c:v>
                </c:pt>
                <c:pt idx="5">
                  <c:v>2338</c:v>
                </c:pt>
                <c:pt idx="6">
                  <c:v>705</c:v>
                </c:pt>
                <c:pt idx="7">
                  <c:v>38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D4E-4551-BD65-7D6A7EAC2880}"/>
            </c:ext>
          </c:extLst>
        </c:ser>
        <c:ser>
          <c:idx val="26"/>
          <c:order val="26"/>
          <c:tx>
            <c:strRef>
              <c:f>'HEV Sales 2019'!$D$23</c:f>
              <c:strCache>
                <c:ptCount val="1"/>
                <c:pt idx="0">
                  <c:v>Lincoln MKZ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2019'!$E$23:$M$23</c:f>
              <c:numCache>
                <c:formatCode>_(* #,##0_);_(* \(#,##0\);_(* "-"??_);_(@_)</c:formatCode>
                <c:ptCount val="9"/>
                <c:pt idx="0">
                  <c:v>5739</c:v>
                </c:pt>
                <c:pt idx="1">
                  <c:v>6067</c:v>
                </c:pt>
                <c:pt idx="2">
                  <c:v>7469</c:v>
                </c:pt>
                <c:pt idx="3">
                  <c:v>10033</c:v>
                </c:pt>
                <c:pt idx="4">
                  <c:v>8403</c:v>
                </c:pt>
                <c:pt idx="5">
                  <c:v>7219</c:v>
                </c:pt>
                <c:pt idx="6">
                  <c:v>5931</c:v>
                </c:pt>
                <c:pt idx="7">
                  <c:v>4407</c:v>
                </c:pt>
                <c:pt idx="8">
                  <c:v>5147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D4E-4551-BD65-7D6A7EAC2880}"/>
            </c:ext>
          </c:extLst>
        </c:ser>
        <c:ser>
          <c:idx val="27"/>
          <c:order val="27"/>
          <c:tx>
            <c:strRef>
              <c:f>'HEV Sales 2019'!$D$24</c:f>
              <c:strCache>
                <c:ptCount val="1"/>
                <c:pt idx="0">
                  <c:v>Porsche Cayenne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2019'!$E$24:$M$24</c:f>
              <c:numCache>
                <c:formatCode>_(* #,##0_);_(* \(#,##0\);_(* "-"??_);_(@_)</c:formatCode>
                <c:ptCount val="9"/>
                <c:pt idx="0">
                  <c:v>1571</c:v>
                </c:pt>
                <c:pt idx="1">
                  <c:v>1180</c:v>
                </c:pt>
                <c:pt idx="2">
                  <c:v>615</c:v>
                </c:pt>
                <c:pt idx="3">
                  <c:v>650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D4E-4551-BD65-7D6A7EAC2880}"/>
            </c:ext>
          </c:extLst>
        </c:ser>
        <c:ser>
          <c:idx val="28"/>
          <c:order val="28"/>
          <c:tx>
            <c:strRef>
              <c:f>'HEV Sales 2019'!$D$25</c:f>
              <c:strCache>
                <c:ptCount val="1"/>
                <c:pt idx="0">
                  <c:v>Lexus CT 200h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2019'!$E$25:$M$25</c:f>
              <c:numCache>
                <c:formatCode>_(* #,##0_);_(* \(#,##0\);_(* "-"??_);_(@_)</c:formatCode>
                <c:ptCount val="9"/>
                <c:pt idx="0">
                  <c:v>14381</c:v>
                </c:pt>
                <c:pt idx="1">
                  <c:v>17671</c:v>
                </c:pt>
                <c:pt idx="2">
                  <c:v>15071</c:v>
                </c:pt>
                <c:pt idx="3">
                  <c:v>17673</c:v>
                </c:pt>
                <c:pt idx="4">
                  <c:v>14657</c:v>
                </c:pt>
                <c:pt idx="5">
                  <c:v>8903</c:v>
                </c:pt>
                <c:pt idx="6">
                  <c:v>4690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D4E-4551-BD65-7D6A7EAC2880}"/>
            </c:ext>
          </c:extLst>
        </c:ser>
        <c:ser>
          <c:idx val="29"/>
          <c:order val="29"/>
          <c:tx>
            <c:strRef>
              <c:f>'HEV Sales 2019'!$D$26</c:f>
              <c:strCache>
                <c:ptCount val="1"/>
                <c:pt idx="0">
                  <c:v>VW Touareg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2019'!$E$26:$M$26</c:f>
              <c:numCache>
                <c:formatCode>_(* #,##0_);_(* \(#,##0\);_(* "-"??_);_(@_)</c:formatCode>
                <c:ptCount val="9"/>
                <c:pt idx="0">
                  <c:v>390</c:v>
                </c:pt>
                <c:pt idx="1">
                  <c:v>250</c:v>
                </c:pt>
                <c:pt idx="2">
                  <c:v>118</c:v>
                </c:pt>
                <c:pt idx="3">
                  <c:v>30</c:v>
                </c:pt>
                <c:pt idx="4">
                  <c:v>16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D4E-4551-BD65-7D6A7EAC2880}"/>
            </c:ext>
          </c:extLst>
        </c:ser>
        <c:ser>
          <c:idx val="30"/>
          <c:order val="30"/>
          <c:tx>
            <c:strRef>
              <c:f>'HEV Sales 2019'!$D$27</c:f>
              <c:strCache>
                <c:ptCount val="1"/>
                <c:pt idx="0">
                  <c:v>Infinity Q70 (formerly M Hybrid)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2019'!$E$27:$M$27</c:f>
              <c:numCache>
                <c:formatCode>_(* #,##0_);_(* \(#,##0\);_(* "-"??_);_(@_)</c:formatCode>
                <c:ptCount val="9"/>
                <c:pt idx="0">
                  <c:v>378</c:v>
                </c:pt>
                <c:pt idx="1">
                  <c:v>691</c:v>
                </c:pt>
                <c:pt idx="2">
                  <c:v>475</c:v>
                </c:pt>
                <c:pt idx="3">
                  <c:v>180</c:v>
                </c:pt>
                <c:pt idx="4">
                  <c:v>176</c:v>
                </c:pt>
                <c:pt idx="5">
                  <c:v>118</c:v>
                </c:pt>
                <c:pt idx="6">
                  <c:v>58</c:v>
                </c:pt>
                <c:pt idx="7">
                  <c:v>22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D4E-4551-BD65-7D6A7EAC2880}"/>
            </c:ext>
          </c:extLst>
        </c:ser>
        <c:ser>
          <c:idx val="31"/>
          <c:order val="31"/>
          <c:tx>
            <c:strRef>
              <c:f>'HEV Sales 2019'!$D$28</c:f>
              <c:strCache>
                <c:ptCount val="1"/>
                <c:pt idx="0">
                  <c:v>Hyundai Sonata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2019'!$E$28:$M$28</c:f>
              <c:numCache>
                <c:formatCode>_(* #,##0_);_(* \(#,##0\);_(* "-"??_);_(@_)</c:formatCode>
                <c:ptCount val="9"/>
                <c:pt idx="0">
                  <c:v>17366</c:v>
                </c:pt>
                <c:pt idx="1">
                  <c:v>20754</c:v>
                </c:pt>
                <c:pt idx="2">
                  <c:v>21559</c:v>
                </c:pt>
                <c:pt idx="3">
                  <c:v>21052</c:v>
                </c:pt>
                <c:pt idx="4">
                  <c:v>19908</c:v>
                </c:pt>
                <c:pt idx="5">
                  <c:v>18961</c:v>
                </c:pt>
                <c:pt idx="6">
                  <c:v>10338</c:v>
                </c:pt>
                <c:pt idx="7">
                  <c:v>4526</c:v>
                </c:pt>
                <c:pt idx="8">
                  <c:v>2636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D4E-4551-BD65-7D6A7EAC2880}"/>
            </c:ext>
          </c:extLst>
        </c:ser>
        <c:ser>
          <c:idx val="32"/>
          <c:order val="32"/>
          <c:tx>
            <c:strRef>
              <c:f>'HEV Sales 2019'!$D$29</c:f>
              <c:strCache>
                <c:ptCount val="1"/>
                <c:pt idx="0">
                  <c:v>Buick LaCrosse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2019'!$E$29:$M$29</c:f>
              <c:numCache>
                <c:formatCode>_(* #,##0_);_(* \(#,##0\);_(* "-"??_);_(@_)</c:formatCode>
                <c:ptCount val="9"/>
                <c:pt idx="0">
                  <c:v>1801</c:v>
                </c:pt>
                <c:pt idx="1">
                  <c:v>12010</c:v>
                </c:pt>
                <c:pt idx="2">
                  <c:v>7133</c:v>
                </c:pt>
                <c:pt idx="3">
                  <c:v>7353</c:v>
                </c:pt>
                <c:pt idx="4">
                  <c:v>4042</c:v>
                </c:pt>
                <c:pt idx="5">
                  <c:v>765</c:v>
                </c:pt>
                <c:pt idx="6">
                  <c:v>506</c:v>
                </c:pt>
                <c:pt idx="7">
                  <c:v>2809</c:v>
                </c:pt>
                <c:pt idx="8">
                  <c:v>1057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D4E-4551-BD65-7D6A7EAC2880}"/>
            </c:ext>
          </c:extLst>
        </c:ser>
        <c:ser>
          <c:idx val="33"/>
          <c:order val="33"/>
          <c:tx>
            <c:strRef>
              <c:f>'HEV Sales 2019'!$D$30</c:f>
              <c:strCache>
                <c:ptCount val="1"/>
                <c:pt idx="0">
                  <c:v>Buick Regal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2019'!$E$30:$M$30</c:f>
              <c:numCache>
                <c:formatCode>_(* #,##0_);_(* \(#,##0\);_(* "-"??_);_(@_)</c:formatCode>
                <c:ptCount val="9"/>
                <c:pt idx="0">
                  <c:v>123</c:v>
                </c:pt>
                <c:pt idx="1">
                  <c:v>2564</c:v>
                </c:pt>
                <c:pt idx="2">
                  <c:v>2893</c:v>
                </c:pt>
                <c:pt idx="3">
                  <c:v>662</c:v>
                </c:pt>
                <c:pt idx="4">
                  <c:v>186</c:v>
                </c:pt>
                <c:pt idx="5">
                  <c:v>45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D4E-4551-BD65-7D6A7EAC2880}"/>
            </c:ext>
          </c:extLst>
        </c:ser>
        <c:ser>
          <c:idx val="34"/>
          <c:order val="34"/>
          <c:tx>
            <c:strRef>
              <c:f>'HEV Sales 2019'!$D$31</c:f>
              <c:strCache>
                <c:ptCount val="1"/>
                <c:pt idx="0">
                  <c:v>Porsche Panamera 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2019'!$E$31:$M$31</c:f>
              <c:numCache>
                <c:formatCode>_(* #,##0_);_(* \(#,##0\);_(* "-"??_);_(@_)</c:formatCode>
                <c:ptCount val="9"/>
                <c:pt idx="0">
                  <c:v>52</c:v>
                </c:pt>
                <c:pt idx="1">
                  <c:v>570</c:v>
                </c:pt>
                <c:pt idx="2">
                  <c:v>113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D4E-4551-BD65-7D6A7EAC2880}"/>
            </c:ext>
          </c:extLst>
        </c:ser>
        <c:ser>
          <c:idx val="35"/>
          <c:order val="35"/>
          <c:tx>
            <c:strRef>
              <c:f>'HEV Sales 2019'!$D$32</c:f>
              <c:strCache>
                <c:ptCount val="1"/>
                <c:pt idx="0">
                  <c:v>Kia Optima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2019'!$E$32:$M$32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10245</c:v>
                </c:pt>
                <c:pt idx="2">
                  <c:v>13919</c:v>
                </c:pt>
                <c:pt idx="3">
                  <c:v>13776</c:v>
                </c:pt>
                <c:pt idx="4">
                  <c:v>11492</c:v>
                </c:pt>
                <c:pt idx="5">
                  <c:v>6142</c:v>
                </c:pt>
                <c:pt idx="6">
                  <c:v>5589</c:v>
                </c:pt>
                <c:pt idx="7">
                  <c:v>5924</c:v>
                </c:pt>
                <c:pt idx="8">
                  <c:v>1054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D4E-4551-BD65-7D6A7EAC2880}"/>
            </c:ext>
          </c:extLst>
        </c:ser>
        <c:ser>
          <c:idx val="36"/>
          <c:order val="36"/>
          <c:tx>
            <c:strRef>
              <c:f>'HEV Sales 2019'!$D$33</c:f>
              <c:strCache>
                <c:ptCount val="1"/>
                <c:pt idx="0">
                  <c:v>Acura ILX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2019'!$E$33:$M$33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972</c:v>
                </c:pt>
                <c:pt idx="2">
                  <c:v>1461</c:v>
                </c:pt>
                <c:pt idx="3">
                  <c:v>379</c:v>
                </c:pt>
                <c:pt idx="4">
                  <c:v>22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D4E-4551-BD65-7D6A7EAC2880}"/>
            </c:ext>
          </c:extLst>
        </c:ser>
        <c:ser>
          <c:idx val="37"/>
          <c:order val="37"/>
          <c:tx>
            <c:strRef>
              <c:f>'HEV Sales 2019'!$D$34</c:f>
              <c:strCache>
                <c:ptCount val="1"/>
                <c:pt idx="0">
                  <c:v>Ford C-Max Hybrid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2019'!$E$34:$M$34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10935</c:v>
                </c:pt>
                <c:pt idx="2">
                  <c:v>28056</c:v>
                </c:pt>
                <c:pt idx="3">
                  <c:v>19162</c:v>
                </c:pt>
                <c:pt idx="4">
                  <c:v>14177</c:v>
                </c:pt>
                <c:pt idx="5">
                  <c:v>11877</c:v>
                </c:pt>
                <c:pt idx="6">
                  <c:v>10221</c:v>
                </c:pt>
                <c:pt idx="7">
                  <c:v>6101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D4E-4551-BD65-7D6A7EAC2880}"/>
            </c:ext>
          </c:extLst>
        </c:ser>
        <c:ser>
          <c:idx val="38"/>
          <c:order val="38"/>
          <c:tx>
            <c:strRef>
              <c:f>'HEV Sales 2019'!$D$35</c:f>
              <c:strCache>
                <c:ptCount val="1"/>
                <c:pt idx="0">
                  <c:v>Lexus  ES Hybrid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2019'!$E$35:$M$35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7027</c:v>
                </c:pt>
                <c:pt idx="2">
                  <c:v>16562</c:v>
                </c:pt>
                <c:pt idx="3">
                  <c:v>14837</c:v>
                </c:pt>
                <c:pt idx="4">
                  <c:v>11241</c:v>
                </c:pt>
                <c:pt idx="5">
                  <c:v>7645</c:v>
                </c:pt>
                <c:pt idx="6">
                  <c:v>5394</c:v>
                </c:pt>
                <c:pt idx="7">
                  <c:v>5250</c:v>
                </c:pt>
                <c:pt idx="8">
                  <c:v>8608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D4E-4551-BD65-7D6A7EAC2880}"/>
            </c:ext>
          </c:extLst>
        </c:ser>
        <c:ser>
          <c:idx val="39"/>
          <c:order val="39"/>
          <c:tx>
            <c:strRef>
              <c:f>'HEV Sales 2019'!$D$36</c:f>
              <c:strCache>
                <c:ptCount val="1"/>
                <c:pt idx="0">
                  <c:v>Audi Q5 Hybrid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2019'!$E$36:$M$36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270</c:v>
                </c:pt>
                <c:pt idx="2">
                  <c:v>854</c:v>
                </c:pt>
                <c:pt idx="3">
                  <c:v>283</c:v>
                </c:pt>
                <c:pt idx="4">
                  <c:v>97</c:v>
                </c:pt>
                <c:pt idx="5">
                  <c:v>18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D4E-4551-BD65-7D6A7EAC2880}"/>
            </c:ext>
          </c:extLst>
        </c:ser>
        <c:ser>
          <c:idx val="40"/>
          <c:order val="40"/>
          <c:tx>
            <c:strRef>
              <c:f>'HEV Sales 2019'!$D$37</c:f>
              <c:strCache>
                <c:ptCount val="1"/>
                <c:pt idx="0">
                  <c:v>Toyota Avalon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2019'!$E$37:$M$37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747</c:v>
                </c:pt>
                <c:pt idx="2">
                  <c:v>16468</c:v>
                </c:pt>
                <c:pt idx="3">
                  <c:v>17048</c:v>
                </c:pt>
                <c:pt idx="4">
                  <c:v>11956</c:v>
                </c:pt>
                <c:pt idx="5">
                  <c:v>8451</c:v>
                </c:pt>
                <c:pt idx="6">
                  <c:v>4990</c:v>
                </c:pt>
                <c:pt idx="7">
                  <c:v>8008</c:v>
                </c:pt>
                <c:pt idx="8">
                  <c:v>6552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D4E-4551-BD65-7D6A7EAC2880}"/>
            </c:ext>
          </c:extLst>
        </c:ser>
        <c:ser>
          <c:idx val="41"/>
          <c:order val="41"/>
          <c:tx>
            <c:strRef>
              <c:f>'HEV Sales 2019'!$D$38</c:f>
              <c:strCache>
                <c:ptCount val="1"/>
                <c:pt idx="0">
                  <c:v>VW Jetta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2019'!$E$38:$M$38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162</c:v>
                </c:pt>
                <c:pt idx="2">
                  <c:v>5655</c:v>
                </c:pt>
                <c:pt idx="3">
                  <c:v>1939</c:v>
                </c:pt>
                <c:pt idx="4">
                  <c:v>740</c:v>
                </c:pt>
                <c:pt idx="5">
                  <c:v>709</c:v>
                </c:pt>
                <c:pt idx="6">
                  <c:v>70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D4E-4551-BD65-7D6A7EAC2880}"/>
            </c:ext>
          </c:extLst>
        </c:ser>
        <c:ser>
          <c:idx val="42"/>
          <c:order val="42"/>
          <c:tx>
            <c:strRef>
              <c:f>'HEV Sales 2019'!$D$39</c:f>
              <c:strCache>
                <c:ptCount val="1"/>
                <c:pt idx="0">
                  <c:v>Mercedes E400h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2019'!$E$39:$M$39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282</c:v>
                </c:pt>
                <c:pt idx="3">
                  <c:v>158</c:v>
                </c:pt>
                <c:pt idx="4">
                  <c:v>53</c:v>
                </c:pt>
                <c:pt idx="5">
                  <c:v>14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D4E-4551-BD65-7D6A7EAC2880}"/>
            </c:ext>
          </c:extLst>
        </c:ser>
        <c:ser>
          <c:idx val="43"/>
          <c:order val="43"/>
          <c:tx>
            <c:strRef>
              <c:f>'HEV Sales 2019'!$D$40</c:f>
              <c:strCache>
                <c:ptCount val="1"/>
                <c:pt idx="0">
                  <c:v>Infiniti Q50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2019'!$E$40:$M$40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307</c:v>
                </c:pt>
                <c:pt idx="3">
                  <c:v>3456</c:v>
                </c:pt>
                <c:pt idx="4">
                  <c:v>4012</c:v>
                </c:pt>
                <c:pt idx="5">
                  <c:v>1998</c:v>
                </c:pt>
                <c:pt idx="6">
                  <c:v>870</c:v>
                </c:pt>
                <c:pt idx="7">
                  <c:v>300</c:v>
                </c:pt>
                <c:pt idx="8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D4E-4551-BD65-7D6A7EAC2880}"/>
            </c:ext>
          </c:extLst>
        </c:ser>
        <c:ser>
          <c:idx val="44"/>
          <c:order val="44"/>
          <c:tx>
            <c:strRef>
              <c:f>'HEV Sales 2019'!$D$41</c:f>
              <c:strCache>
                <c:ptCount val="1"/>
                <c:pt idx="0">
                  <c:v>Chevrolet Impala Hybrid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2019'!$E$41:$M$41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56</c:v>
                </c:pt>
                <c:pt idx="3">
                  <c:v>565</c:v>
                </c:pt>
                <c:pt idx="4">
                  <c:v>272</c:v>
                </c:pt>
                <c:pt idx="5">
                  <c:v>35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D4E-4551-BD65-7D6A7EAC2880}"/>
            </c:ext>
          </c:extLst>
        </c:ser>
        <c:ser>
          <c:idx val="45"/>
          <c:order val="45"/>
          <c:tx>
            <c:strRef>
              <c:f>'HEV Sales 2019'!$D$42</c:f>
              <c:strCache>
                <c:ptCount val="1"/>
                <c:pt idx="0">
                  <c:v>Infiniti QX60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2019'!$E$42:$M$42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676</c:v>
                </c:pt>
                <c:pt idx="3">
                  <c:v>1678</c:v>
                </c:pt>
                <c:pt idx="4">
                  <c:v>2356</c:v>
                </c:pt>
                <c:pt idx="5">
                  <c:v>1114</c:v>
                </c:pt>
                <c:pt idx="6">
                  <c:v>298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D4E-4551-BD65-7D6A7EAC2880}"/>
            </c:ext>
          </c:extLst>
        </c:ser>
        <c:ser>
          <c:idx val="46"/>
          <c:order val="46"/>
          <c:tx>
            <c:strRef>
              <c:f>'HEV Sales 2019'!$D$43</c:f>
              <c:strCache>
                <c:ptCount val="1"/>
                <c:pt idx="0">
                  <c:v>Nissan Pathfinder Hybrid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2019'!$E$43:$M$43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334</c:v>
                </c:pt>
                <c:pt idx="3">
                  <c:v>2480</c:v>
                </c:pt>
                <c:pt idx="4">
                  <c:v>2245</c:v>
                </c:pt>
                <c:pt idx="5">
                  <c:v>816</c:v>
                </c:pt>
                <c:pt idx="6">
                  <c:v>389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D4E-4551-BD65-7D6A7EAC2880}"/>
            </c:ext>
          </c:extLst>
        </c:ser>
        <c:ser>
          <c:idx val="47"/>
          <c:order val="47"/>
          <c:tx>
            <c:strRef>
              <c:f>'HEV Sales 2019'!$D$44</c:f>
              <c:strCache>
                <c:ptCount val="1"/>
                <c:pt idx="0">
                  <c:v>Subaru XV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2019'!$E$44:$M$44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7926</c:v>
                </c:pt>
                <c:pt idx="4">
                  <c:v>5589</c:v>
                </c:pt>
                <c:pt idx="5">
                  <c:v>2173</c:v>
                </c:pt>
                <c:pt idx="6">
                  <c:v>45</c:v>
                </c:pt>
                <c:pt idx="7">
                  <c:v>0</c:v>
                </c:pt>
                <c:pt idx="8">
                  <c:v>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D4E-4551-BD65-7D6A7EAC2880}"/>
            </c:ext>
          </c:extLst>
        </c:ser>
        <c:ser>
          <c:idx val="48"/>
          <c:order val="48"/>
          <c:tx>
            <c:strRef>
              <c:f>'HEV Sales 2019'!$D$45</c:f>
              <c:strCache>
                <c:ptCount val="1"/>
                <c:pt idx="0">
                  <c:v>Acura RLX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2019'!$E$45:$M$45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133</c:v>
                </c:pt>
                <c:pt idx="4">
                  <c:v>250</c:v>
                </c:pt>
                <c:pt idx="5">
                  <c:v>199</c:v>
                </c:pt>
                <c:pt idx="6">
                  <c:v>292</c:v>
                </c:pt>
                <c:pt idx="7">
                  <c:v>690</c:v>
                </c:pt>
                <c:pt idx="8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D4E-4551-BD65-7D6A7EAC2880}"/>
            </c:ext>
          </c:extLst>
        </c:ser>
        <c:ser>
          <c:idx val="49"/>
          <c:order val="49"/>
          <c:tx>
            <c:strRef>
              <c:f>'HEV Sales 2019'!$D$46</c:f>
              <c:strCache>
                <c:ptCount val="1"/>
                <c:pt idx="0">
                  <c:v>Lexus NX Hybrid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2019'!$E$46:$M$46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354</c:v>
                </c:pt>
                <c:pt idx="4">
                  <c:v>2573</c:v>
                </c:pt>
                <c:pt idx="5">
                  <c:v>2842</c:v>
                </c:pt>
                <c:pt idx="6">
                  <c:v>3323</c:v>
                </c:pt>
                <c:pt idx="7">
                  <c:v>9062</c:v>
                </c:pt>
                <c:pt idx="8">
                  <c:v>9649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D4E-4551-BD65-7D6A7EAC2880}"/>
            </c:ext>
          </c:extLst>
        </c:ser>
        <c:ser>
          <c:idx val="50"/>
          <c:order val="50"/>
          <c:tx>
            <c:strRef>
              <c:f>'HEV Sales 2019'!$D$47</c:f>
              <c:strCache>
                <c:ptCount val="1"/>
                <c:pt idx="0">
                  <c:v>Toyota RAV4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2019'!$E$47:$M$47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1494</c:v>
                </c:pt>
                <c:pt idx="5">
                  <c:v>45070</c:v>
                </c:pt>
                <c:pt idx="6">
                  <c:v>50559</c:v>
                </c:pt>
                <c:pt idx="7">
                  <c:v>48122</c:v>
                </c:pt>
                <c:pt idx="8">
                  <c:v>92525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D4E-4551-BD65-7D6A7EAC2880}"/>
            </c:ext>
          </c:extLst>
        </c:ser>
        <c:ser>
          <c:idx val="51"/>
          <c:order val="51"/>
          <c:tx>
            <c:strRef>
              <c:f>'HEV Sales 2019'!$D$48</c:f>
              <c:strCache>
                <c:ptCount val="1"/>
                <c:pt idx="0">
                  <c:v>Acura NSX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2019'!$E$48:$M$48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269</c:v>
                </c:pt>
                <c:pt idx="6">
                  <c:v>581</c:v>
                </c:pt>
                <c:pt idx="7">
                  <c:v>170</c:v>
                </c:pt>
                <c:pt idx="8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D4E-4551-BD65-7D6A7EAC2880}"/>
            </c:ext>
          </c:extLst>
        </c:ser>
        <c:ser>
          <c:idx val="52"/>
          <c:order val="52"/>
          <c:tx>
            <c:strRef>
              <c:f>'HEV Sales 2019'!$D$49</c:f>
              <c:strCache>
                <c:ptCount val="1"/>
                <c:pt idx="0">
                  <c:v>Kia Niro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2019'!$E$49:$M$49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27237</c:v>
                </c:pt>
                <c:pt idx="7">
                  <c:v>25743</c:v>
                </c:pt>
                <c:pt idx="8">
                  <c:v>18336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D4E-4551-BD65-7D6A7EAC2880}"/>
            </c:ext>
          </c:extLst>
        </c:ser>
        <c:ser>
          <c:idx val="53"/>
          <c:order val="53"/>
          <c:tx>
            <c:strRef>
              <c:f>'HEV Sales 2019'!$D$50</c:f>
              <c:strCache>
                <c:ptCount val="1"/>
                <c:pt idx="0">
                  <c:v>Hyundai Ioniq Hybrid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2019'!$E$50:$M$50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10770</c:v>
                </c:pt>
                <c:pt idx="7">
                  <c:v>13068</c:v>
                </c:pt>
                <c:pt idx="8">
                  <c:v>15558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D4E-4551-BD65-7D6A7EAC2880}"/>
            </c:ext>
          </c:extLst>
        </c:ser>
        <c:ser>
          <c:idx val="54"/>
          <c:order val="54"/>
          <c:tx>
            <c:strRef>
              <c:f>'HEV Sales 2019'!$D$51</c:f>
              <c:strCache>
                <c:ptCount val="1"/>
                <c:pt idx="0">
                  <c:v>Acura MDX Hybrid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2019'!$E$51:$M$51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1807</c:v>
                </c:pt>
                <c:pt idx="7">
                  <c:v>2106</c:v>
                </c:pt>
                <c:pt idx="8">
                  <c:v>2130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D4E-4551-BD65-7D6A7EAC2880}"/>
            </c:ext>
          </c:extLst>
        </c:ser>
        <c:ser>
          <c:idx val="55"/>
          <c:order val="55"/>
          <c:tx>
            <c:strRef>
              <c:f>'HEV Sales 2019'!$D$52</c:f>
              <c:strCache>
                <c:ptCount val="1"/>
                <c:pt idx="0">
                  <c:v>GMC Sierra Hybrid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2019'!$E$52:$M$52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3643</c:v>
                </c:pt>
                <c:pt idx="8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D4E-4551-BD65-7D6A7EAC2880}"/>
            </c:ext>
          </c:extLst>
        </c:ser>
        <c:ser>
          <c:idx val="56"/>
          <c:order val="56"/>
          <c:tx>
            <c:strRef>
              <c:f>'HEV Sales 2019'!$D$53</c:f>
              <c:strCache>
                <c:ptCount val="1"/>
                <c:pt idx="0">
                  <c:v>Lexus LC500h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2019'!$E$53:$M$53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102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D4E-4551-BD65-7D6A7EAC2880}"/>
            </c:ext>
          </c:extLst>
        </c:ser>
        <c:ser>
          <c:idx val="57"/>
          <c:order val="57"/>
          <c:tx>
            <c:strRef>
              <c:f>'HEV Sales 2019'!$D$54</c:f>
              <c:strCache>
                <c:ptCount val="1"/>
                <c:pt idx="0">
                  <c:v>Nissan Rogue Hybrid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2019'!$E$54:$M$54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3363</c:v>
                </c:pt>
                <c:pt idx="8">
                  <c:v>4205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D4E-4551-BD65-7D6A7EAC2880}"/>
            </c:ext>
          </c:extLst>
        </c:ser>
        <c:ser>
          <c:idx val="58"/>
          <c:order val="58"/>
          <c:tx>
            <c:strRef>
              <c:f>'HEV Sales 2019'!$D$55</c:f>
              <c:strCache>
                <c:ptCount val="1"/>
                <c:pt idx="0">
                  <c:v>Lexus LS 500h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2019'!$E$55:$M$55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334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D4E-4551-BD65-7D6A7EAC2880}"/>
            </c:ext>
          </c:extLst>
        </c:ser>
        <c:ser>
          <c:idx val="59"/>
          <c:order val="59"/>
          <c:tx>
            <c:strRef>
              <c:f>'HEV Sales 2019'!$D$56</c:f>
              <c:strCache>
                <c:ptCount val="1"/>
                <c:pt idx="0">
                  <c:v>Lexus UX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2019'!$E$56:$M$56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D4E-4551-BD65-7D6A7EAC2880}"/>
            </c:ext>
          </c:extLst>
        </c:ser>
        <c:ser>
          <c:idx val="60"/>
          <c:order val="60"/>
          <c:tx>
            <c:strRef>
              <c:f>'HEV Sales 2019'!$D$57</c:f>
              <c:strCache>
                <c:ptCount val="1"/>
                <c:pt idx="0">
                  <c:v>Toyota Corolla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2019'!$E$2:$M$2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'HEV Sales 2019'!$E$57:$M$57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D4E-4551-BD65-7D6A7EAC2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4008368"/>
        <c:axId val="3477891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'HEV Sales 2019'!$D$2</c15:sqref>
                        </c15:formulaRef>
                      </c:ext>
                    </c:extLst>
                    <c:strCache>
                      <c:ptCount val="1"/>
                      <c:pt idx="0">
                        <c:v>Vehicle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'HEV Sales 2019'!$E$2:$M$2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'HEV Sales 2019'!$E$2:$M$2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D4E-4551-BD65-7D6A7EAC2880}"/>
                  </c:ext>
                </c:extLst>
              </c15:ser>
            </c15:filteredBarSeries>
          </c:ext>
        </c:extLst>
      </c:barChart>
      <c:catAx>
        <c:axId val="31400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89184"/>
        <c:crosses val="autoZero"/>
        <c:auto val="1"/>
        <c:lblAlgn val="ctr"/>
        <c:lblOffset val="100"/>
        <c:noMultiLvlLbl val="0"/>
      </c:catAx>
      <c:valAx>
        <c:axId val="3477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0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19709719859525"/>
          <c:y val="5.8340778710010829E-3"/>
          <c:w val="0.16061018070345578"/>
          <c:h val="0.947456273066168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afdc.energy.gov/dat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68</xdr:row>
      <xdr:rowOff>20317</xdr:rowOff>
    </xdr:from>
    <xdr:to>
      <xdr:col>25</xdr:col>
      <xdr:colOff>313765</xdr:colOff>
      <xdr:row>119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6CBA86-0DF1-409F-A298-AD1A7808A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0.82032</cdr:x>
      <cdr:y>0.94775</cdr:y>
    </cdr:from>
    <cdr:to>
      <cdr:x>0.99116</cdr:x>
      <cdr:y>0.99026</cdr:y>
    </cdr:to>
    <cdr:sp macro="" textlink="">
      <cdr:nvSpPr>
        <cdr:cNvPr id="2" name="Text Box 1">
          <a:hlinkClick xmlns:a="http://schemas.openxmlformats.org/drawingml/2006/main" xmlns:r="http://schemas.openxmlformats.org/officeDocument/2006/relationships" r:id="rId1"/>
          <a:extLst xmlns:a="http://schemas.openxmlformats.org/drawingml/2006/main">
            <a:ext uri="{FF2B5EF4-FFF2-40B4-BE49-F238E27FC236}">
              <a16:creationId xmlns:a16="http://schemas.microsoft.com/office/drawing/2014/main" id="{6E380864-C2CE-5143-BA51-ACE31D7127E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628094" y="7924799"/>
          <a:ext cx="2005187" cy="3554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0" rIns="0" bIns="22860" anchor="b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afdc.energy.gov/data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ars.usnews.com/cars-trucks/buick/regal/20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7"/>
  <sheetViews>
    <sheetView tabSelected="1" zoomScale="104" zoomScaleNormal="116" workbookViewId="0">
      <selection activeCell="Q21" sqref="Q21"/>
    </sheetView>
  </sheetViews>
  <sheetFormatPr baseColWidth="10" defaultColWidth="8.83203125" defaultRowHeight="16"/>
  <cols>
    <col min="1" max="1" width="4.83203125" style="19" customWidth="1"/>
    <col min="2" max="2" width="10.1640625" style="19" bestFit="1" customWidth="1"/>
    <col min="3" max="3" width="24.33203125" style="19" bestFit="1" customWidth="1"/>
    <col min="4" max="4" width="26.5" style="19" customWidth="1"/>
    <col min="5" max="9" width="9.5" style="19" bestFit="1" customWidth="1"/>
    <col min="10" max="13" width="9.6640625" style="19" bestFit="1" customWidth="1"/>
    <col min="14" max="14" width="11.83203125" style="19" customWidth="1"/>
    <col min="15" max="15" width="10.1640625" style="20" bestFit="1" customWidth="1"/>
    <col min="16" max="16" width="10" style="19" bestFit="1" customWidth="1"/>
    <col min="17" max="17" width="19.6640625" style="43" bestFit="1" customWidth="1"/>
    <col min="18" max="18" width="31" style="43" bestFit="1" customWidth="1"/>
    <col min="19" max="19" width="17.6640625" style="43" bestFit="1" customWidth="1"/>
    <col min="20" max="20" width="16.83203125" style="43" bestFit="1" customWidth="1"/>
    <col min="21" max="21" width="27.33203125" style="19" bestFit="1" customWidth="1"/>
    <col min="22" max="22" width="11.5" style="19" bestFit="1" customWidth="1"/>
    <col min="23" max="23" width="10.6640625" style="19" bestFit="1" customWidth="1"/>
    <col min="24" max="24" width="13.1640625" style="19" bestFit="1" customWidth="1"/>
    <col min="25" max="25" width="8.83203125" style="19"/>
    <col min="26" max="26" width="13.1640625" style="19" bestFit="1" customWidth="1"/>
    <col min="27" max="28" width="8.83203125" style="19"/>
    <col min="29" max="29" width="9.33203125" style="19" bestFit="1" customWidth="1"/>
    <col min="30" max="30" width="9.83203125" style="19" bestFit="1" customWidth="1"/>
    <col min="31" max="31" width="12.1640625" style="19" bestFit="1" customWidth="1"/>
    <col min="32" max="16384" width="8.83203125" style="19"/>
  </cols>
  <sheetData>
    <row r="1" spans="1:35">
      <c r="D1" s="49" t="s">
        <v>69</v>
      </c>
      <c r="E1" s="50"/>
      <c r="F1" s="50"/>
      <c r="G1" s="50"/>
      <c r="H1" s="50"/>
      <c r="I1" s="50"/>
      <c r="J1" s="50"/>
      <c r="K1" s="50"/>
      <c r="L1" s="50"/>
      <c r="M1" s="50"/>
      <c r="N1" s="51"/>
      <c r="P1" s="20"/>
      <c r="Q1" s="20"/>
      <c r="R1" s="20"/>
      <c r="S1" s="20"/>
      <c r="T1" s="20"/>
      <c r="U1" s="20"/>
      <c r="V1" s="20" t="s">
        <v>90</v>
      </c>
    </row>
    <row r="2" spans="1:35">
      <c r="B2" s="19" t="s">
        <v>129</v>
      </c>
      <c r="C2" s="19" t="s">
        <v>130</v>
      </c>
      <c r="D2" s="21" t="s">
        <v>6</v>
      </c>
      <c r="E2" s="22">
        <v>2011</v>
      </c>
      <c r="F2" s="22">
        <v>2012</v>
      </c>
      <c r="G2" s="22">
        <v>2013</v>
      </c>
      <c r="H2" s="22">
        <v>2014</v>
      </c>
      <c r="I2" s="22">
        <v>2015</v>
      </c>
      <c r="J2" s="22">
        <v>2016</v>
      </c>
      <c r="K2" s="22">
        <v>2017</v>
      </c>
      <c r="L2" s="22">
        <v>2018</v>
      </c>
      <c r="M2" s="23">
        <v>2019</v>
      </c>
      <c r="N2" s="24" t="s">
        <v>24</v>
      </c>
      <c r="O2" s="20" t="s">
        <v>101</v>
      </c>
      <c r="P2" s="20" t="s">
        <v>102</v>
      </c>
      <c r="Q2" s="61" t="s">
        <v>192</v>
      </c>
      <c r="R2" s="60" t="s">
        <v>191</v>
      </c>
      <c r="S2" s="61" t="s">
        <v>193</v>
      </c>
      <c r="T2" s="61" t="s">
        <v>187</v>
      </c>
      <c r="U2" s="25" t="s">
        <v>103</v>
      </c>
      <c r="V2" s="18" t="s">
        <v>104</v>
      </c>
    </row>
    <row r="3" spans="1:35">
      <c r="B3" s="19" t="s">
        <v>109</v>
      </c>
      <c r="C3" s="19" t="s">
        <v>131</v>
      </c>
      <c r="D3" s="26" t="s">
        <v>0</v>
      </c>
      <c r="E3" s="27">
        <v>15549</v>
      </c>
      <c r="F3" s="27">
        <v>5846</v>
      </c>
      <c r="G3" s="27">
        <v>4802</v>
      </c>
      <c r="H3" s="27">
        <v>3965</v>
      </c>
      <c r="I3" s="27">
        <v>1458</v>
      </c>
      <c r="J3" s="27">
        <v>75</v>
      </c>
      <c r="K3" s="27">
        <v>3</v>
      </c>
      <c r="L3" s="27">
        <v>12510</v>
      </c>
      <c r="M3" s="28">
        <v>23686</v>
      </c>
      <c r="N3" s="29">
        <f t="shared" ref="N3:N34" si="0">SUM(E3:M3)</f>
        <v>67894</v>
      </c>
      <c r="O3" s="30">
        <v>22930</v>
      </c>
      <c r="P3" s="20" t="s">
        <v>72</v>
      </c>
      <c r="Q3" s="62">
        <f>N3/$N$58</f>
        <v>1.9473928014674142E-2</v>
      </c>
      <c r="R3" s="45">
        <f>Q3*O3</f>
        <v>446.53716937647806</v>
      </c>
      <c r="S3" s="62">
        <f>M3/$M$58</f>
        <v>5.910476960468726E-2</v>
      </c>
      <c r="T3" s="63">
        <f>S3*$O$3</f>
        <v>1355.272367035479</v>
      </c>
      <c r="U3" s="20"/>
      <c r="V3" s="20"/>
    </row>
    <row r="4" spans="1:35">
      <c r="B4" s="19" t="s">
        <v>110</v>
      </c>
      <c r="C4" s="19" t="s">
        <v>132</v>
      </c>
      <c r="D4" s="26" t="s">
        <v>34</v>
      </c>
      <c r="E4" s="27">
        <v>136463</v>
      </c>
      <c r="F4" s="27">
        <v>223906</v>
      </c>
      <c r="G4" s="27">
        <v>222140</v>
      </c>
      <c r="H4" s="27">
        <v>194108</v>
      </c>
      <c r="I4" s="27">
        <v>180603</v>
      </c>
      <c r="J4" s="27">
        <v>134155</v>
      </c>
      <c r="K4" s="27">
        <v>87725</v>
      </c>
      <c r="L4" s="27">
        <v>59995</v>
      </c>
      <c r="M4" s="28">
        <v>47862</v>
      </c>
      <c r="N4" s="29">
        <f t="shared" si="0"/>
        <v>1286957</v>
      </c>
      <c r="O4" s="30">
        <v>24525</v>
      </c>
      <c r="P4" s="20" t="s">
        <v>71</v>
      </c>
      <c r="Q4" s="62">
        <f>N4/$N$58</f>
        <v>0.36913582902732184</v>
      </c>
      <c r="R4" s="45">
        <f>Q4*O4</f>
        <v>9053.0562068950676</v>
      </c>
      <c r="S4" s="62">
        <f t="shared" ref="S4:S57" si="1">M4/$M$58</f>
        <v>0.11943225883726849</v>
      </c>
      <c r="T4" s="63">
        <f t="shared" ref="T4:T57" si="2">S4*$O$3</f>
        <v>2738.5816951385664</v>
      </c>
      <c r="U4" s="20"/>
      <c r="V4" s="20"/>
    </row>
    <row r="5" spans="1:35">
      <c r="B5" s="19" t="s">
        <v>109</v>
      </c>
      <c r="C5" s="19" t="s">
        <v>133</v>
      </c>
      <c r="D5" s="26" t="s">
        <v>1</v>
      </c>
      <c r="E5" s="31">
        <v>4703</v>
      </c>
      <c r="F5" s="31">
        <v>7156</v>
      </c>
      <c r="G5" s="31">
        <v>7719</v>
      </c>
      <c r="H5" s="31">
        <v>5070</v>
      </c>
      <c r="I5" s="31">
        <v>4887</v>
      </c>
      <c r="J5" s="31">
        <v>896</v>
      </c>
      <c r="K5" s="31">
        <v>65</v>
      </c>
      <c r="L5" s="31">
        <v>6</v>
      </c>
      <c r="M5" s="32">
        <v>0</v>
      </c>
      <c r="N5" s="29">
        <f t="shared" si="0"/>
        <v>30502</v>
      </c>
      <c r="O5" s="30">
        <v>16200</v>
      </c>
      <c r="P5" s="20" t="s">
        <v>73</v>
      </c>
      <c r="Q5" s="62">
        <f>N5/$N$58</f>
        <v>8.7488401376202701E-3</v>
      </c>
      <c r="R5" s="45">
        <f t="shared" ref="R4:R57" si="3">Q5*O5</f>
        <v>141.73121022944838</v>
      </c>
      <c r="S5" s="62">
        <f t="shared" si="1"/>
        <v>0</v>
      </c>
      <c r="T5" s="63">
        <f t="shared" si="2"/>
        <v>0</v>
      </c>
      <c r="U5" s="20"/>
      <c r="V5" s="20"/>
    </row>
    <row r="6" spans="1:35">
      <c r="B6" s="19" t="s">
        <v>111</v>
      </c>
      <c r="C6" s="19" t="s">
        <v>134</v>
      </c>
      <c r="D6" s="26" t="s">
        <v>62</v>
      </c>
      <c r="E6" s="31">
        <v>10089</v>
      </c>
      <c r="F6" s="31">
        <v>1441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2">
        <v>0</v>
      </c>
      <c r="N6" s="29">
        <f t="shared" si="0"/>
        <v>11530</v>
      </c>
      <c r="O6" s="30">
        <v>30570</v>
      </c>
      <c r="P6" s="20" t="s">
        <v>74</v>
      </c>
      <c r="Q6" s="62">
        <f>N6/$N$58</f>
        <v>3.3071315581523087E-3</v>
      </c>
      <c r="R6" s="45">
        <f t="shared" si="3"/>
        <v>101.09901173271608</v>
      </c>
      <c r="S6" s="62">
        <f t="shared" si="1"/>
        <v>0</v>
      </c>
      <c r="T6" s="63">
        <f t="shared" si="2"/>
        <v>0</v>
      </c>
      <c r="U6" s="20"/>
      <c r="V6" s="20"/>
    </row>
    <row r="7" spans="1:35">
      <c r="B7" s="19" t="s">
        <v>109</v>
      </c>
      <c r="C7" s="19" t="s">
        <v>135</v>
      </c>
      <c r="D7" s="26" t="s">
        <v>2</v>
      </c>
      <c r="E7" s="31">
        <v>0</v>
      </c>
      <c r="F7" s="31">
        <v>0</v>
      </c>
      <c r="G7" s="31">
        <v>996</v>
      </c>
      <c r="H7" s="31">
        <v>13977</v>
      </c>
      <c r="I7" s="31">
        <v>11065</v>
      </c>
      <c r="J7" s="31">
        <v>9179</v>
      </c>
      <c r="K7" s="31">
        <v>22008</v>
      </c>
      <c r="L7" s="31">
        <v>17188</v>
      </c>
      <c r="M7" s="32">
        <v>23817</v>
      </c>
      <c r="N7" s="29">
        <f t="shared" si="0"/>
        <v>98230</v>
      </c>
      <c r="O7" s="30">
        <v>26250</v>
      </c>
      <c r="P7" s="20" t="s">
        <v>75</v>
      </c>
      <c r="Q7" s="62">
        <f>N7/$N$58</f>
        <v>2.8175154636366113E-2</v>
      </c>
      <c r="R7" s="45">
        <f t="shared" si="3"/>
        <v>739.59780920461048</v>
      </c>
      <c r="S7" s="62">
        <f t="shared" si="1"/>
        <v>5.9431659954185444E-2</v>
      </c>
      <c r="T7" s="63">
        <f t="shared" si="2"/>
        <v>1362.7679627494722</v>
      </c>
      <c r="U7" s="20"/>
      <c r="V7" s="20"/>
    </row>
    <row r="8" spans="1:35">
      <c r="B8" s="19" t="s">
        <v>110</v>
      </c>
      <c r="C8" s="19" t="s">
        <v>136</v>
      </c>
      <c r="D8" s="26" t="s">
        <v>9</v>
      </c>
      <c r="E8" s="31">
        <v>4549</v>
      </c>
      <c r="F8" s="31">
        <v>5921</v>
      </c>
      <c r="G8" s="31">
        <v>5070</v>
      </c>
      <c r="H8" s="31">
        <v>3621</v>
      </c>
      <c r="I8" s="31">
        <v>4015</v>
      </c>
      <c r="J8" s="31">
        <v>5976</v>
      </c>
      <c r="K8" s="31">
        <v>16864</v>
      </c>
      <c r="L8" s="31">
        <v>14513</v>
      </c>
      <c r="M8" s="32">
        <v>18248</v>
      </c>
      <c r="N8" s="29">
        <f t="shared" si="0"/>
        <v>78777</v>
      </c>
      <c r="O8" s="30">
        <v>38200</v>
      </c>
      <c r="P8" s="20" t="s">
        <v>72</v>
      </c>
      <c r="Q8" s="62">
        <f>N8/$N$58</f>
        <v>2.2595481592069769E-2</v>
      </c>
      <c r="R8" s="45">
        <f t="shared" si="3"/>
        <v>863.14739681706521</v>
      </c>
      <c r="S8" s="62">
        <f t="shared" si="1"/>
        <v>4.5535077081243484E-2</v>
      </c>
      <c r="T8" s="63">
        <f t="shared" si="2"/>
        <v>1044.1193174729131</v>
      </c>
      <c r="U8" s="20"/>
      <c r="V8" s="20"/>
    </row>
    <row r="9" spans="1:35">
      <c r="B9" s="19" t="s">
        <v>112</v>
      </c>
      <c r="C9" s="19" t="s">
        <v>137</v>
      </c>
      <c r="D9" s="26" t="s">
        <v>61</v>
      </c>
      <c r="E9" s="31">
        <v>10723</v>
      </c>
      <c r="F9" s="31">
        <v>12223</v>
      </c>
      <c r="G9" s="31">
        <v>11307</v>
      </c>
      <c r="H9" s="31">
        <v>9351</v>
      </c>
      <c r="I9" s="31">
        <v>7722</v>
      </c>
      <c r="J9" s="31">
        <v>8561</v>
      </c>
      <c r="K9" s="31">
        <v>8568</v>
      </c>
      <c r="L9" s="31">
        <v>15656</v>
      </c>
      <c r="M9" s="32">
        <v>16116</v>
      </c>
      <c r="N9" s="29">
        <f t="shared" si="0"/>
        <v>100227</v>
      </c>
      <c r="O9" s="30">
        <v>46800</v>
      </c>
      <c r="P9" s="20" t="s">
        <v>72</v>
      </c>
      <c r="Q9" s="62">
        <f>N9/$N$58</f>
        <v>2.8747950969551732E-2</v>
      </c>
      <c r="R9" s="45">
        <f t="shared" si="3"/>
        <v>1345.4041053750211</v>
      </c>
      <c r="S9" s="62">
        <f t="shared" si="1"/>
        <v>4.0214999026814989E-2</v>
      </c>
      <c r="T9" s="63">
        <f t="shared" si="2"/>
        <v>922.12992768486765</v>
      </c>
      <c r="U9" s="20"/>
      <c r="V9" s="20"/>
    </row>
    <row r="10" spans="1:35">
      <c r="B10" s="19" t="s">
        <v>110</v>
      </c>
      <c r="C10" s="19" t="s">
        <v>138</v>
      </c>
      <c r="D10" s="26" t="s">
        <v>4</v>
      </c>
      <c r="E10" s="27">
        <v>9241</v>
      </c>
      <c r="F10" s="27">
        <v>45656</v>
      </c>
      <c r="G10" s="27">
        <v>44448</v>
      </c>
      <c r="H10" s="27">
        <v>39515</v>
      </c>
      <c r="I10" s="27">
        <v>30640</v>
      </c>
      <c r="J10" s="27">
        <v>22227</v>
      </c>
      <c r="K10" s="27">
        <v>20985</v>
      </c>
      <c r="L10" s="27">
        <v>22914</v>
      </c>
      <c r="M10" s="28">
        <v>26043</v>
      </c>
      <c r="N10" s="29">
        <f t="shared" si="0"/>
        <v>261669</v>
      </c>
      <c r="O10" s="30">
        <v>28430</v>
      </c>
      <c r="P10" s="20" t="s">
        <v>72</v>
      </c>
      <c r="Q10" s="62">
        <f>N10/$N$58</f>
        <v>7.5054103008686604E-2</v>
      </c>
      <c r="R10" s="45">
        <f t="shared" si="3"/>
        <v>2133.7881485369603</v>
      </c>
      <c r="S10" s="62">
        <f t="shared" si="1"/>
        <v>6.4986300549475226E-2</v>
      </c>
      <c r="T10" s="63">
        <f t="shared" si="2"/>
        <v>1490.135871599467</v>
      </c>
      <c r="U10" s="20"/>
      <c r="V10" s="20"/>
      <c r="AB10" s="19" t="s">
        <v>188</v>
      </c>
      <c r="AC10" s="30">
        <v>53620</v>
      </c>
      <c r="AD10" s="44">
        <v>0.33333333333333331</v>
      </c>
      <c r="AE10" s="45">
        <f>AC10*AD10</f>
        <v>17873.333333333332</v>
      </c>
    </row>
    <row r="11" spans="1:35">
      <c r="B11" s="19" t="s">
        <v>112</v>
      </c>
      <c r="C11" s="19" t="s">
        <v>139</v>
      </c>
      <c r="D11" s="26" t="s">
        <v>3</v>
      </c>
      <c r="E11" s="27">
        <v>282</v>
      </c>
      <c r="F11" s="27">
        <v>607</v>
      </c>
      <c r="G11" s="27">
        <v>522</v>
      </c>
      <c r="H11" s="27">
        <v>183</v>
      </c>
      <c r="I11" s="27">
        <v>91</v>
      </c>
      <c r="J11" s="27">
        <v>70</v>
      </c>
      <c r="K11" s="27">
        <v>50</v>
      </c>
      <c r="L11" s="27">
        <v>40</v>
      </c>
      <c r="M11" s="28">
        <v>7</v>
      </c>
      <c r="N11" s="29">
        <f t="shared" si="0"/>
        <v>1852</v>
      </c>
      <c r="O11" s="30">
        <v>46860</v>
      </c>
      <c r="P11" s="20" t="s">
        <v>75</v>
      </c>
      <c r="Q11" s="62">
        <f>N11/$N$58</f>
        <v>5.3120621385065701E-4</v>
      </c>
      <c r="R11" s="45">
        <f t="shared" si="3"/>
        <v>24.892323181041789</v>
      </c>
      <c r="S11" s="62">
        <f t="shared" si="1"/>
        <v>1.7467423255628253E-5</v>
      </c>
      <c r="T11" s="63">
        <f t="shared" si="2"/>
        <v>0.40052801525155585</v>
      </c>
      <c r="U11" s="20"/>
      <c r="V11" s="20"/>
      <c r="AB11" s="19" t="s">
        <v>78</v>
      </c>
      <c r="AC11" s="30">
        <v>54145</v>
      </c>
      <c r="AD11" s="44">
        <v>0.33333333333333331</v>
      </c>
      <c r="AE11" s="45">
        <f t="shared" ref="AE11:AE12" si="4">AC11*AD11</f>
        <v>18048.333333333332</v>
      </c>
    </row>
    <row r="12" spans="1:35">
      <c r="B12" s="19" t="s">
        <v>113</v>
      </c>
      <c r="C12" s="19" t="s">
        <v>140</v>
      </c>
      <c r="D12" s="26" t="s">
        <v>5</v>
      </c>
      <c r="E12" s="27">
        <v>3236</v>
      </c>
      <c r="F12" s="27">
        <v>103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8">
        <v>0</v>
      </c>
      <c r="N12" s="29">
        <f t="shared" si="0"/>
        <v>3339</v>
      </c>
      <c r="O12" s="30">
        <v>26800</v>
      </c>
      <c r="P12" s="20" t="s">
        <v>76</v>
      </c>
      <c r="Q12" s="62">
        <f>N12/$N$58</f>
        <v>9.5772005834089842E-4</v>
      </c>
      <c r="R12" s="45">
        <f t="shared" si="3"/>
        <v>25.666897563536079</v>
      </c>
      <c r="S12" s="62">
        <f t="shared" si="1"/>
        <v>0</v>
      </c>
      <c r="T12" s="63">
        <f t="shared" si="2"/>
        <v>0</v>
      </c>
      <c r="U12" s="20"/>
      <c r="V12" s="20"/>
      <c r="AB12" s="19" t="s">
        <v>81</v>
      </c>
      <c r="AC12" s="34">
        <v>73000</v>
      </c>
      <c r="AD12" s="44">
        <v>0.33333333333333331</v>
      </c>
      <c r="AE12" s="45">
        <f t="shared" si="4"/>
        <v>24333.333333333332</v>
      </c>
    </row>
    <row r="13" spans="1:35">
      <c r="B13" s="19" t="s">
        <v>112</v>
      </c>
      <c r="C13" s="19" t="s">
        <v>141</v>
      </c>
      <c r="D13" s="26" t="s">
        <v>35</v>
      </c>
      <c r="E13" s="27">
        <v>85</v>
      </c>
      <c r="F13" s="27">
        <v>54</v>
      </c>
      <c r="G13" s="27">
        <v>115</v>
      </c>
      <c r="H13" s="27">
        <v>65</v>
      </c>
      <c r="I13" s="27">
        <v>47</v>
      </c>
      <c r="J13" s="27">
        <v>40</v>
      </c>
      <c r="K13" s="27">
        <v>0</v>
      </c>
      <c r="L13" s="27"/>
      <c r="M13" s="28">
        <v>0</v>
      </c>
      <c r="N13" s="29">
        <f t="shared" si="0"/>
        <v>406</v>
      </c>
      <c r="O13" s="30">
        <v>120440</v>
      </c>
      <c r="P13" s="20" t="s">
        <v>77</v>
      </c>
      <c r="Q13" s="62">
        <f>N13/$N$58</f>
        <v>1.1645233413788703E-4</v>
      </c>
      <c r="R13" s="45">
        <f t="shared" si="3"/>
        <v>14.025519123567113</v>
      </c>
      <c r="S13" s="62">
        <f t="shared" si="1"/>
        <v>0</v>
      </c>
      <c r="T13" s="63">
        <f t="shared" si="2"/>
        <v>0</v>
      </c>
      <c r="U13" s="20" t="s">
        <v>97</v>
      </c>
      <c r="V13" s="20"/>
      <c r="AC13" s="46">
        <f>SUM(AC10:AC12)/3</f>
        <v>60255</v>
      </c>
      <c r="AE13" s="45">
        <f>SUM(AE10:AE12)</f>
        <v>60255</v>
      </c>
    </row>
    <row r="14" spans="1:35" ht="17">
      <c r="B14" s="19" t="s">
        <v>114</v>
      </c>
      <c r="C14" s="19" t="s">
        <v>36</v>
      </c>
      <c r="D14" s="33" t="s">
        <v>36</v>
      </c>
      <c r="E14" s="27">
        <v>1877</v>
      </c>
      <c r="F14" s="27">
        <v>1801</v>
      </c>
      <c r="G14" s="27">
        <v>1036</v>
      </c>
      <c r="H14" s="27">
        <v>137</v>
      </c>
      <c r="I14" s="27">
        <v>25</v>
      </c>
      <c r="J14" s="27">
        <v>0</v>
      </c>
      <c r="K14" s="27">
        <v>0</v>
      </c>
      <c r="L14" s="27">
        <v>0</v>
      </c>
      <c r="M14" s="28">
        <v>0</v>
      </c>
      <c r="N14" s="29">
        <f t="shared" si="0"/>
        <v>4876</v>
      </c>
      <c r="O14" s="30">
        <v>60255</v>
      </c>
      <c r="P14" s="19" t="s">
        <v>89</v>
      </c>
      <c r="Q14" s="62">
        <f>N14/$N$58</f>
        <v>1.3985753232914706E-3</v>
      </c>
      <c r="R14" s="45">
        <f t="shared" si="3"/>
        <v>84.271156104927556</v>
      </c>
      <c r="S14" s="62">
        <f t="shared" si="1"/>
        <v>0</v>
      </c>
      <c r="T14" s="63">
        <f t="shared" si="2"/>
        <v>0</v>
      </c>
      <c r="U14" s="19" t="s">
        <v>189</v>
      </c>
      <c r="V14" s="19" t="s">
        <v>190</v>
      </c>
      <c r="AB14" s="30">
        <v>54145</v>
      </c>
      <c r="AC14" s="20" t="s">
        <v>79</v>
      </c>
      <c r="AD14" s="30">
        <v>53620</v>
      </c>
      <c r="AE14" s="20" t="s">
        <v>80</v>
      </c>
      <c r="AF14" s="34">
        <v>73000</v>
      </c>
      <c r="AG14" s="19" t="s">
        <v>81</v>
      </c>
      <c r="AH14" s="19" t="s">
        <v>82</v>
      </c>
      <c r="AI14" s="19" t="s">
        <v>187</v>
      </c>
    </row>
    <row r="15" spans="1:35">
      <c r="B15" s="19" t="s">
        <v>115</v>
      </c>
      <c r="C15" s="19" t="s">
        <v>142</v>
      </c>
      <c r="D15" s="26" t="s">
        <v>37</v>
      </c>
      <c r="E15" s="27">
        <v>24</v>
      </c>
      <c r="F15" s="27">
        <v>16664</v>
      </c>
      <c r="G15" s="27">
        <v>13779</v>
      </c>
      <c r="H15" s="27">
        <v>1018</v>
      </c>
      <c r="I15" s="27">
        <v>59</v>
      </c>
      <c r="J15" s="27">
        <v>4335</v>
      </c>
      <c r="K15" s="27">
        <v>4452</v>
      </c>
      <c r="L15" s="27">
        <v>2447</v>
      </c>
      <c r="M15" s="28">
        <v>1237</v>
      </c>
      <c r="N15" s="29">
        <f t="shared" si="0"/>
        <v>44015</v>
      </c>
      <c r="O15" s="30">
        <v>28095</v>
      </c>
      <c r="P15" s="20" t="s">
        <v>72</v>
      </c>
      <c r="Q15" s="62">
        <f>N15/$N$58</f>
        <v>1.2624752431229304E-2</v>
      </c>
      <c r="R15" s="45">
        <f t="shared" si="3"/>
        <v>354.69241955538729</v>
      </c>
      <c r="S15" s="62">
        <f t="shared" si="1"/>
        <v>3.0867432238874501E-3</v>
      </c>
      <c r="T15" s="63">
        <f t="shared" si="2"/>
        <v>70.779022123739225</v>
      </c>
      <c r="U15" s="20"/>
      <c r="V15" s="20"/>
    </row>
    <row r="16" spans="1:35">
      <c r="A16" s="19" t="s">
        <v>180</v>
      </c>
      <c r="B16" s="19" t="s">
        <v>114</v>
      </c>
      <c r="C16" s="19" t="s">
        <v>143</v>
      </c>
      <c r="D16" s="26" t="s">
        <v>39</v>
      </c>
      <c r="E16" s="31">
        <v>1165</v>
      </c>
      <c r="F16" s="31">
        <v>940</v>
      </c>
      <c r="G16" s="31">
        <v>169</v>
      </c>
      <c r="H16" s="31">
        <v>30</v>
      </c>
      <c r="I16" s="31">
        <v>3</v>
      </c>
      <c r="J16" s="31">
        <v>0</v>
      </c>
      <c r="K16" s="31">
        <v>1</v>
      </c>
      <c r="L16" s="31">
        <v>0</v>
      </c>
      <c r="M16" s="32">
        <v>0</v>
      </c>
      <c r="N16" s="29">
        <f t="shared" si="0"/>
        <v>2308</v>
      </c>
      <c r="O16" s="30">
        <v>38725</v>
      </c>
      <c r="P16" s="20" t="s">
        <v>74</v>
      </c>
      <c r="Q16" s="62">
        <f>N16/$N$58</f>
        <v>6.6199996844887494E-4</v>
      </c>
      <c r="R16" s="45">
        <f t="shared" si="3"/>
        <v>25.635948778182684</v>
      </c>
      <c r="S16" s="62">
        <f t="shared" si="1"/>
        <v>0</v>
      </c>
      <c r="T16" s="63">
        <f t="shared" si="2"/>
        <v>0</v>
      </c>
      <c r="U16" s="20"/>
      <c r="V16" s="20"/>
    </row>
    <row r="17" spans="2:26">
      <c r="B17" s="19" t="s">
        <v>111</v>
      </c>
      <c r="C17" s="19" t="s">
        <v>144</v>
      </c>
      <c r="D17" s="26" t="s">
        <v>40</v>
      </c>
      <c r="E17" s="31">
        <v>11286</v>
      </c>
      <c r="F17" s="31">
        <v>14100</v>
      </c>
      <c r="G17" s="31">
        <v>37270</v>
      </c>
      <c r="H17" s="31">
        <v>35425</v>
      </c>
      <c r="I17" s="31">
        <v>24681</v>
      </c>
      <c r="J17" s="31">
        <v>33648</v>
      </c>
      <c r="K17" s="31">
        <v>57474</v>
      </c>
      <c r="L17" s="31">
        <v>54157</v>
      </c>
      <c r="M17" s="32">
        <v>49603</v>
      </c>
      <c r="N17" s="29">
        <f t="shared" si="0"/>
        <v>317644</v>
      </c>
      <c r="O17" s="30">
        <v>28000</v>
      </c>
      <c r="P17" s="20" t="s">
        <v>72</v>
      </c>
      <c r="Q17" s="62">
        <f>N17/$N$58</f>
        <v>9.1109323214027052E-2</v>
      </c>
      <c r="R17" s="45">
        <f t="shared" si="3"/>
        <v>2551.0610499927575</v>
      </c>
      <c r="S17" s="62">
        <f t="shared" si="1"/>
        <v>0.12377665653556118</v>
      </c>
      <c r="T17" s="63">
        <f t="shared" si="2"/>
        <v>2838.1987343604178</v>
      </c>
      <c r="U17" s="20" t="s">
        <v>83</v>
      </c>
      <c r="V17" s="20"/>
    </row>
    <row r="18" spans="2:26">
      <c r="B18" s="19" t="s">
        <v>112</v>
      </c>
      <c r="C18" s="19" t="s">
        <v>145</v>
      </c>
      <c r="D18" s="26" t="s">
        <v>11</v>
      </c>
      <c r="E18" s="31">
        <v>2864</v>
      </c>
      <c r="F18" s="31">
        <v>650</v>
      </c>
      <c r="G18" s="31">
        <v>5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2">
        <v>0</v>
      </c>
      <c r="N18" s="29">
        <f t="shared" si="0"/>
        <v>3519</v>
      </c>
      <c r="O18" s="30">
        <v>37030</v>
      </c>
      <c r="P18" s="20" t="s">
        <v>76</v>
      </c>
      <c r="Q18" s="62">
        <f>N18/$N$58</f>
        <v>1.0093491719980897E-3</v>
      </c>
      <c r="R18" s="45">
        <f t="shared" si="3"/>
        <v>37.37619983908926</v>
      </c>
      <c r="S18" s="62">
        <f t="shared" si="1"/>
        <v>0</v>
      </c>
      <c r="T18" s="63">
        <f t="shared" si="2"/>
        <v>0</v>
      </c>
      <c r="U18" s="20"/>
      <c r="V18" s="20"/>
    </row>
    <row r="19" spans="2:26">
      <c r="B19" s="19" t="s">
        <v>116</v>
      </c>
      <c r="C19" s="19" t="s">
        <v>146</v>
      </c>
      <c r="D19" s="26" t="s">
        <v>41</v>
      </c>
      <c r="E19" s="31">
        <v>309</v>
      </c>
      <c r="F19" s="31">
        <v>121</v>
      </c>
      <c r="G19" s="31">
        <v>64</v>
      </c>
      <c r="H19" s="31">
        <v>10</v>
      </c>
      <c r="I19" s="31">
        <v>1</v>
      </c>
      <c r="J19" s="31">
        <v>0</v>
      </c>
      <c r="K19" s="31">
        <v>0</v>
      </c>
      <c r="L19" s="31">
        <v>0</v>
      </c>
      <c r="M19" s="32">
        <v>0</v>
      </c>
      <c r="N19" s="29">
        <f t="shared" si="0"/>
        <v>505</v>
      </c>
      <c r="O19" s="30">
        <v>91000</v>
      </c>
      <c r="P19" s="20" t="s">
        <v>74</v>
      </c>
      <c r="Q19" s="62">
        <f>N19/$N$58</f>
        <v>1.4484834664934223E-4</v>
      </c>
      <c r="R19" s="45">
        <f t="shared" si="3"/>
        <v>13.181199545090143</v>
      </c>
      <c r="S19" s="62">
        <f t="shared" si="1"/>
        <v>0</v>
      </c>
      <c r="T19" s="63">
        <f t="shared" si="2"/>
        <v>0</v>
      </c>
      <c r="U19" s="20"/>
      <c r="V19" s="20"/>
    </row>
    <row r="20" spans="2:26">
      <c r="B20" s="19" t="s">
        <v>116</v>
      </c>
      <c r="C20" s="19" t="s">
        <v>147</v>
      </c>
      <c r="D20" s="26" t="s">
        <v>42</v>
      </c>
      <c r="E20" s="31">
        <v>1</v>
      </c>
      <c r="F20" s="31">
        <v>22</v>
      </c>
      <c r="G20" s="31">
        <v>11</v>
      </c>
      <c r="H20" s="31">
        <v>20</v>
      </c>
      <c r="I20" s="31">
        <v>10</v>
      </c>
      <c r="J20" s="31">
        <v>0</v>
      </c>
      <c r="K20" s="31">
        <v>0</v>
      </c>
      <c r="L20" s="31">
        <v>0</v>
      </c>
      <c r="M20" s="32">
        <v>0</v>
      </c>
      <c r="N20" s="29">
        <f t="shared" si="0"/>
        <v>64</v>
      </c>
      <c r="O20" s="30">
        <v>56500</v>
      </c>
      <c r="P20" s="20" t="s">
        <v>74</v>
      </c>
      <c r="Q20" s="62">
        <f>N20/$N$58</f>
        <v>1.8357018189223569E-5</v>
      </c>
      <c r="R20" s="45">
        <f t="shared" si="3"/>
        <v>1.0371715276911317</v>
      </c>
      <c r="S20" s="62">
        <f t="shared" si="1"/>
        <v>0</v>
      </c>
      <c r="T20" s="63">
        <f t="shared" si="2"/>
        <v>0</v>
      </c>
      <c r="U20" s="20"/>
      <c r="V20" s="20"/>
    </row>
    <row r="21" spans="2:26">
      <c r="B21" s="19" t="s">
        <v>117</v>
      </c>
      <c r="C21" s="19" t="s">
        <v>148</v>
      </c>
      <c r="D21" s="26" t="s">
        <v>44</v>
      </c>
      <c r="E21" s="31">
        <v>381</v>
      </c>
      <c r="F21" s="31">
        <v>1040</v>
      </c>
      <c r="G21" s="31">
        <v>1456</v>
      </c>
      <c r="H21" s="31">
        <v>308</v>
      </c>
      <c r="I21" s="31">
        <v>63</v>
      </c>
      <c r="J21" s="31">
        <v>64</v>
      </c>
      <c r="K21" s="31">
        <v>0</v>
      </c>
      <c r="L21" s="31">
        <v>0</v>
      </c>
      <c r="M21" s="32">
        <v>0</v>
      </c>
      <c r="N21" s="29">
        <f t="shared" si="0"/>
        <v>3312</v>
      </c>
      <c r="P21" s="20"/>
      <c r="Q21" s="62">
        <f>N21/$N$58</f>
        <v>9.4997569129231976E-4</v>
      </c>
      <c r="R21" s="45">
        <f t="shared" si="3"/>
        <v>0</v>
      </c>
      <c r="S21" s="62">
        <f t="shared" si="1"/>
        <v>0</v>
      </c>
      <c r="T21" s="63">
        <f t="shared" si="2"/>
        <v>0</v>
      </c>
      <c r="U21" s="20" t="s">
        <v>84</v>
      </c>
      <c r="V21" s="20" t="s">
        <v>85</v>
      </c>
    </row>
    <row r="22" spans="2:26">
      <c r="B22" s="19" t="s">
        <v>109</v>
      </c>
      <c r="C22" s="19" t="s">
        <v>149</v>
      </c>
      <c r="D22" s="26" t="s">
        <v>45</v>
      </c>
      <c r="E22" s="31">
        <v>11330</v>
      </c>
      <c r="F22" s="31">
        <v>4192</v>
      </c>
      <c r="G22" s="31">
        <v>4550</v>
      </c>
      <c r="H22" s="31">
        <v>3562</v>
      </c>
      <c r="I22" s="31">
        <v>3073</v>
      </c>
      <c r="J22" s="31">
        <v>2338</v>
      </c>
      <c r="K22" s="31">
        <v>705</v>
      </c>
      <c r="L22" s="31">
        <v>38</v>
      </c>
      <c r="M22" s="32">
        <v>2</v>
      </c>
      <c r="N22" s="29">
        <f t="shared" si="0"/>
        <v>29790</v>
      </c>
      <c r="O22" s="30">
        <v>21510</v>
      </c>
      <c r="P22" s="20" t="s">
        <v>77</v>
      </c>
      <c r="Q22" s="62">
        <f>N22/$N$58</f>
        <v>8.5446183102651577E-3</v>
      </c>
      <c r="R22" s="45">
        <f t="shared" si="3"/>
        <v>183.79473985380355</v>
      </c>
      <c r="S22" s="62">
        <f t="shared" si="1"/>
        <v>4.9906923587509294E-6</v>
      </c>
      <c r="T22" s="63">
        <f t="shared" si="2"/>
        <v>0.11443657578615882</v>
      </c>
      <c r="U22" s="20"/>
      <c r="V22" s="20"/>
    </row>
    <row r="23" spans="2:26">
      <c r="B23" s="19" t="s">
        <v>118</v>
      </c>
      <c r="C23" s="19" t="s">
        <v>150</v>
      </c>
      <c r="D23" s="26" t="s">
        <v>46</v>
      </c>
      <c r="E23" s="31">
        <v>5739</v>
      </c>
      <c r="F23" s="31">
        <v>6067</v>
      </c>
      <c r="G23" s="31">
        <v>7469</v>
      </c>
      <c r="H23" s="31">
        <v>10033</v>
      </c>
      <c r="I23" s="31">
        <v>8403</v>
      </c>
      <c r="J23" s="31">
        <v>7219</v>
      </c>
      <c r="K23" s="31">
        <v>5931</v>
      </c>
      <c r="L23" s="31">
        <v>4407</v>
      </c>
      <c r="M23" s="32">
        <v>5147</v>
      </c>
      <c r="N23" s="29">
        <f t="shared" si="0"/>
        <v>60415</v>
      </c>
      <c r="O23" s="30">
        <v>42500</v>
      </c>
      <c r="P23" s="20" t="s">
        <v>72</v>
      </c>
      <c r="Q23" s="62">
        <f>N23/$N$58</f>
        <v>1.7328738342217844E-2</v>
      </c>
      <c r="R23" s="45">
        <f t="shared" si="3"/>
        <v>736.47137954425841</v>
      </c>
      <c r="S23" s="62">
        <f t="shared" si="1"/>
        <v>1.2843546785245517E-2</v>
      </c>
      <c r="T23" s="63">
        <f t="shared" si="2"/>
        <v>294.50252778567972</v>
      </c>
      <c r="U23" s="20"/>
      <c r="V23" s="20"/>
    </row>
    <row r="24" spans="2:26">
      <c r="B24" s="19" t="s">
        <v>119</v>
      </c>
      <c r="C24" s="19" t="s">
        <v>151</v>
      </c>
      <c r="D24" s="26" t="s">
        <v>13</v>
      </c>
      <c r="E24" s="31">
        <v>1571</v>
      </c>
      <c r="F24" s="31">
        <v>1180</v>
      </c>
      <c r="G24" s="31">
        <v>615</v>
      </c>
      <c r="H24" s="31">
        <v>650</v>
      </c>
      <c r="I24" s="31">
        <v>0</v>
      </c>
      <c r="J24" s="31">
        <v>0</v>
      </c>
      <c r="K24" s="31">
        <v>0</v>
      </c>
      <c r="L24" s="31">
        <v>0</v>
      </c>
      <c r="M24" s="32">
        <v>0</v>
      </c>
      <c r="N24" s="29">
        <f t="shared" si="0"/>
        <v>4016</v>
      </c>
      <c r="O24" s="30">
        <v>70900</v>
      </c>
      <c r="P24" s="20" t="s">
        <v>86</v>
      </c>
      <c r="Q24" s="62">
        <f>N24/$N$58</f>
        <v>1.151902891373779E-3</v>
      </c>
      <c r="R24" s="45">
        <f t="shared" si="3"/>
        <v>81.669914998400941</v>
      </c>
      <c r="S24" s="62">
        <f t="shared" si="1"/>
        <v>0</v>
      </c>
      <c r="T24" s="63">
        <f t="shared" si="2"/>
        <v>0</v>
      </c>
      <c r="U24" s="20"/>
      <c r="V24" s="20"/>
    </row>
    <row r="25" spans="2:26">
      <c r="B25" s="19" t="s">
        <v>112</v>
      </c>
      <c r="C25" s="19" t="s">
        <v>152</v>
      </c>
      <c r="D25" s="26" t="s">
        <v>14</v>
      </c>
      <c r="E25" s="27">
        <v>14381</v>
      </c>
      <c r="F25" s="27">
        <v>17671</v>
      </c>
      <c r="G25" s="27">
        <v>15071</v>
      </c>
      <c r="H25" s="27">
        <v>17673</v>
      </c>
      <c r="I25" s="27">
        <v>14657</v>
      </c>
      <c r="J25" s="27">
        <v>8903</v>
      </c>
      <c r="K25" s="27">
        <v>4690</v>
      </c>
      <c r="L25" s="27">
        <v>4</v>
      </c>
      <c r="M25" s="28">
        <v>0</v>
      </c>
      <c r="N25" s="29">
        <f t="shared" si="0"/>
        <v>93050</v>
      </c>
      <c r="O25" s="30">
        <v>31250</v>
      </c>
      <c r="P25" s="20" t="s">
        <v>87</v>
      </c>
      <c r="Q25" s="62">
        <f>N25/$N$58</f>
        <v>2.6689383476675831E-2</v>
      </c>
      <c r="R25" s="45">
        <f t="shared" si="3"/>
        <v>834.04323364611969</v>
      </c>
      <c r="S25" s="62">
        <f t="shared" si="1"/>
        <v>0</v>
      </c>
      <c r="T25" s="63">
        <f t="shared" si="2"/>
        <v>0</v>
      </c>
      <c r="U25" s="20"/>
      <c r="V25" s="20"/>
    </row>
    <row r="26" spans="2:26">
      <c r="B26" s="19" t="s">
        <v>120</v>
      </c>
      <c r="C26" s="19" t="s">
        <v>153</v>
      </c>
      <c r="D26" s="26" t="s">
        <v>47</v>
      </c>
      <c r="E26" s="27">
        <v>390</v>
      </c>
      <c r="F26" s="27">
        <v>250</v>
      </c>
      <c r="G26" s="27">
        <v>118</v>
      </c>
      <c r="H26" s="27">
        <v>30</v>
      </c>
      <c r="I26" s="27">
        <v>16</v>
      </c>
      <c r="J26" s="27">
        <v>1</v>
      </c>
      <c r="K26" s="27">
        <v>0</v>
      </c>
      <c r="L26" s="31">
        <v>0</v>
      </c>
      <c r="M26" s="32">
        <v>0</v>
      </c>
      <c r="N26" s="29">
        <f t="shared" si="0"/>
        <v>805</v>
      </c>
      <c r="O26" s="30">
        <v>42705</v>
      </c>
      <c r="P26" s="20" t="s">
        <v>77</v>
      </c>
      <c r="Q26" s="62">
        <f>N26/$N$58</f>
        <v>2.3089686941132773E-4</v>
      </c>
      <c r="R26" s="45">
        <f t="shared" si="3"/>
        <v>9.86045080821075</v>
      </c>
      <c r="S26" s="62">
        <f t="shared" si="1"/>
        <v>0</v>
      </c>
      <c r="T26" s="63">
        <f t="shared" si="2"/>
        <v>0</v>
      </c>
      <c r="U26" s="20"/>
      <c r="V26" s="20"/>
    </row>
    <row r="27" spans="2:26">
      <c r="B27" s="19" t="s">
        <v>121</v>
      </c>
      <c r="C27" s="19" t="s">
        <v>154</v>
      </c>
      <c r="D27" s="26" t="s">
        <v>48</v>
      </c>
      <c r="E27" s="27">
        <v>378</v>
      </c>
      <c r="F27" s="27">
        <v>691</v>
      </c>
      <c r="G27" s="27">
        <v>475</v>
      </c>
      <c r="H27" s="27">
        <v>180</v>
      </c>
      <c r="I27" s="27">
        <v>176</v>
      </c>
      <c r="J27" s="27">
        <v>118</v>
      </c>
      <c r="K27" s="27">
        <v>58</v>
      </c>
      <c r="L27" s="31">
        <v>22</v>
      </c>
      <c r="M27" s="32">
        <v>0</v>
      </c>
      <c r="N27" s="29">
        <f t="shared" si="0"/>
        <v>2098</v>
      </c>
      <c r="O27" s="30">
        <v>56400</v>
      </c>
      <c r="P27" s="20" t="s">
        <v>88</v>
      </c>
      <c r="Q27" s="62">
        <f>N27/$N$58</f>
        <v>6.0176600251548511E-4</v>
      </c>
      <c r="R27" s="45">
        <f t="shared" si="3"/>
        <v>33.939602541873363</v>
      </c>
      <c r="S27" s="62">
        <f t="shared" si="1"/>
        <v>0</v>
      </c>
      <c r="T27" s="63">
        <f t="shared" si="2"/>
        <v>0</v>
      </c>
      <c r="U27" s="20"/>
      <c r="V27" s="20"/>
    </row>
    <row r="28" spans="2:26">
      <c r="B28" s="19" t="s">
        <v>122</v>
      </c>
      <c r="C28" s="19" t="s">
        <v>155</v>
      </c>
      <c r="D28" s="26" t="s">
        <v>15</v>
      </c>
      <c r="E28" s="27">
        <v>17366</v>
      </c>
      <c r="F28" s="27">
        <v>20754</v>
      </c>
      <c r="G28" s="27">
        <v>21559</v>
      </c>
      <c r="H28" s="27">
        <v>21052</v>
      </c>
      <c r="I28" s="27">
        <v>19908</v>
      </c>
      <c r="J28" s="27">
        <v>18961</v>
      </c>
      <c r="K28" s="27">
        <v>10338</v>
      </c>
      <c r="L28" s="31">
        <v>4526</v>
      </c>
      <c r="M28" s="32">
        <v>2636</v>
      </c>
      <c r="N28" s="29">
        <f t="shared" si="0"/>
        <v>137100</v>
      </c>
      <c r="O28" s="30">
        <v>27750</v>
      </c>
      <c r="P28" s="20" t="s">
        <v>71</v>
      </c>
      <c r="Q28" s="62">
        <f>N28/$N$58</f>
        <v>3.9324174902227366E-2</v>
      </c>
      <c r="R28" s="45">
        <f t="shared" si="3"/>
        <v>1091.2458535368094</v>
      </c>
      <c r="S28" s="62">
        <f t="shared" si="1"/>
        <v>6.5777325288337253E-3</v>
      </c>
      <c r="T28" s="63">
        <f t="shared" si="2"/>
        <v>150.82740688615732</v>
      </c>
      <c r="U28" s="20"/>
      <c r="V28" s="20"/>
    </row>
    <row r="29" spans="2:26">
      <c r="B29" s="19" t="s">
        <v>123</v>
      </c>
      <c r="C29" s="19" t="s">
        <v>156</v>
      </c>
      <c r="D29" s="26" t="s">
        <v>30</v>
      </c>
      <c r="E29" s="27">
        <v>1801</v>
      </c>
      <c r="F29" s="27">
        <v>12010</v>
      </c>
      <c r="G29" s="27">
        <v>7133</v>
      </c>
      <c r="H29" s="27">
        <v>7353</v>
      </c>
      <c r="I29" s="27">
        <v>4042</v>
      </c>
      <c r="J29" s="27">
        <v>765</v>
      </c>
      <c r="K29" s="27">
        <v>506</v>
      </c>
      <c r="L29" s="31">
        <v>2809</v>
      </c>
      <c r="M29" s="32">
        <v>1057</v>
      </c>
      <c r="N29" s="29">
        <f t="shared" si="0"/>
        <v>37476</v>
      </c>
      <c r="O29" s="30">
        <v>29570</v>
      </c>
      <c r="P29" s="20" t="s">
        <v>75</v>
      </c>
      <c r="Q29" s="62">
        <f>N29/$N$58</f>
        <v>1.0749181463427227E-2</v>
      </c>
      <c r="R29" s="45">
        <f t="shared" si="3"/>
        <v>317.85329587354312</v>
      </c>
      <c r="S29" s="62">
        <f t="shared" si="1"/>
        <v>2.6375809115998664E-3</v>
      </c>
      <c r="T29" s="63">
        <f t="shared" si="2"/>
        <v>60.479730302984933</v>
      </c>
      <c r="U29" s="20"/>
      <c r="V29" s="20"/>
    </row>
    <row r="30" spans="2:26">
      <c r="B30" s="19" t="s">
        <v>123</v>
      </c>
      <c r="C30" s="19" t="s">
        <v>157</v>
      </c>
      <c r="D30" s="26" t="s">
        <v>16</v>
      </c>
      <c r="E30" s="27">
        <v>123</v>
      </c>
      <c r="F30" s="27">
        <v>2564</v>
      </c>
      <c r="G30" s="27">
        <v>2893</v>
      </c>
      <c r="H30" s="27">
        <v>662</v>
      </c>
      <c r="I30" s="27">
        <v>186</v>
      </c>
      <c r="J30" s="27">
        <v>45</v>
      </c>
      <c r="K30" s="27">
        <v>6</v>
      </c>
      <c r="L30" s="31">
        <v>0</v>
      </c>
      <c r="M30" s="32">
        <v>0</v>
      </c>
      <c r="N30" s="29">
        <f t="shared" si="0"/>
        <v>6479</v>
      </c>
      <c r="O30" s="30">
        <v>29015</v>
      </c>
      <c r="P30" s="20" t="s">
        <v>89</v>
      </c>
      <c r="Q30" s="62">
        <f>N30/$N$58</f>
        <v>1.8583612632496799E-3</v>
      </c>
      <c r="R30" s="45">
        <f t="shared" si="3"/>
        <v>53.920352053189461</v>
      </c>
      <c r="S30" s="62">
        <f t="shared" si="1"/>
        <v>0</v>
      </c>
      <c r="T30" s="63">
        <f t="shared" si="2"/>
        <v>0</v>
      </c>
      <c r="U30" s="20" t="s">
        <v>105</v>
      </c>
      <c r="V30" s="20" t="s">
        <v>106</v>
      </c>
      <c r="Z30" s="19" t="s">
        <v>107</v>
      </c>
    </row>
    <row r="31" spans="2:26">
      <c r="B31" s="19" t="s">
        <v>119</v>
      </c>
      <c r="C31" s="19" t="s">
        <v>158</v>
      </c>
      <c r="D31" s="26" t="s">
        <v>19</v>
      </c>
      <c r="E31" s="27">
        <v>52</v>
      </c>
      <c r="F31" s="27">
        <v>570</v>
      </c>
      <c r="G31" s="27">
        <v>113</v>
      </c>
      <c r="H31" s="27">
        <v>0</v>
      </c>
      <c r="I31" s="27">
        <v>0</v>
      </c>
      <c r="J31" s="27">
        <v>0</v>
      </c>
      <c r="K31" s="27">
        <v>0</v>
      </c>
      <c r="L31" s="31">
        <v>0</v>
      </c>
      <c r="M31" s="32">
        <v>0</v>
      </c>
      <c r="N31" s="29">
        <f t="shared" si="0"/>
        <v>735</v>
      </c>
      <c r="O31" s="30">
        <v>95000</v>
      </c>
      <c r="P31" s="20" t="s">
        <v>89</v>
      </c>
      <c r="Q31" s="62">
        <f>N31/$N$58</f>
        <v>2.1081888076686443E-4</v>
      </c>
      <c r="R31" s="45">
        <f t="shared" si="3"/>
        <v>20.02779367285212</v>
      </c>
      <c r="S31" s="62">
        <f t="shared" si="1"/>
        <v>0</v>
      </c>
      <c r="T31" s="63">
        <f t="shared" si="2"/>
        <v>0</v>
      </c>
      <c r="U31" s="20"/>
      <c r="V31" s="20"/>
    </row>
    <row r="32" spans="2:26">
      <c r="B32" s="19" t="s">
        <v>124</v>
      </c>
      <c r="C32" s="19" t="s">
        <v>159</v>
      </c>
      <c r="D32" s="26" t="s">
        <v>26</v>
      </c>
      <c r="E32" s="27">
        <v>0</v>
      </c>
      <c r="F32" s="27">
        <v>10245</v>
      </c>
      <c r="G32" s="27">
        <v>13919</v>
      </c>
      <c r="H32" s="27">
        <v>13776</v>
      </c>
      <c r="I32" s="27">
        <v>11492</v>
      </c>
      <c r="J32" s="27">
        <v>6142</v>
      </c>
      <c r="K32" s="27">
        <v>5589</v>
      </c>
      <c r="L32" s="31">
        <v>5924</v>
      </c>
      <c r="M32" s="32">
        <v>1054</v>
      </c>
      <c r="N32" s="29">
        <f t="shared" si="0"/>
        <v>68141</v>
      </c>
      <c r="O32" s="30">
        <v>29310</v>
      </c>
      <c r="P32" s="20" t="s">
        <v>72</v>
      </c>
      <c r="Q32" s="62">
        <f>N32/$N$58</f>
        <v>1.9544774631748175E-2</v>
      </c>
      <c r="R32" s="45">
        <f t="shared" si="3"/>
        <v>572.85734445653907</v>
      </c>
      <c r="S32" s="62">
        <f t="shared" si="1"/>
        <v>2.63009487306174E-3</v>
      </c>
      <c r="T32" s="63">
        <f t="shared" si="2"/>
        <v>60.308075439305696</v>
      </c>
      <c r="U32" s="20"/>
      <c r="V32" s="20"/>
    </row>
    <row r="33" spans="2:25">
      <c r="B33" s="19" t="s">
        <v>125</v>
      </c>
      <c r="C33" s="19" t="s">
        <v>160</v>
      </c>
      <c r="D33" s="26" t="s">
        <v>28</v>
      </c>
      <c r="E33" s="27">
        <v>0</v>
      </c>
      <c r="F33" s="27">
        <v>972</v>
      </c>
      <c r="G33" s="27">
        <v>1461</v>
      </c>
      <c r="H33" s="27">
        <v>379</v>
      </c>
      <c r="I33" s="27">
        <v>22</v>
      </c>
      <c r="J33" s="27">
        <v>1</v>
      </c>
      <c r="K33" s="27">
        <v>0</v>
      </c>
      <c r="L33" s="31">
        <v>0</v>
      </c>
      <c r="M33" s="32">
        <v>0</v>
      </c>
      <c r="N33" s="29">
        <f t="shared" si="0"/>
        <v>2835</v>
      </c>
      <c r="O33" s="30">
        <v>28900</v>
      </c>
      <c r="P33" s="20" t="s">
        <v>86</v>
      </c>
      <c r="Q33" s="62">
        <f>N33/$N$58</f>
        <v>8.1315854010076286E-4</v>
      </c>
      <c r="R33" s="45">
        <f t="shared" si="3"/>
        <v>23.500281808912046</v>
      </c>
      <c r="S33" s="62">
        <f t="shared" si="1"/>
        <v>0</v>
      </c>
      <c r="T33" s="63">
        <f t="shared" si="2"/>
        <v>0</v>
      </c>
      <c r="U33" s="20"/>
      <c r="V33" s="20"/>
    </row>
    <row r="34" spans="2:25">
      <c r="B34" s="19" t="s">
        <v>111</v>
      </c>
      <c r="C34" s="19" t="s">
        <v>161</v>
      </c>
      <c r="D34" s="26" t="s">
        <v>18</v>
      </c>
      <c r="E34" s="27">
        <v>0</v>
      </c>
      <c r="F34" s="31">
        <v>10935</v>
      </c>
      <c r="G34" s="31">
        <v>28056</v>
      </c>
      <c r="H34" s="31">
        <v>19162</v>
      </c>
      <c r="I34" s="31">
        <v>14177</v>
      </c>
      <c r="J34" s="31">
        <v>11877</v>
      </c>
      <c r="K34" s="31">
        <v>10221</v>
      </c>
      <c r="L34" s="31">
        <v>6101</v>
      </c>
      <c r="M34" s="32">
        <v>38</v>
      </c>
      <c r="N34" s="29">
        <f t="shared" si="0"/>
        <v>100567</v>
      </c>
      <c r="O34" s="30">
        <v>28150</v>
      </c>
      <c r="P34" s="20" t="s">
        <v>88</v>
      </c>
      <c r="Q34" s="62">
        <f>N34/$N$58</f>
        <v>2.8845472628681982E-2</v>
      </c>
      <c r="R34" s="45">
        <f t="shared" si="3"/>
        <v>812.00005449739774</v>
      </c>
      <c r="S34" s="62">
        <f t="shared" si="1"/>
        <v>9.4823154816267658E-5</v>
      </c>
      <c r="T34" s="63">
        <f t="shared" si="2"/>
        <v>2.1742949399370173</v>
      </c>
      <c r="U34" s="20"/>
      <c r="V34" s="20"/>
    </row>
    <row r="35" spans="2:25">
      <c r="B35" s="19" t="s">
        <v>112</v>
      </c>
      <c r="C35" s="19" t="s">
        <v>162</v>
      </c>
      <c r="D35" s="26" t="s">
        <v>49</v>
      </c>
      <c r="E35" s="27">
        <v>0</v>
      </c>
      <c r="F35" s="31">
        <v>7027</v>
      </c>
      <c r="G35" s="31">
        <v>16562</v>
      </c>
      <c r="H35" s="31">
        <v>14837</v>
      </c>
      <c r="I35" s="31">
        <v>11241</v>
      </c>
      <c r="J35" s="31">
        <v>7645</v>
      </c>
      <c r="K35" s="31">
        <v>5394</v>
      </c>
      <c r="L35" s="31">
        <v>5250</v>
      </c>
      <c r="M35" s="32">
        <v>8608</v>
      </c>
      <c r="N35" s="29">
        <f t="shared" ref="N35:N58" si="5">SUM(E35:M35)</f>
        <v>76564</v>
      </c>
      <c r="O35" s="30">
        <v>41810</v>
      </c>
      <c r="P35" s="20" t="s">
        <v>71</v>
      </c>
      <c r="Q35" s="62">
        <f>N35/$N$58</f>
        <v>2.1960730322495521E-2</v>
      </c>
      <c r="R35" s="45">
        <f t="shared" si="3"/>
        <v>918.17813478353776</v>
      </c>
      <c r="S35" s="62">
        <f t="shared" si="1"/>
        <v>2.1479939912064001E-2</v>
      </c>
      <c r="T35" s="63">
        <f t="shared" si="2"/>
        <v>492.53502218362752</v>
      </c>
      <c r="U35" s="20"/>
      <c r="V35" s="20"/>
    </row>
    <row r="36" spans="2:25">
      <c r="B36" s="19" t="s">
        <v>126</v>
      </c>
      <c r="C36" s="19" t="s">
        <v>163</v>
      </c>
      <c r="D36" s="26" t="s">
        <v>17</v>
      </c>
      <c r="E36" s="27">
        <v>0</v>
      </c>
      <c r="F36" s="31">
        <v>270</v>
      </c>
      <c r="G36" s="31">
        <v>854</v>
      </c>
      <c r="H36" s="31">
        <v>283</v>
      </c>
      <c r="I36" s="31">
        <v>97</v>
      </c>
      <c r="J36" s="31">
        <v>18</v>
      </c>
      <c r="K36" s="31">
        <v>0</v>
      </c>
      <c r="L36" s="31">
        <v>0</v>
      </c>
      <c r="M36" s="32">
        <v>0</v>
      </c>
      <c r="N36" s="29">
        <f t="shared" si="5"/>
        <v>1522</v>
      </c>
      <c r="O36" s="30">
        <v>50900</v>
      </c>
      <c r="P36" s="20" t="s">
        <v>89</v>
      </c>
      <c r="Q36" s="62">
        <f>N36/$N$58</f>
        <v>4.3655283881247303E-4</v>
      </c>
      <c r="R36" s="45">
        <f t="shared" si="3"/>
        <v>22.220539495554878</v>
      </c>
      <c r="S36" s="62">
        <f t="shared" si="1"/>
        <v>0</v>
      </c>
      <c r="T36" s="63">
        <f t="shared" si="2"/>
        <v>0</v>
      </c>
      <c r="U36" s="20" t="s">
        <v>91</v>
      </c>
      <c r="V36" s="20"/>
    </row>
    <row r="37" spans="2:25">
      <c r="B37" s="19" t="s">
        <v>110</v>
      </c>
      <c r="C37" s="19" t="s">
        <v>164</v>
      </c>
      <c r="D37" s="26" t="s">
        <v>27</v>
      </c>
      <c r="E37" s="27">
        <v>0</v>
      </c>
      <c r="F37" s="31">
        <v>747</v>
      </c>
      <c r="G37" s="31">
        <v>16468</v>
      </c>
      <c r="H37" s="31">
        <v>17048</v>
      </c>
      <c r="I37" s="31">
        <v>11956</v>
      </c>
      <c r="J37" s="31">
        <v>8451</v>
      </c>
      <c r="K37" s="31">
        <v>4990</v>
      </c>
      <c r="L37" s="31">
        <v>8008</v>
      </c>
      <c r="M37" s="32">
        <v>6552</v>
      </c>
      <c r="N37" s="29">
        <f t="shared" si="5"/>
        <v>74220</v>
      </c>
      <c r="O37" s="30">
        <v>37000</v>
      </c>
      <c r="P37" s="20" t="s">
        <v>71</v>
      </c>
      <c r="Q37" s="62">
        <f>N37/$N$58</f>
        <v>2.1288404531315207E-2</v>
      </c>
      <c r="R37" s="45">
        <f t="shared" si="3"/>
        <v>787.67096765866268</v>
      </c>
      <c r="S37" s="62">
        <f t="shared" si="1"/>
        <v>1.6349508167268045E-2</v>
      </c>
      <c r="T37" s="63">
        <f t="shared" si="2"/>
        <v>374.89422227545629</v>
      </c>
      <c r="U37" s="20"/>
      <c r="V37" s="20"/>
    </row>
    <row r="38" spans="2:25">
      <c r="B38" s="19" t="s">
        <v>120</v>
      </c>
      <c r="C38" s="19" t="s">
        <v>165</v>
      </c>
      <c r="D38" s="26" t="s">
        <v>50</v>
      </c>
      <c r="E38" s="27">
        <v>0</v>
      </c>
      <c r="F38" s="31">
        <v>162</v>
      </c>
      <c r="G38" s="31">
        <v>5655</v>
      </c>
      <c r="H38" s="31">
        <v>1939</v>
      </c>
      <c r="I38" s="31">
        <v>740</v>
      </c>
      <c r="J38" s="31">
        <v>709</v>
      </c>
      <c r="K38" s="31">
        <v>70</v>
      </c>
      <c r="L38" s="31">
        <v>1</v>
      </c>
      <c r="M38" s="32">
        <v>0</v>
      </c>
      <c r="N38" s="29">
        <f t="shared" si="5"/>
        <v>9276</v>
      </c>
      <c r="O38" s="30">
        <v>25560</v>
      </c>
      <c r="P38" s="20" t="s">
        <v>86</v>
      </c>
      <c r="Q38" s="62">
        <f>N38/$N$58</f>
        <v>2.6606203238005912E-3</v>
      </c>
      <c r="R38" s="45">
        <f t="shared" si="3"/>
        <v>68.005455476343116</v>
      </c>
      <c r="S38" s="62">
        <f t="shared" si="1"/>
        <v>0</v>
      </c>
      <c r="T38" s="63">
        <f t="shared" si="2"/>
        <v>0</v>
      </c>
      <c r="U38" s="20"/>
      <c r="V38" s="20"/>
    </row>
    <row r="39" spans="2:25">
      <c r="B39" s="19" t="s">
        <v>116</v>
      </c>
      <c r="C39" s="19" t="s">
        <v>166</v>
      </c>
      <c r="D39" s="26" t="s">
        <v>51</v>
      </c>
      <c r="E39" s="27">
        <v>0</v>
      </c>
      <c r="F39" s="27">
        <v>0</v>
      </c>
      <c r="G39" s="31">
        <v>282</v>
      </c>
      <c r="H39" s="31">
        <v>158</v>
      </c>
      <c r="I39" s="31">
        <v>53</v>
      </c>
      <c r="J39" s="31">
        <v>14</v>
      </c>
      <c r="K39" s="31">
        <v>3</v>
      </c>
      <c r="L39" s="31">
        <v>0</v>
      </c>
      <c r="M39" s="32">
        <v>0</v>
      </c>
      <c r="N39" s="29">
        <f t="shared" si="5"/>
        <v>510</v>
      </c>
      <c r="O39" s="30">
        <v>55800</v>
      </c>
      <c r="P39" s="20" t="s">
        <v>89</v>
      </c>
      <c r="Q39" s="62">
        <f>N39/$N$58</f>
        <v>1.4628248869537531E-4</v>
      </c>
      <c r="R39" s="45">
        <f t="shared" si="3"/>
        <v>8.1625628692019419</v>
      </c>
      <c r="S39" s="62">
        <f t="shared" si="1"/>
        <v>0</v>
      </c>
      <c r="T39" s="63">
        <f t="shared" si="2"/>
        <v>0</v>
      </c>
      <c r="U39" s="20"/>
      <c r="V39" s="20"/>
    </row>
    <row r="40" spans="2:25">
      <c r="B40" s="19" t="s">
        <v>121</v>
      </c>
      <c r="C40" s="19" t="s">
        <v>167</v>
      </c>
      <c r="D40" s="26" t="s">
        <v>32</v>
      </c>
      <c r="E40" s="27">
        <v>0</v>
      </c>
      <c r="F40" s="27">
        <v>0</v>
      </c>
      <c r="G40" s="31">
        <v>307</v>
      </c>
      <c r="H40" s="31">
        <v>3456</v>
      </c>
      <c r="I40" s="31">
        <v>4012</v>
      </c>
      <c r="J40" s="31">
        <v>1998</v>
      </c>
      <c r="K40" s="31">
        <v>870</v>
      </c>
      <c r="L40" s="31">
        <v>300</v>
      </c>
      <c r="M40" s="32">
        <v>129</v>
      </c>
      <c r="N40" s="29">
        <f t="shared" si="5"/>
        <v>11072</v>
      </c>
      <c r="O40" s="30">
        <v>50600</v>
      </c>
      <c r="P40" s="20" t="s">
        <v>88</v>
      </c>
      <c r="Q40" s="62">
        <f>N40/$N$58</f>
        <v>3.1757641467356776E-3</v>
      </c>
      <c r="R40" s="45">
        <f t="shared" si="3"/>
        <v>160.69366582482527</v>
      </c>
      <c r="S40" s="62">
        <f t="shared" si="1"/>
        <v>3.2189965713943494E-4</v>
      </c>
      <c r="T40" s="63">
        <f t="shared" si="2"/>
        <v>7.3811591382072432</v>
      </c>
      <c r="U40" s="20" t="s">
        <v>96</v>
      </c>
      <c r="V40" s="20" t="s">
        <v>92</v>
      </c>
    </row>
    <row r="41" spans="2:25">
      <c r="B41" s="19" t="s">
        <v>115</v>
      </c>
      <c r="C41" s="19" t="s">
        <v>168</v>
      </c>
      <c r="D41" s="26" t="s">
        <v>31</v>
      </c>
      <c r="E41" s="27">
        <v>0</v>
      </c>
      <c r="F41" s="27">
        <v>0</v>
      </c>
      <c r="G41" s="31">
        <v>56</v>
      </c>
      <c r="H41" s="31">
        <v>565</v>
      </c>
      <c r="I41" s="31">
        <v>272</v>
      </c>
      <c r="J41" s="31">
        <v>35</v>
      </c>
      <c r="K41" s="31">
        <v>1</v>
      </c>
      <c r="L41" s="31">
        <v>0</v>
      </c>
      <c r="M41" s="32">
        <v>0</v>
      </c>
      <c r="N41" s="29">
        <f t="shared" si="5"/>
        <v>929</v>
      </c>
      <c r="O41" s="30">
        <v>29135</v>
      </c>
      <c r="P41" s="20" t="s">
        <v>86</v>
      </c>
      <c r="Q41" s="62">
        <f>N41/$N$58</f>
        <v>2.6646359215294841E-4</v>
      </c>
      <c r="R41" s="45">
        <f t="shared" si="3"/>
        <v>7.7634167573761514</v>
      </c>
      <c r="S41" s="62">
        <f t="shared" si="1"/>
        <v>0</v>
      </c>
      <c r="T41" s="63">
        <f t="shared" si="2"/>
        <v>0</v>
      </c>
      <c r="U41" s="20"/>
      <c r="V41" s="20"/>
    </row>
    <row r="42" spans="2:25">
      <c r="B42" s="19" t="s">
        <v>121</v>
      </c>
      <c r="C42" s="19" t="s">
        <v>169</v>
      </c>
      <c r="D42" s="26" t="s">
        <v>33</v>
      </c>
      <c r="E42" s="27">
        <v>0</v>
      </c>
      <c r="F42" s="27">
        <v>0</v>
      </c>
      <c r="G42" s="31">
        <v>676</v>
      </c>
      <c r="H42" s="31">
        <v>1678</v>
      </c>
      <c r="I42" s="31">
        <v>2356</v>
      </c>
      <c r="J42" s="31">
        <v>1114</v>
      </c>
      <c r="K42" s="31">
        <v>298</v>
      </c>
      <c r="L42" s="31">
        <v>0</v>
      </c>
      <c r="M42" s="32">
        <v>0</v>
      </c>
      <c r="N42" s="29">
        <f t="shared" si="5"/>
        <v>6122</v>
      </c>
      <c r="O42" s="30">
        <v>52100</v>
      </c>
      <c r="P42" s="20" t="s">
        <v>87</v>
      </c>
      <c r="Q42" s="62">
        <f>N42/$N$58</f>
        <v>1.755963521162917E-3</v>
      </c>
      <c r="R42" s="45">
        <f t="shared" si="3"/>
        <v>91.48569945258798</v>
      </c>
      <c r="S42" s="62">
        <f t="shared" si="1"/>
        <v>0</v>
      </c>
      <c r="T42" s="63">
        <f t="shared" si="2"/>
        <v>0</v>
      </c>
      <c r="U42" s="20"/>
      <c r="V42" s="20"/>
    </row>
    <row r="43" spans="2:25">
      <c r="B43" s="19" t="s">
        <v>113</v>
      </c>
      <c r="C43" s="19" t="s">
        <v>170</v>
      </c>
      <c r="D43" s="26" t="s">
        <v>20</v>
      </c>
      <c r="E43" s="27">
        <v>0</v>
      </c>
      <c r="F43" s="27">
        <v>0</v>
      </c>
      <c r="G43" s="31">
        <v>334</v>
      </c>
      <c r="H43" s="31">
        <v>2480</v>
      </c>
      <c r="I43" s="31">
        <v>2245</v>
      </c>
      <c r="J43" s="31">
        <v>816</v>
      </c>
      <c r="K43" s="31">
        <v>389</v>
      </c>
      <c r="L43" s="31">
        <v>0</v>
      </c>
      <c r="M43" s="32">
        <v>0</v>
      </c>
      <c r="N43" s="29">
        <f t="shared" si="5"/>
        <v>6264</v>
      </c>
      <c r="O43" s="30">
        <v>37600</v>
      </c>
      <c r="P43" s="20" t="s">
        <v>77</v>
      </c>
      <c r="Q43" s="62">
        <f>N43/$N$58</f>
        <v>1.796693155270257E-3</v>
      </c>
      <c r="R43" s="45">
        <f t="shared" si="3"/>
        <v>67.555662638161664</v>
      </c>
      <c r="S43" s="62">
        <f t="shared" si="1"/>
        <v>0</v>
      </c>
      <c r="T43" s="63">
        <f t="shared" si="2"/>
        <v>0</v>
      </c>
      <c r="U43" s="20"/>
      <c r="V43" s="20"/>
    </row>
    <row r="44" spans="2:25">
      <c r="B44" s="19" t="s">
        <v>127</v>
      </c>
      <c r="C44" s="19" t="s">
        <v>171</v>
      </c>
      <c r="D44" s="26" t="s">
        <v>52</v>
      </c>
      <c r="E44" s="27">
        <v>0</v>
      </c>
      <c r="F44" s="27">
        <v>0</v>
      </c>
      <c r="G44" s="27">
        <v>0</v>
      </c>
      <c r="H44" s="31">
        <v>7926</v>
      </c>
      <c r="I44" s="31">
        <v>5589</v>
      </c>
      <c r="J44" s="31">
        <v>2173</v>
      </c>
      <c r="K44" s="31">
        <v>45</v>
      </c>
      <c r="L44" s="31">
        <v>0</v>
      </c>
      <c r="M44" s="32">
        <v>572</v>
      </c>
      <c r="N44" s="29">
        <f t="shared" si="5"/>
        <v>16305</v>
      </c>
      <c r="O44" s="30">
        <v>26395</v>
      </c>
      <c r="P44" s="20" t="s">
        <v>77</v>
      </c>
      <c r="Q44" s="62">
        <f>N44/$N$58</f>
        <v>4.6767372121139109E-3</v>
      </c>
      <c r="R44" s="45">
        <f t="shared" si="3"/>
        <v>123.44247871374668</v>
      </c>
      <c r="S44" s="62">
        <f t="shared" si="1"/>
        <v>1.4273380146027658E-3</v>
      </c>
      <c r="T44" s="63">
        <f t="shared" si="2"/>
        <v>32.728860674841421</v>
      </c>
      <c r="U44" s="20" t="s">
        <v>93</v>
      </c>
      <c r="V44" s="20" t="s">
        <v>94</v>
      </c>
      <c r="X44" s="19" t="s">
        <v>95</v>
      </c>
      <c r="Y44" s="19" t="s">
        <v>98</v>
      </c>
    </row>
    <row r="45" spans="2:25">
      <c r="B45" s="19" t="s">
        <v>125</v>
      </c>
      <c r="C45" s="19" t="s">
        <v>172</v>
      </c>
      <c r="D45" s="26" t="s">
        <v>21</v>
      </c>
      <c r="E45" s="27">
        <v>0</v>
      </c>
      <c r="F45" s="27">
        <v>0</v>
      </c>
      <c r="G45" s="27">
        <v>0</v>
      </c>
      <c r="H45" s="31">
        <v>133</v>
      </c>
      <c r="I45" s="31">
        <v>250</v>
      </c>
      <c r="J45" s="31">
        <v>199</v>
      </c>
      <c r="K45" s="31">
        <v>292</v>
      </c>
      <c r="L45" s="31">
        <v>690</v>
      </c>
      <c r="M45" s="32">
        <v>451</v>
      </c>
      <c r="N45" s="29">
        <f t="shared" si="5"/>
        <v>2015</v>
      </c>
      <c r="O45" s="30">
        <v>61900</v>
      </c>
      <c r="P45" s="20" t="s">
        <v>72</v>
      </c>
      <c r="Q45" s="62">
        <f>N45/$N$58</f>
        <v>5.7795924455133585E-4</v>
      </c>
      <c r="R45" s="45">
        <f t="shared" si="3"/>
        <v>35.775677237727692</v>
      </c>
      <c r="S45" s="62">
        <f t="shared" si="1"/>
        <v>1.1254011268983346E-3</v>
      </c>
      <c r="T45" s="63">
        <f t="shared" si="2"/>
        <v>25.805447839778811</v>
      </c>
      <c r="U45" s="20"/>
      <c r="V45" s="20"/>
    </row>
    <row r="46" spans="2:25">
      <c r="B46" s="19" t="s">
        <v>112</v>
      </c>
      <c r="C46" s="19" t="s">
        <v>173</v>
      </c>
      <c r="D46" s="26" t="s">
        <v>22</v>
      </c>
      <c r="E46" s="27">
        <v>0</v>
      </c>
      <c r="F46" s="27">
        <v>0</v>
      </c>
      <c r="G46" s="27">
        <v>0</v>
      </c>
      <c r="H46" s="31">
        <v>354</v>
      </c>
      <c r="I46" s="31">
        <v>2573</v>
      </c>
      <c r="J46" s="31">
        <v>2842</v>
      </c>
      <c r="K46" s="31">
        <v>3323</v>
      </c>
      <c r="L46" s="31">
        <v>9062</v>
      </c>
      <c r="M46" s="32">
        <v>9649</v>
      </c>
      <c r="N46" s="29">
        <f t="shared" si="5"/>
        <v>27803</v>
      </c>
      <c r="O46" s="30">
        <v>37510</v>
      </c>
      <c r="P46" s="20" t="s">
        <v>71</v>
      </c>
      <c r="Q46" s="62">
        <f>N46/$N$58</f>
        <v>7.9746902611716082E-3</v>
      </c>
      <c r="R46" s="45">
        <f t="shared" si="3"/>
        <v>299.13063169654703</v>
      </c>
      <c r="S46" s="62">
        <f t="shared" si="1"/>
        <v>2.4077595284793859E-2</v>
      </c>
      <c r="T46" s="63">
        <f t="shared" si="2"/>
        <v>552.09925988032319</v>
      </c>
      <c r="U46" s="20"/>
      <c r="V46" s="20"/>
    </row>
    <row r="47" spans="2:25">
      <c r="B47" s="19" t="s">
        <v>110</v>
      </c>
      <c r="C47" s="19" t="s">
        <v>174</v>
      </c>
      <c r="D47" s="26" t="s">
        <v>23</v>
      </c>
      <c r="E47" s="27">
        <v>0</v>
      </c>
      <c r="F47" s="27">
        <v>0</v>
      </c>
      <c r="G47" s="27">
        <v>0</v>
      </c>
      <c r="H47" s="27">
        <v>0</v>
      </c>
      <c r="I47" s="31">
        <v>1494</v>
      </c>
      <c r="J47" s="31">
        <v>45070</v>
      </c>
      <c r="K47" s="31">
        <v>50559</v>
      </c>
      <c r="L47" s="31">
        <v>48122</v>
      </c>
      <c r="M47" s="32">
        <v>92525</v>
      </c>
      <c r="N47" s="29">
        <f t="shared" si="5"/>
        <v>237770</v>
      </c>
      <c r="O47" s="30">
        <v>28500</v>
      </c>
      <c r="P47" s="20" t="s">
        <v>71</v>
      </c>
      <c r="Q47" s="62">
        <f>N47/$N$58</f>
        <v>6.8199190857057626E-2</v>
      </c>
      <c r="R47" s="45">
        <f t="shared" si="3"/>
        <v>1943.6769394261423</v>
      </c>
      <c r="S47" s="62">
        <f t="shared" si="1"/>
        <v>0.23088190524671487</v>
      </c>
      <c r="T47" s="63">
        <f t="shared" si="2"/>
        <v>5294.1220873071716</v>
      </c>
      <c r="U47" s="20"/>
      <c r="V47" s="20"/>
    </row>
    <row r="48" spans="2:25">
      <c r="B48" s="19" t="s">
        <v>125</v>
      </c>
      <c r="C48" s="19" t="s">
        <v>175</v>
      </c>
      <c r="D48" s="26" t="s">
        <v>29</v>
      </c>
      <c r="E48" s="27">
        <v>0</v>
      </c>
      <c r="F48" s="27">
        <v>0</v>
      </c>
      <c r="G48" s="27">
        <v>0</v>
      </c>
      <c r="H48" s="27">
        <v>0</v>
      </c>
      <c r="I48" s="27">
        <v>0</v>
      </c>
      <c r="J48" s="31">
        <v>269</v>
      </c>
      <c r="K48" s="31">
        <v>581</v>
      </c>
      <c r="L48" s="31">
        <v>170</v>
      </c>
      <c r="M48" s="32">
        <v>238</v>
      </c>
      <c r="N48" s="29">
        <f t="shared" si="5"/>
        <v>1258</v>
      </c>
      <c r="O48" s="30">
        <v>157500</v>
      </c>
      <c r="P48" s="20" t="s">
        <v>72</v>
      </c>
      <c r="Q48" s="62">
        <f>N48/$N$58</f>
        <v>3.6083013878192581E-4</v>
      </c>
      <c r="R48" s="45">
        <f t="shared" si="3"/>
        <v>56.830746858153319</v>
      </c>
      <c r="S48" s="62">
        <f t="shared" si="1"/>
        <v>5.9389239069136061E-4</v>
      </c>
      <c r="T48" s="63">
        <f t="shared" si="2"/>
        <v>13.617952518552899</v>
      </c>
      <c r="U48" s="20" t="s">
        <v>99</v>
      </c>
      <c r="V48" s="20" t="s">
        <v>100</v>
      </c>
      <c r="W48" s="19" t="s">
        <v>108</v>
      </c>
    </row>
    <row r="49" spans="1:22">
      <c r="B49" s="19" t="s">
        <v>124</v>
      </c>
      <c r="C49" s="19" t="s">
        <v>176</v>
      </c>
      <c r="D49" s="26" t="s">
        <v>53</v>
      </c>
      <c r="E49" s="27">
        <v>0</v>
      </c>
      <c r="F49" s="27">
        <v>0</v>
      </c>
      <c r="G49" s="27">
        <v>0</v>
      </c>
      <c r="H49" s="27">
        <v>0</v>
      </c>
      <c r="I49" s="27">
        <v>0</v>
      </c>
      <c r="J49" s="27">
        <v>0</v>
      </c>
      <c r="K49" s="31">
        <v>27237</v>
      </c>
      <c r="L49" s="31">
        <v>25743</v>
      </c>
      <c r="M49" s="32">
        <v>18336</v>
      </c>
      <c r="N49" s="29">
        <f t="shared" si="5"/>
        <v>71316</v>
      </c>
      <c r="O49" s="30">
        <v>24590</v>
      </c>
      <c r="P49" s="20" t="s">
        <v>72</v>
      </c>
      <c r="Q49" s="62">
        <f>N49/$N$58</f>
        <v>2.045545483097919E-2</v>
      </c>
      <c r="R49" s="45">
        <f t="shared" si="3"/>
        <v>502.99963429377829</v>
      </c>
      <c r="S49" s="62">
        <f t="shared" si="1"/>
        <v>4.5754667545028521E-2</v>
      </c>
      <c r="T49" s="63">
        <f t="shared" si="2"/>
        <v>1049.154526807504</v>
      </c>
      <c r="U49" s="20"/>
      <c r="V49" s="20"/>
    </row>
    <row r="50" spans="1:22">
      <c r="B50" s="19" t="s">
        <v>122</v>
      </c>
      <c r="C50" s="19" t="s">
        <v>177</v>
      </c>
      <c r="D50" s="26" t="s">
        <v>25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31">
        <v>10770</v>
      </c>
      <c r="L50" s="31">
        <v>13068</v>
      </c>
      <c r="M50" s="32">
        <v>15558</v>
      </c>
      <c r="N50" s="29">
        <f t="shared" si="5"/>
        <v>39396</v>
      </c>
      <c r="O50" s="30">
        <v>23200</v>
      </c>
      <c r="P50" s="20" t="s">
        <v>72</v>
      </c>
      <c r="Q50" s="62">
        <f>N50/$N$58</f>
        <v>1.1299892009103934E-2</v>
      </c>
      <c r="R50" s="45">
        <f t="shared" si="3"/>
        <v>262.15749461121123</v>
      </c>
      <c r="S50" s="62">
        <f t="shared" si="1"/>
        <v>3.8822595858723483E-2</v>
      </c>
      <c r="T50" s="63">
        <f t="shared" si="2"/>
        <v>890.2021230405295</v>
      </c>
      <c r="U50" s="20"/>
      <c r="V50" s="20"/>
    </row>
    <row r="51" spans="1:22">
      <c r="B51" s="19" t="s">
        <v>125</v>
      </c>
      <c r="C51" s="19" t="s">
        <v>178</v>
      </c>
      <c r="D51" s="26" t="s">
        <v>54</v>
      </c>
      <c r="E51" s="27">
        <v>0</v>
      </c>
      <c r="F51" s="27">
        <v>0</v>
      </c>
      <c r="G51" s="27">
        <v>0</v>
      </c>
      <c r="H51" s="27">
        <v>0</v>
      </c>
      <c r="I51" s="27">
        <v>0</v>
      </c>
      <c r="J51" s="27">
        <v>0</v>
      </c>
      <c r="K51" s="31">
        <v>1807</v>
      </c>
      <c r="L51" s="31">
        <v>2106</v>
      </c>
      <c r="M51" s="32">
        <v>2130</v>
      </c>
      <c r="N51" s="29">
        <f t="shared" si="5"/>
        <v>6043</v>
      </c>
      <c r="O51" s="30">
        <v>53000</v>
      </c>
      <c r="P51" s="20" t="s">
        <v>72</v>
      </c>
      <c r="Q51" s="62">
        <f>N51/$N$58</f>
        <v>1.7333040768355943E-3</v>
      </c>
      <c r="R51" s="45">
        <f t="shared" si="3"/>
        <v>91.865116072286497</v>
      </c>
      <c r="S51" s="62">
        <f t="shared" si="1"/>
        <v>5.3150873620697401E-3</v>
      </c>
      <c r="T51" s="63">
        <f t="shared" si="2"/>
        <v>121.87495321225914</v>
      </c>
      <c r="U51" s="20"/>
      <c r="V51" s="20"/>
    </row>
    <row r="52" spans="1:22">
      <c r="A52" s="19" t="s">
        <v>180</v>
      </c>
      <c r="B52" s="19" t="s">
        <v>128</v>
      </c>
      <c r="C52" s="19" t="s">
        <v>179</v>
      </c>
      <c r="D52" s="26" t="s">
        <v>55</v>
      </c>
      <c r="E52" s="27">
        <v>0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31">
        <v>3643</v>
      </c>
      <c r="M52" s="32">
        <v>114</v>
      </c>
      <c r="N52" s="29">
        <f t="shared" si="5"/>
        <v>3757</v>
      </c>
      <c r="O52" s="30">
        <v>29000</v>
      </c>
      <c r="P52" s="20" t="s">
        <v>88</v>
      </c>
      <c r="Q52" s="62">
        <f>N52/$N$58</f>
        <v>1.0776143333892649E-3</v>
      </c>
      <c r="R52" s="45">
        <f t="shared" si="3"/>
        <v>31.250815668288684</v>
      </c>
      <c r="S52" s="62">
        <f t="shared" si="1"/>
        <v>2.8446946444880296E-4</v>
      </c>
      <c r="T52" s="63">
        <f t="shared" si="2"/>
        <v>6.5228848198110523</v>
      </c>
      <c r="U52" s="20"/>
      <c r="V52" s="20"/>
    </row>
    <row r="53" spans="1:22">
      <c r="B53" s="19" t="s">
        <v>112</v>
      </c>
      <c r="C53" s="19" t="s">
        <v>181</v>
      </c>
      <c r="D53" s="26" t="s">
        <v>56</v>
      </c>
      <c r="E53" s="27">
        <v>0</v>
      </c>
      <c r="F53" s="27">
        <v>0</v>
      </c>
      <c r="G53" s="27">
        <v>0</v>
      </c>
      <c r="H53" s="27">
        <v>0</v>
      </c>
      <c r="I53" s="27">
        <v>0</v>
      </c>
      <c r="J53" s="27">
        <v>0</v>
      </c>
      <c r="K53" s="27">
        <v>0</v>
      </c>
      <c r="L53" s="31">
        <v>102</v>
      </c>
      <c r="M53" s="32">
        <v>37</v>
      </c>
      <c r="N53" s="29">
        <f t="shared" si="5"/>
        <v>139</v>
      </c>
      <c r="O53" s="30">
        <v>92950</v>
      </c>
      <c r="P53" s="20" t="s">
        <v>71</v>
      </c>
      <c r="Q53" s="62">
        <f>N53/$N$58</f>
        <v>3.9869148879719941E-5</v>
      </c>
      <c r="R53" s="45">
        <f t="shared" si="3"/>
        <v>3.7058373883699685</v>
      </c>
      <c r="S53" s="62">
        <f t="shared" si="1"/>
        <v>9.23278086368922E-5</v>
      </c>
      <c r="T53" s="63">
        <f t="shared" si="2"/>
        <v>2.1170766520439384</v>
      </c>
      <c r="U53" s="20" t="s">
        <v>182</v>
      </c>
      <c r="V53" s="20"/>
    </row>
    <row r="54" spans="1:22">
      <c r="B54" s="19" t="s">
        <v>113</v>
      </c>
      <c r="C54" s="19" t="s">
        <v>183</v>
      </c>
      <c r="D54" s="26" t="s">
        <v>57</v>
      </c>
      <c r="E54" s="27">
        <v>0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K54" s="27">
        <v>0</v>
      </c>
      <c r="L54" s="31">
        <v>3363</v>
      </c>
      <c r="M54" s="32">
        <v>4205</v>
      </c>
      <c r="N54" s="29">
        <f t="shared" si="5"/>
        <v>7568</v>
      </c>
      <c r="O54" s="30">
        <v>27700</v>
      </c>
      <c r="P54" s="20" t="s">
        <v>75</v>
      </c>
      <c r="Q54" s="62">
        <f>N54/$N$58</f>
        <v>2.1707174008756872E-3</v>
      </c>
      <c r="R54" s="45">
        <f t="shared" si="3"/>
        <v>60.128872004256536</v>
      </c>
      <c r="S54" s="62">
        <f t="shared" si="1"/>
        <v>1.049293068427383E-2</v>
      </c>
      <c r="T54" s="63">
        <f t="shared" si="2"/>
        <v>240.60290059039892</v>
      </c>
      <c r="U54" s="20"/>
      <c r="V54" s="20"/>
    </row>
    <row r="55" spans="1:22">
      <c r="B55" s="19" t="s">
        <v>112</v>
      </c>
      <c r="C55" s="19" t="s">
        <v>184</v>
      </c>
      <c r="D55" s="26" t="s">
        <v>58</v>
      </c>
      <c r="E55" s="27">
        <v>0</v>
      </c>
      <c r="F55" s="27">
        <v>0</v>
      </c>
      <c r="G55" s="27">
        <v>0</v>
      </c>
      <c r="H55" s="27">
        <v>0</v>
      </c>
      <c r="I55" s="27">
        <v>0</v>
      </c>
      <c r="J55" s="27">
        <v>0</v>
      </c>
      <c r="K55" s="27">
        <v>0</v>
      </c>
      <c r="L55" s="31">
        <v>334</v>
      </c>
      <c r="M55" s="28">
        <v>187</v>
      </c>
      <c r="N55" s="29">
        <f>SUM(E55:M55)</f>
        <v>521</v>
      </c>
      <c r="O55" s="30">
        <v>80010</v>
      </c>
      <c r="P55" s="20" t="s">
        <v>72</v>
      </c>
      <c r="Q55" s="62">
        <f>N55/$N$58</f>
        <v>1.4943760119664811E-4</v>
      </c>
      <c r="R55" s="45">
        <f t="shared" si="3"/>
        <v>11.956502471743816</v>
      </c>
      <c r="S55" s="62">
        <f t="shared" si="1"/>
        <v>4.6662973554321193E-4</v>
      </c>
      <c r="T55" s="63">
        <f t="shared" si="2"/>
        <v>10.699819836005849</v>
      </c>
      <c r="U55" s="20"/>
      <c r="V55" s="20"/>
    </row>
    <row r="56" spans="1:22">
      <c r="B56" s="19" t="s">
        <v>112</v>
      </c>
      <c r="C56" s="19" t="s">
        <v>185</v>
      </c>
      <c r="D56" s="26" t="s">
        <v>59</v>
      </c>
      <c r="E56" s="27">
        <v>0</v>
      </c>
      <c r="F56" s="27">
        <v>0</v>
      </c>
      <c r="G56" s="27">
        <v>0</v>
      </c>
      <c r="H56" s="27">
        <v>0</v>
      </c>
      <c r="I56" s="27">
        <v>0</v>
      </c>
      <c r="J56" s="27">
        <v>0</v>
      </c>
      <c r="K56" s="27">
        <v>0</v>
      </c>
      <c r="L56" s="27">
        <v>0</v>
      </c>
      <c r="M56" s="32">
        <v>8603</v>
      </c>
      <c r="N56" s="29">
        <f t="shared" si="5"/>
        <v>8603</v>
      </c>
      <c r="O56" s="30">
        <v>34500</v>
      </c>
      <c r="P56" s="20" t="s">
        <v>72</v>
      </c>
      <c r="Q56" s="62">
        <f>N56/$N$58</f>
        <v>2.467584804404537E-3</v>
      </c>
      <c r="R56" s="45">
        <f t="shared" si="3"/>
        <v>85.131675751956521</v>
      </c>
      <c r="S56" s="62">
        <f t="shared" si="1"/>
        <v>2.1467463181167122E-2</v>
      </c>
      <c r="T56" s="63">
        <f t="shared" si="2"/>
        <v>492.24893074416212</v>
      </c>
      <c r="U56" s="20"/>
      <c r="V56" s="20"/>
    </row>
    <row r="57" spans="1:22" ht="17" thickBot="1">
      <c r="B57" s="19" t="s">
        <v>110</v>
      </c>
      <c r="C57" s="19" t="s">
        <v>186</v>
      </c>
      <c r="D57" s="35" t="s">
        <v>60</v>
      </c>
      <c r="E57" s="36">
        <v>0</v>
      </c>
      <c r="F57" s="36">
        <v>0</v>
      </c>
      <c r="G57" s="36">
        <v>0</v>
      </c>
      <c r="H57" s="36">
        <v>0</v>
      </c>
      <c r="I57" s="36">
        <v>0</v>
      </c>
      <c r="J57" s="36">
        <v>0</v>
      </c>
      <c r="K57" s="36">
        <v>0</v>
      </c>
      <c r="L57" s="36">
        <v>0</v>
      </c>
      <c r="M57" s="37">
        <v>16299</v>
      </c>
      <c r="N57" s="38">
        <f t="shared" si="5"/>
        <v>16299</v>
      </c>
      <c r="O57" s="30">
        <v>23400</v>
      </c>
      <c r="P57" s="20" t="s">
        <v>71</v>
      </c>
      <c r="Q57" s="62">
        <f>N57/$N$58</f>
        <v>4.6750162416586711E-3</v>
      </c>
      <c r="R57" s="45">
        <f t="shared" si="3"/>
        <v>109.3953800548129</v>
      </c>
      <c r="S57" s="62">
        <f t="shared" si="1"/>
        <v>4.0671647377640702E-2</v>
      </c>
      <c r="T57" s="63">
        <f t="shared" si="2"/>
        <v>932.60087436930132</v>
      </c>
      <c r="U57" s="20"/>
      <c r="V57" s="20"/>
    </row>
    <row r="58" spans="1:22" ht="18" thickTop="1" thickBot="1">
      <c r="D58" s="39" t="s">
        <v>24</v>
      </c>
      <c r="E58" s="40">
        <f t="shared" ref="E58:M58" si="6">SUM(E3:E57)</f>
        <v>265958</v>
      </c>
      <c r="F58" s="40">
        <f t="shared" si="6"/>
        <v>434558</v>
      </c>
      <c r="G58" s="40">
        <f t="shared" si="6"/>
        <v>495535</v>
      </c>
      <c r="H58" s="40">
        <f t="shared" si="6"/>
        <v>452172</v>
      </c>
      <c r="I58" s="40">
        <f t="shared" si="6"/>
        <v>384400</v>
      </c>
      <c r="J58" s="40">
        <f t="shared" si="6"/>
        <v>346949</v>
      </c>
      <c r="K58" s="40">
        <f t="shared" si="6"/>
        <v>362868</v>
      </c>
      <c r="L58" s="40">
        <f t="shared" si="6"/>
        <v>343219</v>
      </c>
      <c r="M58" s="41">
        <f t="shared" si="6"/>
        <v>400746</v>
      </c>
      <c r="N58" s="42">
        <f t="shared" si="5"/>
        <v>3486405</v>
      </c>
      <c r="P58" s="20"/>
      <c r="Q58" s="62">
        <f>N58/$N$58</f>
        <v>1</v>
      </c>
      <c r="S58" s="20"/>
      <c r="U58" s="20"/>
      <c r="V58" s="20"/>
    </row>
    <row r="59" spans="1:22">
      <c r="N59" s="19" t="s">
        <v>194</v>
      </c>
      <c r="O59" s="30">
        <f>AVERAGE(O3:O57)</f>
        <v>44096.851851851854</v>
      </c>
      <c r="Q59" s="43" t="s">
        <v>195</v>
      </c>
      <c r="R59" s="63">
        <f>SUM(R3:R57)</f>
        <v>28476.569147875831</v>
      </c>
      <c r="S59" s="43" t="s">
        <v>196</v>
      </c>
      <c r="T59" s="63">
        <f>SUM(T3:T57)</f>
        <v>22930</v>
      </c>
    </row>
    <row r="60" spans="1:22">
      <c r="D60" s="52" t="s">
        <v>63</v>
      </c>
      <c r="E60" s="52"/>
      <c r="F60" s="52"/>
      <c r="G60" s="52"/>
      <c r="H60" s="52"/>
      <c r="I60" s="52"/>
      <c r="J60" s="52"/>
      <c r="K60" s="52"/>
      <c r="L60" s="52"/>
      <c r="M60" s="52"/>
      <c r="N60" s="52"/>
    </row>
    <row r="61" spans="1:22">
      <c r="D61" s="48" t="s">
        <v>70</v>
      </c>
      <c r="E61" s="48"/>
      <c r="F61" s="48"/>
      <c r="G61" s="48"/>
      <c r="H61" s="48"/>
      <c r="I61" s="48"/>
      <c r="J61" s="48"/>
      <c r="K61" s="48"/>
      <c r="L61" s="48"/>
      <c r="M61" s="48"/>
      <c r="N61" s="48"/>
    </row>
    <row r="62" spans="1:22">
      <c r="D62" s="56" t="s">
        <v>7</v>
      </c>
      <c r="E62" s="56"/>
      <c r="F62" s="56"/>
      <c r="G62" s="56"/>
      <c r="H62" s="56"/>
      <c r="I62" s="56"/>
      <c r="J62" s="56"/>
      <c r="K62" s="56"/>
      <c r="L62" s="56"/>
      <c r="M62" s="56"/>
      <c r="N62" s="56"/>
    </row>
    <row r="63" spans="1:22">
      <c r="D63" s="55" t="s">
        <v>67</v>
      </c>
      <c r="E63" s="55"/>
      <c r="F63" s="55"/>
      <c r="G63" s="55"/>
      <c r="H63" s="55"/>
      <c r="I63" s="55"/>
      <c r="J63" s="55"/>
      <c r="K63" s="55"/>
      <c r="L63" s="55"/>
      <c r="M63" s="55"/>
      <c r="N63" s="55"/>
    </row>
    <row r="64" spans="1:22">
      <c r="D64" s="55" t="s">
        <v>68</v>
      </c>
      <c r="E64" s="55"/>
      <c r="F64" s="55"/>
      <c r="G64" s="55"/>
      <c r="H64" s="55"/>
      <c r="I64" s="55"/>
      <c r="J64" s="55"/>
      <c r="K64" s="55"/>
      <c r="L64" s="55"/>
      <c r="M64" s="55"/>
      <c r="N64" s="55"/>
    </row>
    <row r="65" spans="4:14">
      <c r="D65" s="54" t="s">
        <v>64</v>
      </c>
      <c r="E65" s="54"/>
      <c r="F65" s="54"/>
      <c r="G65" s="54"/>
      <c r="H65" s="54"/>
      <c r="I65" s="54"/>
      <c r="J65" s="54"/>
      <c r="K65" s="54"/>
      <c r="L65" s="54"/>
      <c r="M65" s="54"/>
      <c r="N65" s="54"/>
    </row>
    <row r="66" spans="4:14">
      <c r="D66" s="53" t="s">
        <v>65</v>
      </c>
      <c r="E66" s="53"/>
      <c r="F66" s="53"/>
      <c r="G66" s="53"/>
      <c r="H66" s="53"/>
      <c r="I66" s="53"/>
      <c r="J66" s="53"/>
      <c r="K66" s="53"/>
      <c r="L66" s="53"/>
      <c r="M66" s="53"/>
      <c r="N66" s="53"/>
    </row>
    <row r="67" spans="4:14">
      <c r="D67" s="47" t="s">
        <v>66</v>
      </c>
      <c r="E67" s="47"/>
      <c r="F67" s="47"/>
      <c r="G67" s="47"/>
      <c r="H67" s="47"/>
      <c r="I67" s="47"/>
      <c r="J67" s="47"/>
      <c r="K67" s="47"/>
      <c r="L67" s="47"/>
      <c r="M67" s="47"/>
      <c r="N67" s="47"/>
    </row>
  </sheetData>
  <mergeCells count="9">
    <mergeCell ref="D67:N67"/>
    <mergeCell ref="D61:N61"/>
    <mergeCell ref="D1:N1"/>
    <mergeCell ref="D60:N60"/>
    <mergeCell ref="D66:N66"/>
    <mergeCell ref="D65:N65"/>
    <mergeCell ref="D64:N64"/>
    <mergeCell ref="D63:N63"/>
    <mergeCell ref="D62:N62"/>
  </mergeCells>
  <hyperlinks>
    <hyperlink ref="V2" r:id="rId1" xr:uid="{FC8CA2D1-EAF9-074F-B850-F404EA19879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J25"/>
  <sheetViews>
    <sheetView workbookViewId="0">
      <selection activeCell="B2" sqref="B2:O2"/>
    </sheetView>
  </sheetViews>
  <sheetFormatPr baseColWidth="10" defaultColWidth="8.6640625" defaultRowHeight="13"/>
  <cols>
    <col min="1" max="1" width="8.6640625" style="1"/>
    <col min="2" max="2" width="19.1640625" style="1" customWidth="1"/>
    <col min="3" max="5" width="13.1640625" style="1" customWidth="1"/>
    <col min="6" max="6" width="11.6640625" style="1" bestFit="1" customWidth="1"/>
    <col min="7" max="9" width="9.6640625" style="1" bestFit="1" customWidth="1"/>
    <col min="10" max="16" width="9.6640625" style="1" customWidth="1"/>
    <col min="17" max="17" width="10.6640625" style="1" bestFit="1" customWidth="1"/>
    <col min="18" max="26" width="9.6640625" style="1" customWidth="1"/>
    <col min="27" max="27" width="9.6640625" style="1" bestFit="1" customWidth="1"/>
    <col min="28" max="28" width="9.5" style="1" bestFit="1" customWidth="1"/>
    <col min="29" max="32" width="9.5" style="1" customWidth="1"/>
    <col min="33" max="33" width="10.6640625" style="1" bestFit="1" customWidth="1"/>
    <col min="34" max="45" width="10.6640625" style="1" customWidth="1"/>
    <col min="46" max="46" width="9.5" style="1" bestFit="1" customWidth="1"/>
    <col min="47" max="50" width="9.5" style="1" customWidth="1"/>
    <col min="51" max="55" width="9.5" style="1" bestFit="1" customWidth="1"/>
    <col min="56" max="56" width="10.6640625" style="1" bestFit="1" customWidth="1"/>
    <col min="57" max="59" width="9.5" style="1" bestFit="1" customWidth="1"/>
    <col min="60" max="60" width="10.6640625" style="1" bestFit="1" customWidth="1"/>
    <col min="61" max="61" width="9.5" style="1" bestFit="1" customWidth="1"/>
    <col min="62" max="62" width="9.6640625" style="1" bestFit="1" customWidth="1"/>
    <col min="63" max="64" width="9.5" style="1" bestFit="1" customWidth="1"/>
    <col min="65" max="65" width="9.6640625" style="1" bestFit="1" customWidth="1"/>
    <col min="66" max="68" width="10.6640625" style="1" bestFit="1" customWidth="1"/>
    <col min="69" max="69" width="9.6640625" style="1" bestFit="1" customWidth="1"/>
    <col min="70" max="70" width="9.5" style="1" bestFit="1" customWidth="1"/>
    <col min="71" max="71" width="9.5" style="1" customWidth="1"/>
    <col min="72" max="72" width="9.5" style="1" bestFit="1" customWidth="1"/>
    <col min="73" max="76" width="9" style="1" bestFit="1" customWidth="1"/>
    <col min="77" max="77" width="10.6640625" style="1" bestFit="1" customWidth="1"/>
    <col min="78" max="78" width="10.6640625" style="1" customWidth="1"/>
    <col min="79" max="79" width="9.6640625" style="1" bestFit="1" customWidth="1"/>
    <col min="80" max="80" width="9" style="1" bestFit="1" customWidth="1"/>
    <col min="81" max="81" width="10.6640625" style="1" bestFit="1" customWidth="1"/>
    <col min="82" max="90" width="10.6640625" style="1" customWidth="1"/>
    <col min="91" max="91" width="12" style="1" customWidth="1"/>
    <col min="92" max="16384" width="8.6640625" style="1"/>
  </cols>
  <sheetData>
    <row r="1" spans="1:62" ht="14" thickBot="1"/>
    <row r="2" spans="1:62" s="2" customFormat="1" ht="16">
      <c r="B2" s="57" t="s">
        <v>69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9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1"/>
      <c r="BB2" s="1"/>
      <c r="BC2" s="1"/>
      <c r="BD2" s="1"/>
      <c r="BE2" s="1"/>
      <c r="BF2" s="1"/>
      <c r="BG2" s="1"/>
      <c r="BH2" s="1"/>
      <c r="BI2" s="1"/>
      <c r="BJ2" s="1"/>
    </row>
    <row r="3" spans="1:62" ht="14" customHeight="1" thickBot="1">
      <c r="A3" s="3"/>
      <c r="B3" s="8" t="s">
        <v>6</v>
      </c>
      <c r="C3" s="9" t="s">
        <v>0</v>
      </c>
      <c r="D3" s="9" t="s">
        <v>34</v>
      </c>
      <c r="E3" s="10" t="s">
        <v>1</v>
      </c>
      <c r="F3" s="10" t="s">
        <v>62</v>
      </c>
      <c r="G3" s="10" t="s">
        <v>2</v>
      </c>
      <c r="H3" s="10" t="s">
        <v>9</v>
      </c>
      <c r="I3" s="10" t="s">
        <v>61</v>
      </c>
      <c r="J3" s="10" t="s">
        <v>4</v>
      </c>
      <c r="K3" s="10" t="s">
        <v>3</v>
      </c>
      <c r="L3" s="9" t="s">
        <v>5</v>
      </c>
      <c r="M3" s="9" t="s">
        <v>35</v>
      </c>
      <c r="N3" s="10" t="s">
        <v>10</v>
      </c>
      <c r="O3" s="11" t="s">
        <v>36</v>
      </c>
      <c r="P3" s="9" t="s">
        <v>37</v>
      </c>
      <c r="Q3" s="9" t="s">
        <v>8</v>
      </c>
      <c r="R3" s="9" t="s">
        <v>38</v>
      </c>
      <c r="S3" s="10" t="s">
        <v>39</v>
      </c>
      <c r="T3" s="9" t="s">
        <v>40</v>
      </c>
      <c r="U3" s="9" t="s">
        <v>11</v>
      </c>
      <c r="V3" s="9" t="s">
        <v>41</v>
      </c>
      <c r="W3" s="9" t="s">
        <v>42</v>
      </c>
      <c r="X3" s="9" t="s">
        <v>43</v>
      </c>
      <c r="Y3" s="9" t="s">
        <v>12</v>
      </c>
      <c r="Z3" s="9" t="s">
        <v>44</v>
      </c>
      <c r="AA3" s="9" t="s">
        <v>45</v>
      </c>
      <c r="AB3" s="9" t="s">
        <v>46</v>
      </c>
      <c r="AC3" s="10" t="s">
        <v>13</v>
      </c>
      <c r="AD3" s="9" t="s">
        <v>14</v>
      </c>
      <c r="AE3" s="10" t="s">
        <v>47</v>
      </c>
      <c r="AF3" s="10" t="s">
        <v>48</v>
      </c>
      <c r="AG3" s="9" t="s">
        <v>15</v>
      </c>
      <c r="AH3" s="10" t="s">
        <v>30</v>
      </c>
      <c r="AI3" s="10" t="s">
        <v>16</v>
      </c>
      <c r="AJ3" s="10" t="s">
        <v>19</v>
      </c>
      <c r="AK3" s="10" t="s">
        <v>26</v>
      </c>
      <c r="AL3" s="10" t="s">
        <v>28</v>
      </c>
      <c r="AM3" s="10" t="s">
        <v>18</v>
      </c>
      <c r="AN3" s="9" t="s">
        <v>49</v>
      </c>
      <c r="AO3" s="10" t="s">
        <v>17</v>
      </c>
      <c r="AP3" s="9" t="s">
        <v>27</v>
      </c>
      <c r="AQ3" s="10" t="s">
        <v>50</v>
      </c>
      <c r="AR3" s="9" t="s">
        <v>51</v>
      </c>
      <c r="AS3" s="10" t="s">
        <v>32</v>
      </c>
      <c r="AT3" s="10" t="s">
        <v>31</v>
      </c>
      <c r="AU3" s="10" t="s">
        <v>33</v>
      </c>
      <c r="AV3" s="10" t="s">
        <v>20</v>
      </c>
      <c r="AW3" s="10" t="s">
        <v>52</v>
      </c>
      <c r="AX3" s="10" t="s">
        <v>21</v>
      </c>
      <c r="AY3" s="9" t="s">
        <v>22</v>
      </c>
      <c r="AZ3" s="9" t="s">
        <v>23</v>
      </c>
      <c r="BA3" s="9" t="s">
        <v>29</v>
      </c>
      <c r="BB3" s="9" t="s">
        <v>53</v>
      </c>
      <c r="BC3" s="9" t="s">
        <v>25</v>
      </c>
      <c r="BD3" s="9" t="s">
        <v>54</v>
      </c>
      <c r="BE3" s="9" t="s">
        <v>55</v>
      </c>
      <c r="BF3" s="9" t="s">
        <v>56</v>
      </c>
      <c r="BG3" s="9" t="s">
        <v>57</v>
      </c>
      <c r="BH3" s="9" t="s">
        <v>58</v>
      </c>
      <c r="BI3" s="9" t="s">
        <v>59</v>
      </c>
      <c r="BJ3" s="12" t="s">
        <v>60</v>
      </c>
    </row>
    <row r="4" spans="1:62" ht="15" thickTop="1" thickBot="1">
      <c r="A4" s="3"/>
      <c r="B4" s="5">
        <v>1999</v>
      </c>
      <c r="C4" s="6">
        <v>17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  <c r="AY4" s="6">
        <v>0</v>
      </c>
      <c r="AZ4" s="6"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13">
        <v>0</v>
      </c>
    </row>
    <row r="5" spans="1:62" ht="15" thickTop="1" thickBot="1">
      <c r="A5" s="3"/>
      <c r="B5" s="5">
        <v>2000</v>
      </c>
      <c r="C5" s="6">
        <v>3788</v>
      </c>
      <c r="D5" s="6">
        <v>5562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13">
        <v>0</v>
      </c>
    </row>
    <row r="6" spans="1:62" ht="15" thickTop="1" thickBot="1">
      <c r="A6" s="3"/>
      <c r="B6" s="5">
        <v>2001</v>
      </c>
      <c r="C6" s="6">
        <v>4726</v>
      </c>
      <c r="D6" s="6">
        <v>15556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13">
        <v>0</v>
      </c>
    </row>
    <row r="7" spans="1:62" ht="15" thickTop="1" thickBot="1">
      <c r="A7" s="3"/>
      <c r="B7" s="5">
        <v>2002</v>
      </c>
      <c r="C7" s="6">
        <v>2216</v>
      </c>
      <c r="D7" s="6">
        <v>20119</v>
      </c>
      <c r="E7" s="6">
        <v>13707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13">
        <v>0</v>
      </c>
    </row>
    <row r="8" spans="1:62" ht="15" thickTop="1" thickBot="1">
      <c r="A8" s="3"/>
      <c r="B8" s="5">
        <v>2003</v>
      </c>
      <c r="C8" s="6">
        <v>1168</v>
      </c>
      <c r="D8" s="6">
        <v>24627</v>
      </c>
      <c r="E8" s="6">
        <v>21771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13">
        <v>0</v>
      </c>
    </row>
    <row r="9" spans="1:62" ht="15" thickTop="1" thickBot="1">
      <c r="A9" s="3"/>
      <c r="B9" s="5">
        <v>2004</v>
      </c>
      <c r="C9" s="6">
        <v>583</v>
      </c>
      <c r="D9" s="6">
        <v>53991</v>
      </c>
      <c r="E9" s="6">
        <v>26013</v>
      </c>
      <c r="F9" s="6">
        <v>2993</v>
      </c>
      <c r="G9" s="6">
        <v>653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13">
        <v>0</v>
      </c>
    </row>
    <row r="10" spans="1:62" ht="15" thickTop="1" thickBot="1">
      <c r="A10" s="3"/>
      <c r="B10" s="5">
        <v>2005</v>
      </c>
      <c r="C10" s="6">
        <v>666</v>
      </c>
      <c r="D10" s="6">
        <v>107897</v>
      </c>
      <c r="E10" s="7">
        <v>25864</v>
      </c>
      <c r="F10" s="7">
        <v>15960</v>
      </c>
      <c r="G10" s="7">
        <v>16826</v>
      </c>
      <c r="H10" s="7">
        <v>17989</v>
      </c>
      <c r="I10" s="7">
        <v>20674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13">
        <v>0</v>
      </c>
    </row>
    <row r="11" spans="1:62" ht="15" thickTop="1" thickBot="1">
      <c r="A11" s="3"/>
      <c r="B11" s="5">
        <v>2006</v>
      </c>
      <c r="C11" s="6">
        <v>722</v>
      </c>
      <c r="D11" s="6">
        <v>106971</v>
      </c>
      <c r="E11" s="7">
        <v>31253</v>
      </c>
      <c r="F11" s="7">
        <v>22549</v>
      </c>
      <c r="G11" s="7">
        <v>5598</v>
      </c>
      <c r="H11" s="7">
        <v>31485</v>
      </c>
      <c r="I11" s="7">
        <v>20161</v>
      </c>
      <c r="J11" s="6">
        <v>31341</v>
      </c>
      <c r="K11" s="6">
        <v>1784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13">
        <v>0</v>
      </c>
    </row>
    <row r="12" spans="1:62" ht="15" thickTop="1" thickBot="1">
      <c r="A12" s="3"/>
      <c r="B12" s="5">
        <v>2007</v>
      </c>
      <c r="C12" s="6">
        <v>3</v>
      </c>
      <c r="D12" s="6">
        <v>181221</v>
      </c>
      <c r="E12" s="7">
        <v>32575</v>
      </c>
      <c r="F12" s="7">
        <v>25108</v>
      </c>
      <c r="G12" s="7">
        <v>3405</v>
      </c>
      <c r="H12" s="7">
        <v>22052</v>
      </c>
      <c r="I12" s="7">
        <v>17291</v>
      </c>
      <c r="J12" s="6">
        <v>54477</v>
      </c>
      <c r="K12" s="6">
        <v>1645</v>
      </c>
      <c r="L12" s="6">
        <v>8388</v>
      </c>
      <c r="M12" s="6">
        <v>937</v>
      </c>
      <c r="N12" s="6">
        <v>3969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13">
        <v>0</v>
      </c>
    </row>
    <row r="13" spans="1:62" ht="15" thickTop="1" thickBot="1">
      <c r="A13" s="3"/>
      <c r="B13" s="5">
        <v>2008</v>
      </c>
      <c r="C13" s="6">
        <v>0</v>
      </c>
      <c r="D13" s="6">
        <v>158886</v>
      </c>
      <c r="E13" s="7">
        <v>31297</v>
      </c>
      <c r="F13" s="7">
        <v>19522</v>
      </c>
      <c r="G13" s="7">
        <v>198</v>
      </c>
      <c r="H13" s="7">
        <v>19391</v>
      </c>
      <c r="I13" s="7">
        <v>15200</v>
      </c>
      <c r="J13" s="6">
        <v>46272</v>
      </c>
      <c r="K13" s="6">
        <v>678</v>
      </c>
      <c r="L13" s="6">
        <v>8819</v>
      </c>
      <c r="M13" s="6">
        <v>980</v>
      </c>
      <c r="N13" s="6">
        <v>3399</v>
      </c>
      <c r="O13" s="6">
        <v>7612</v>
      </c>
      <c r="P13" s="6">
        <v>3118</v>
      </c>
      <c r="Q13" s="6">
        <v>310</v>
      </c>
      <c r="R13" s="6">
        <v>81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13">
        <v>0</v>
      </c>
    </row>
    <row r="14" spans="1:62" ht="15" thickTop="1" thickBot="1">
      <c r="A14" s="3"/>
      <c r="B14" s="5">
        <v>2009</v>
      </c>
      <c r="C14" s="6">
        <v>20572</v>
      </c>
      <c r="D14" s="6">
        <v>139682</v>
      </c>
      <c r="E14" s="7">
        <v>15119</v>
      </c>
      <c r="F14" s="7">
        <v>16480</v>
      </c>
      <c r="G14" s="7">
        <v>1</v>
      </c>
      <c r="H14" s="7">
        <v>11086</v>
      </c>
      <c r="I14" s="7">
        <v>14464</v>
      </c>
      <c r="J14" s="6">
        <v>22887</v>
      </c>
      <c r="K14" s="6">
        <v>469</v>
      </c>
      <c r="L14" s="6">
        <v>9357</v>
      </c>
      <c r="M14" s="6">
        <v>258</v>
      </c>
      <c r="N14" s="6">
        <v>2656</v>
      </c>
      <c r="O14" s="6">
        <v>7192</v>
      </c>
      <c r="P14" s="6">
        <v>4162</v>
      </c>
      <c r="Q14" s="6">
        <v>527</v>
      </c>
      <c r="R14" s="6">
        <v>42</v>
      </c>
      <c r="S14" s="7">
        <v>1598</v>
      </c>
      <c r="T14" s="7">
        <v>17022</v>
      </c>
      <c r="U14" s="7">
        <v>6699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13">
        <v>0</v>
      </c>
    </row>
    <row r="15" spans="1:62" ht="15" thickTop="1" thickBot="1">
      <c r="A15" s="3"/>
      <c r="B15" s="5">
        <v>2010</v>
      </c>
      <c r="C15" s="6">
        <v>20962</v>
      </c>
      <c r="D15" s="6">
        <v>140928</v>
      </c>
      <c r="E15" s="7">
        <v>7336</v>
      </c>
      <c r="F15" s="7">
        <v>12088</v>
      </c>
      <c r="G15" s="7">
        <v>0</v>
      </c>
      <c r="H15" s="7">
        <v>7456</v>
      </c>
      <c r="I15" s="7">
        <v>15119</v>
      </c>
      <c r="J15" s="6">
        <v>14587</v>
      </c>
      <c r="K15" s="6">
        <v>305</v>
      </c>
      <c r="L15" s="6">
        <v>6710</v>
      </c>
      <c r="M15" s="6">
        <v>129</v>
      </c>
      <c r="N15" s="6">
        <v>50</v>
      </c>
      <c r="O15" s="6">
        <v>3857</v>
      </c>
      <c r="P15" s="6">
        <v>405</v>
      </c>
      <c r="Q15" s="6">
        <v>55</v>
      </c>
      <c r="R15" s="7">
        <v>0</v>
      </c>
      <c r="S15" s="7">
        <v>2393</v>
      </c>
      <c r="T15" s="7">
        <v>22232</v>
      </c>
      <c r="U15" s="7">
        <v>10663</v>
      </c>
      <c r="V15" s="7">
        <v>955</v>
      </c>
      <c r="W15" s="7">
        <v>766</v>
      </c>
      <c r="X15" s="6">
        <v>0</v>
      </c>
      <c r="Y15" s="7">
        <v>655</v>
      </c>
      <c r="Z15" s="7">
        <v>350</v>
      </c>
      <c r="AA15" s="7">
        <v>5249</v>
      </c>
      <c r="AB15" s="7">
        <v>1192</v>
      </c>
      <c r="AC15" s="7">
        <v>206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13">
        <v>0</v>
      </c>
    </row>
    <row r="16" spans="1:62" ht="15" thickTop="1" thickBot="1">
      <c r="A16" s="3"/>
      <c r="B16" s="5">
        <v>2011</v>
      </c>
      <c r="C16" s="6">
        <v>15549</v>
      </c>
      <c r="D16" s="6">
        <v>136463</v>
      </c>
      <c r="E16" s="7">
        <v>4703</v>
      </c>
      <c r="F16" s="7">
        <v>10089</v>
      </c>
      <c r="G16" s="7">
        <v>0</v>
      </c>
      <c r="H16" s="7">
        <v>4549</v>
      </c>
      <c r="I16" s="7">
        <v>10723</v>
      </c>
      <c r="J16" s="6">
        <v>9241</v>
      </c>
      <c r="K16" s="6">
        <v>282</v>
      </c>
      <c r="L16" s="6">
        <v>3236</v>
      </c>
      <c r="M16" s="6">
        <v>85</v>
      </c>
      <c r="N16" s="6">
        <v>0</v>
      </c>
      <c r="O16" s="6">
        <v>1877</v>
      </c>
      <c r="P16" s="6">
        <v>24</v>
      </c>
      <c r="Q16" s="7">
        <v>0</v>
      </c>
      <c r="R16" s="7">
        <v>0</v>
      </c>
      <c r="S16" s="7">
        <v>1165</v>
      </c>
      <c r="T16" s="7">
        <v>11286</v>
      </c>
      <c r="U16" s="7">
        <v>2864</v>
      </c>
      <c r="V16" s="7">
        <v>309</v>
      </c>
      <c r="W16" s="7">
        <v>1</v>
      </c>
      <c r="X16" s="7">
        <v>59</v>
      </c>
      <c r="Y16" s="7">
        <v>484</v>
      </c>
      <c r="Z16" s="7">
        <v>381</v>
      </c>
      <c r="AA16" s="7">
        <v>11330</v>
      </c>
      <c r="AB16" s="7">
        <v>5739</v>
      </c>
      <c r="AC16" s="7">
        <v>1571</v>
      </c>
      <c r="AD16" s="6">
        <v>14381</v>
      </c>
      <c r="AE16" s="6">
        <v>390</v>
      </c>
      <c r="AF16" s="6">
        <v>378</v>
      </c>
      <c r="AG16" s="6">
        <v>17366</v>
      </c>
      <c r="AH16" s="6">
        <v>1801</v>
      </c>
      <c r="AI16" s="6">
        <v>123</v>
      </c>
      <c r="AJ16" s="6">
        <v>52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13">
        <v>0</v>
      </c>
    </row>
    <row r="17" spans="1:62" ht="15" thickTop="1" thickBot="1">
      <c r="A17" s="3"/>
      <c r="B17" s="5">
        <v>2012</v>
      </c>
      <c r="C17" s="6">
        <v>5846</v>
      </c>
      <c r="D17" s="6">
        <v>223906</v>
      </c>
      <c r="E17" s="7">
        <v>7156</v>
      </c>
      <c r="F17" s="7">
        <v>1441</v>
      </c>
      <c r="G17" s="7">
        <v>0</v>
      </c>
      <c r="H17" s="7">
        <v>5921</v>
      </c>
      <c r="I17" s="7">
        <v>12223</v>
      </c>
      <c r="J17" s="6">
        <v>45656</v>
      </c>
      <c r="K17" s="6">
        <v>607</v>
      </c>
      <c r="L17" s="6">
        <v>103</v>
      </c>
      <c r="M17" s="6">
        <v>54</v>
      </c>
      <c r="N17" s="6">
        <v>0</v>
      </c>
      <c r="O17" s="6">
        <v>1801</v>
      </c>
      <c r="P17" s="6">
        <v>16664</v>
      </c>
      <c r="Q17" s="7">
        <v>0</v>
      </c>
      <c r="R17" s="7">
        <v>0</v>
      </c>
      <c r="S17" s="7">
        <v>940</v>
      </c>
      <c r="T17" s="7">
        <v>14100</v>
      </c>
      <c r="U17" s="7">
        <v>650</v>
      </c>
      <c r="V17" s="7">
        <v>121</v>
      </c>
      <c r="W17" s="7">
        <v>22</v>
      </c>
      <c r="X17" s="7">
        <v>0</v>
      </c>
      <c r="Y17" s="7">
        <v>90</v>
      </c>
      <c r="Z17" s="7">
        <v>1040</v>
      </c>
      <c r="AA17" s="7">
        <v>4192</v>
      </c>
      <c r="AB17" s="7">
        <v>6067</v>
      </c>
      <c r="AC17" s="7">
        <v>1180</v>
      </c>
      <c r="AD17" s="6">
        <v>17671</v>
      </c>
      <c r="AE17" s="6">
        <v>250</v>
      </c>
      <c r="AF17" s="6">
        <v>691</v>
      </c>
      <c r="AG17" s="6">
        <v>20754</v>
      </c>
      <c r="AH17" s="6">
        <v>12010</v>
      </c>
      <c r="AI17" s="6">
        <v>2564</v>
      </c>
      <c r="AJ17" s="6">
        <v>570</v>
      </c>
      <c r="AK17" s="6">
        <v>10245</v>
      </c>
      <c r="AL17" s="6">
        <v>972</v>
      </c>
      <c r="AM17" s="7">
        <v>10935</v>
      </c>
      <c r="AN17" s="7">
        <v>7027</v>
      </c>
      <c r="AO17" s="7">
        <v>270</v>
      </c>
      <c r="AP17" s="7">
        <v>747</v>
      </c>
      <c r="AQ17" s="7">
        <v>162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13">
        <v>0</v>
      </c>
    </row>
    <row r="18" spans="1:62" ht="15" thickTop="1" thickBot="1">
      <c r="A18" s="3"/>
      <c r="B18" s="5">
        <v>2013</v>
      </c>
      <c r="C18" s="6">
        <v>4802</v>
      </c>
      <c r="D18" s="6">
        <v>222140</v>
      </c>
      <c r="E18" s="7">
        <v>7719</v>
      </c>
      <c r="F18" s="7">
        <v>0</v>
      </c>
      <c r="G18" s="7">
        <v>996</v>
      </c>
      <c r="H18" s="7">
        <v>5070</v>
      </c>
      <c r="I18" s="7">
        <v>11307</v>
      </c>
      <c r="J18" s="6">
        <v>44448</v>
      </c>
      <c r="K18" s="6">
        <v>522</v>
      </c>
      <c r="L18" s="6">
        <v>0</v>
      </c>
      <c r="M18" s="6">
        <v>115</v>
      </c>
      <c r="N18" s="6">
        <v>0</v>
      </c>
      <c r="O18" s="6">
        <v>1036</v>
      </c>
      <c r="P18" s="6">
        <v>13779</v>
      </c>
      <c r="Q18" s="7">
        <v>0</v>
      </c>
      <c r="R18" s="7">
        <v>0</v>
      </c>
      <c r="S18" s="7">
        <v>169</v>
      </c>
      <c r="T18" s="7">
        <v>37270</v>
      </c>
      <c r="U18" s="7">
        <v>5</v>
      </c>
      <c r="V18" s="7">
        <v>64</v>
      </c>
      <c r="W18" s="7">
        <v>11</v>
      </c>
      <c r="X18" s="7">
        <v>0</v>
      </c>
      <c r="Y18" s="7">
        <v>0</v>
      </c>
      <c r="Z18" s="7">
        <v>1456</v>
      </c>
      <c r="AA18" s="7">
        <v>4550</v>
      </c>
      <c r="AB18" s="7">
        <v>7469</v>
      </c>
      <c r="AC18" s="7">
        <v>615</v>
      </c>
      <c r="AD18" s="6">
        <v>15071</v>
      </c>
      <c r="AE18" s="6">
        <v>118</v>
      </c>
      <c r="AF18" s="6">
        <v>475</v>
      </c>
      <c r="AG18" s="6">
        <v>21559</v>
      </c>
      <c r="AH18" s="6">
        <v>7133</v>
      </c>
      <c r="AI18" s="6">
        <v>2893</v>
      </c>
      <c r="AJ18" s="6">
        <v>113</v>
      </c>
      <c r="AK18" s="6">
        <v>13919</v>
      </c>
      <c r="AL18" s="6">
        <v>1461</v>
      </c>
      <c r="AM18" s="7">
        <v>28056</v>
      </c>
      <c r="AN18" s="7">
        <v>16562</v>
      </c>
      <c r="AO18" s="7">
        <v>854</v>
      </c>
      <c r="AP18" s="7">
        <v>16468</v>
      </c>
      <c r="AQ18" s="7">
        <v>5655</v>
      </c>
      <c r="AR18" s="7">
        <v>282</v>
      </c>
      <c r="AS18" s="7">
        <v>307</v>
      </c>
      <c r="AT18" s="7">
        <v>56</v>
      </c>
      <c r="AU18" s="7">
        <v>676</v>
      </c>
      <c r="AV18" s="7">
        <v>334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13">
        <v>0</v>
      </c>
    </row>
    <row r="19" spans="1:62" ht="15" thickTop="1" thickBot="1">
      <c r="A19" s="3"/>
      <c r="B19" s="5">
        <v>2014</v>
      </c>
      <c r="C19" s="6">
        <v>3965</v>
      </c>
      <c r="D19" s="6">
        <v>194108</v>
      </c>
      <c r="E19" s="7">
        <v>5070</v>
      </c>
      <c r="F19" s="7">
        <v>0</v>
      </c>
      <c r="G19" s="7">
        <v>13977</v>
      </c>
      <c r="H19" s="7">
        <v>3621</v>
      </c>
      <c r="I19" s="7">
        <v>9351</v>
      </c>
      <c r="J19" s="6">
        <v>39515</v>
      </c>
      <c r="K19" s="6">
        <v>183</v>
      </c>
      <c r="L19" s="6">
        <v>0</v>
      </c>
      <c r="M19" s="6">
        <v>65</v>
      </c>
      <c r="N19" s="6">
        <v>0</v>
      </c>
      <c r="O19" s="6">
        <v>137</v>
      </c>
      <c r="P19" s="6">
        <v>1018</v>
      </c>
      <c r="Q19" s="7">
        <v>0</v>
      </c>
      <c r="R19" s="7">
        <v>0</v>
      </c>
      <c r="S19" s="7">
        <v>30</v>
      </c>
      <c r="T19" s="7">
        <v>35425</v>
      </c>
      <c r="U19" s="7">
        <v>0</v>
      </c>
      <c r="V19" s="7">
        <v>10</v>
      </c>
      <c r="W19" s="7">
        <v>20</v>
      </c>
      <c r="X19" s="7">
        <v>0</v>
      </c>
      <c r="Y19" s="7">
        <v>0</v>
      </c>
      <c r="Z19" s="7">
        <v>308</v>
      </c>
      <c r="AA19" s="7">
        <v>3562</v>
      </c>
      <c r="AB19" s="7">
        <v>10033</v>
      </c>
      <c r="AC19" s="7">
        <v>650</v>
      </c>
      <c r="AD19" s="6">
        <v>17673</v>
      </c>
      <c r="AE19" s="6">
        <v>30</v>
      </c>
      <c r="AF19" s="6">
        <v>180</v>
      </c>
      <c r="AG19" s="6">
        <v>21052</v>
      </c>
      <c r="AH19" s="6">
        <v>7353</v>
      </c>
      <c r="AI19" s="6">
        <v>662</v>
      </c>
      <c r="AJ19" s="6">
        <v>0</v>
      </c>
      <c r="AK19" s="6">
        <v>13776</v>
      </c>
      <c r="AL19" s="6">
        <v>379</v>
      </c>
      <c r="AM19" s="7">
        <v>19162</v>
      </c>
      <c r="AN19" s="7">
        <v>14837</v>
      </c>
      <c r="AO19" s="7">
        <v>283</v>
      </c>
      <c r="AP19" s="7">
        <v>17048</v>
      </c>
      <c r="AQ19" s="7">
        <v>1939</v>
      </c>
      <c r="AR19" s="7">
        <v>158</v>
      </c>
      <c r="AS19" s="7">
        <v>3456</v>
      </c>
      <c r="AT19" s="7">
        <v>565</v>
      </c>
      <c r="AU19" s="7">
        <v>1678</v>
      </c>
      <c r="AV19" s="7">
        <v>2480</v>
      </c>
      <c r="AW19" s="7">
        <v>7926</v>
      </c>
      <c r="AX19" s="7">
        <v>133</v>
      </c>
      <c r="AY19" s="7">
        <v>354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13">
        <v>0</v>
      </c>
    </row>
    <row r="20" spans="1:62" ht="15" thickTop="1" thickBot="1">
      <c r="B20" s="5">
        <v>2015</v>
      </c>
      <c r="C20" s="6">
        <v>1458</v>
      </c>
      <c r="D20" s="6">
        <v>180603</v>
      </c>
      <c r="E20" s="7">
        <v>4887</v>
      </c>
      <c r="F20" s="7">
        <v>0</v>
      </c>
      <c r="G20" s="7">
        <v>11065</v>
      </c>
      <c r="H20" s="7">
        <v>4015</v>
      </c>
      <c r="I20" s="7">
        <v>7722</v>
      </c>
      <c r="J20" s="6">
        <v>30640</v>
      </c>
      <c r="K20" s="6">
        <v>91</v>
      </c>
      <c r="L20" s="6">
        <v>0</v>
      </c>
      <c r="M20" s="6">
        <v>47</v>
      </c>
      <c r="N20" s="6">
        <v>0</v>
      </c>
      <c r="O20" s="6">
        <v>25</v>
      </c>
      <c r="P20" s="6">
        <v>59</v>
      </c>
      <c r="Q20" s="7">
        <v>0</v>
      </c>
      <c r="R20" s="7">
        <v>0</v>
      </c>
      <c r="S20" s="7">
        <v>3</v>
      </c>
      <c r="T20" s="7">
        <v>24681</v>
      </c>
      <c r="U20" s="7">
        <v>0</v>
      </c>
      <c r="V20" s="7">
        <v>1</v>
      </c>
      <c r="W20" s="7">
        <v>10</v>
      </c>
      <c r="X20" s="7">
        <v>0</v>
      </c>
      <c r="Y20" s="7">
        <v>0</v>
      </c>
      <c r="Z20" s="7">
        <v>63</v>
      </c>
      <c r="AA20" s="7">
        <v>3073</v>
      </c>
      <c r="AB20" s="7">
        <v>8403</v>
      </c>
      <c r="AC20" s="7">
        <v>0</v>
      </c>
      <c r="AD20" s="6">
        <v>14657</v>
      </c>
      <c r="AE20" s="6">
        <v>16</v>
      </c>
      <c r="AF20" s="6">
        <v>176</v>
      </c>
      <c r="AG20" s="6">
        <v>19908</v>
      </c>
      <c r="AH20" s="6">
        <v>4042</v>
      </c>
      <c r="AI20" s="6">
        <v>186</v>
      </c>
      <c r="AJ20" s="6">
        <v>0</v>
      </c>
      <c r="AK20" s="6">
        <v>11492</v>
      </c>
      <c r="AL20" s="6">
        <v>22</v>
      </c>
      <c r="AM20" s="7">
        <v>14177</v>
      </c>
      <c r="AN20" s="7">
        <v>11241</v>
      </c>
      <c r="AO20" s="7">
        <v>97</v>
      </c>
      <c r="AP20" s="7">
        <v>11956</v>
      </c>
      <c r="AQ20" s="7">
        <v>740</v>
      </c>
      <c r="AR20" s="7">
        <v>53</v>
      </c>
      <c r="AS20" s="7">
        <v>4012</v>
      </c>
      <c r="AT20" s="7">
        <v>272</v>
      </c>
      <c r="AU20" s="7">
        <v>2356</v>
      </c>
      <c r="AV20" s="7">
        <v>2245</v>
      </c>
      <c r="AW20" s="7">
        <v>5589</v>
      </c>
      <c r="AX20" s="7">
        <v>250</v>
      </c>
      <c r="AY20" s="7">
        <v>2573</v>
      </c>
      <c r="AZ20" s="7">
        <v>1494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13">
        <v>0</v>
      </c>
    </row>
    <row r="21" spans="1:62" ht="15" thickTop="1" thickBot="1">
      <c r="B21" s="5">
        <v>2016</v>
      </c>
      <c r="C21" s="6">
        <v>75</v>
      </c>
      <c r="D21" s="6">
        <v>134155</v>
      </c>
      <c r="E21" s="7">
        <v>896</v>
      </c>
      <c r="F21" s="7">
        <v>0</v>
      </c>
      <c r="G21" s="7">
        <v>9179</v>
      </c>
      <c r="H21" s="7">
        <v>5976</v>
      </c>
      <c r="I21" s="7">
        <v>8561</v>
      </c>
      <c r="J21" s="6">
        <v>22227</v>
      </c>
      <c r="K21" s="6">
        <v>70</v>
      </c>
      <c r="L21" s="6">
        <v>0</v>
      </c>
      <c r="M21" s="6">
        <v>40</v>
      </c>
      <c r="N21" s="6">
        <v>0</v>
      </c>
      <c r="O21" s="6">
        <v>0</v>
      </c>
      <c r="P21" s="6">
        <v>4335</v>
      </c>
      <c r="Q21" s="7">
        <v>0</v>
      </c>
      <c r="R21" s="7">
        <v>0</v>
      </c>
      <c r="S21" s="7">
        <v>0</v>
      </c>
      <c r="T21" s="7">
        <v>33648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64</v>
      </c>
      <c r="AA21" s="7">
        <v>2338</v>
      </c>
      <c r="AB21" s="7">
        <v>7219</v>
      </c>
      <c r="AC21" s="7">
        <v>0</v>
      </c>
      <c r="AD21" s="6">
        <v>8903</v>
      </c>
      <c r="AE21" s="6">
        <v>1</v>
      </c>
      <c r="AF21" s="6">
        <v>118</v>
      </c>
      <c r="AG21" s="6">
        <v>18961</v>
      </c>
      <c r="AH21" s="6">
        <v>765</v>
      </c>
      <c r="AI21" s="6">
        <v>45</v>
      </c>
      <c r="AJ21" s="6">
        <v>0</v>
      </c>
      <c r="AK21" s="6">
        <v>6142</v>
      </c>
      <c r="AL21" s="6">
        <v>1</v>
      </c>
      <c r="AM21" s="7">
        <v>11877</v>
      </c>
      <c r="AN21" s="7">
        <v>7645</v>
      </c>
      <c r="AO21" s="7">
        <v>18</v>
      </c>
      <c r="AP21" s="7">
        <v>8451</v>
      </c>
      <c r="AQ21" s="7">
        <v>709</v>
      </c>
      <c r="AR21" s="7">
        <v>14</v>
      </c>
      <c r="AS21" s="7">
        <v>1998</v>
      </c>
      <c r="AT21" s="7">
        <v>35</v>
      </c>
      <c r="AU21" s="7">
        <v>1114</v>
      </c>
      <c r="AV21" s="7">
        <v>816</v>
      </c>
      <c r="AW21" s="7">
        <v>2173</v>
      </c>
      <c r="AX21" s="7">
        <v>199</v>
      </c>
      <c r="AY21" s="7">
        <v>2842</v>
      </c>
      <c r="AZ21" s="7">
        <v>45070</v>
      </c>
      <c r="BA21" s="7">
        <v>269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13">
        <v>0</v>
      </c>
    </row>
    <row r="22" spans="1:62" ht="15" thickTop="1" thickBot="1">
      <c r="B22" s="5">
        <v>2017</v>
      </c>
      <c r="C22" s="6">
        <v>3</v>
      </c>
      <c r="D22" s="6">
        <v>87725</v>
      </c>
      <c r="E22" s="7">
        <v>65</v>
      </c>
      <c r="F22" s="7">
        <v>0</v>
      </c>
      <c r="G22" s="7">
        <v>22008</v>
      </c>
      <c r="H22" s="7">
        <v>16864</v>
      </c>
      <c r="I22" s="7">
        <v>8568</v>
      </c>
      <c r="J22" s="6">
        <v>20985</v>
      </c>
      <c r="K22" s="6">
        <v>50</v>
      </c>
      <c r="L22" s="6">
        <v>0</v>
      </c>
      <c r="M22" s="6">
        <v>0</v>
      </c>
      <c r="N22" s="6">
        <v>0</v>
      </c>
      <c r="O22" s="6">
        <v>0</v>
      </c>
      <c r="P22" s="6">
        <v>4452</v>
      </c>
      <c r="Q22" s="7">
        <v>0</v>
      </c>
      <c r="R22" s="7">
        <v>0</v>
      </c>
      <c r="S22" s="7">
        <v>1</v>
      </c>
      <c r="T22" s="7">
        <v>57474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705</v>
      </c>
      <c r="AB22" s="7">
        <v>5931</v>
      </c>
      <c r="AC22" s="7">
        <v>0</v>
      </c>
      <c r="AD22" s="6">
        <v>4690</v>
      </c>
      <c r="AE22" s="6">
        <v>0</v>
      </c>
      <c r="AF22" s="6">
        <v>58</v>
      </c>
      <c r="AG22" s="6">
        <v>10338</v>
      </c>
      <c r="AH22" s="6">
        <v>506</v>
      </c>
      <c r="AI22" s="6">
        <v>6</v>
      </c>
      <c r="AJ22" s="6">
        <v>0</v>
      </c>
      <c r="AK22" s="6">
        <v>5589</v>
      </c>
      <c r="AL22" s="6">
        <v>0</v>
      </c>
      <c r="AM22" s="7">
        <v>10221</v>
      </c>
      <c r="AN22" s="7">
        <v>5394</v>
      </c>
      <c r="AO22" s="7">
        <v>0</v>
      </c>
      <c r="AP22" s="7">
        <v>4990</v>
      </c>
      <c r="AQ22" s="7">
        <v>70</v>
      </c>
      <c r="AR22" s="7">
        <v>3</v>
      </c>
      <c r="AS22" s="7">
        <v>870</v>
      </c>
      <c r="AT22" s="7">
        <v>1</v>
      </c>
      <c r="AU22" s="7">
        <v>298</v>
      </c>
      <c r="AV22" s="7">
        <v>389</v>
      </c>
      <c r="AW22" s="7">
        <v>45</v>
      </c>
      <c r="AX22" s="7">
        <v>292</v>
      </c>
      <c r="AY22" s="7">
        <v>3323</v>
      </c>
      <c r="AZ22" s="7">
        <v>50559</v>
      </c>
      <c r="BA22" s="7">
        <v>581</v>
      </c>
      <c r="BB22" s="7">
        <v>27237</v>
      </c>
      <c r="BC22" s="7">
        <v>10770</v>
      </c>
      <c r="BD22" s="7">
        <v>1807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13">
        <v>0</v>
      </c>
    </row>
    <row r="23" spans="1:62" ht="15" thickTop="1" thickBot="1">
      <c r="B23" s="5">
        <v>2018</v>
      </c>
      <c r="C23" s="6">
        <v>12510</v>
      </c>
      <c r="D23" s="6">
        <v>59995</v>
      </c>
      <c r="E23" s="7">
        <v>6</v>
      </c>
      <c r="F23" s="7">
        <v>0</v>
      </c>
      <c r="G23" s="7">
        <v>17188</v>
      </c>
      <c r="H23" s="7">
        <v>14513</v>
      </c>
      <c r="I23" s="7">
        <v>15656</v>
      </c>
      <c r="J23" s="6">
        <v>22914</v>
      </c>
      <c r="K23" s="6">
        <v>40</v>
      </c>
      <c r="L23" s="6">
        <v>0</v>
      </c>
      <c r="M23" s="6">
        <v>211</v>
      </c>
      <c r="N23" s="6">
        <v>0</v>
      </c>
      <c r="O23" s="6">
        <v>0</v>
      </c>
      <c r="P23" s="6">
        <v>2447</v>
      </c>
      <c r="Q23" s="7">
        <v>0</v>
      </c>
      <c r="R23" s="7">
        <v>0</v>
      </c>
      <c r="S23" s="7">
        <v>0</v>
      </c>
      <c r="T23" s="7">
        <v>54157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38</v>
      </c>
      <c r="AB23" s="7">
        <v>4407</v>
      </c>
      <c r="AC23" s="7">
        <v>0</v>
      </c>
      <c r="AD23" s="6">
        <v>4</v>
      </c>
      <c r="AE23" s="7">
        <v>0</v>
      </c>
      <c r="AF23" s="7">
        <v>22</v>
      </c>
      <c r="AG23" s="7">
        <v>4526</v>
      </c>
      <c r="AH23" s="7">
        <v>2809</v>
      </c>
      <c r="AI23" s="7">
        <v>0</v>
      </c>
      <c r="AJ23" s="7">
        <v>0</v>
      </c>
      <c r="AK23" s="7">
        <v>5924</v>
      </c>
      <c r="AL23" s="7">
        <v>0</v>
      </c>
      <c r="AM23" s="7">
        <v>6101</v>
      </c>
      <c r="AN23" s="7">
        <v>5250</v>
      </c>
      <c r="AO23" s="7">
        <v>0</v>
      </c>
      <c r="AP23" s="7">
        <v>8008</v>
      </c>
      <c r="AQ23" s="7">
        <v>1</v>
      </c>
      <c r="AR23" s="7">
        <v>0</v>
      </c>
      <c r="AS23" s="7">
        <v>300</v>
      </c>
      <c r="AT23" s="7">
        <v>0</v>
      </c>
      <c r="AU23" s="7">
        <v>0</v>
      </c>
      <c r="AV23" s="7">
        <v>0</v>
      </c>
      <c r="AW23" s="7">
        <v>0</v>
      </c>
      <c r="AX23" s="7">
        <v>690</v>
      </c>
      <c r="AY23" s="7">
        <v>9062</v>
      </c>
      <c r="AZ23" s="7">
        <v>48122</v>
      </c>
      <c r="BA23" s="7">
        <v>170</v>
      </c>
      <c r="BB23" s="7">
        <v>25743</v>
      </c>
      <c r="BC23" s="7">
        <v>13068</v>
      </c>
      <c r="BD23" s="7">
        <v>2106</v>
      </c>
      <c r="BE23" s="7">
        <v>3643</v>
      </c>
      <c r="BF23" s="7">
        <v>102</v>
      </c>
      <c r="BG23" s="7">
        <v>3363</v>
      </c>
      <c r="BH23" s="7">
        <v>123</v>
      </c>
      <c r="BI23" s="6">
        <v>0</v>
      </c>
      <c r="BJ23" s="13">
        <v>0</v>
      </c>
    </row>
    <row r="24" spans="1:62" ht="15" thickTop="1" thickBot="1">
      <c r="B24" s="14">
        <v>2019</v>
      </c>
      <c r="C24" s="15">
        <v>23686</v>
      </c>
      <c r="D24" s="15">
        <v>47862</v>
      </c>
      <c r="E24" s="16">
        <v>0</v>
      </c>
      <c r="F24" s="16">
        <v>0</v>
      </c>
      <c r="G24" s="16">
        <v>23817</v>
      </c>
      <c r="H24" s="16">
        <v>18248</v>
      </c>
      <c r="I24" s="16">
        <v>16116</v>
      </c>
      <c r="J24" s="15">
        <v>26043</v>
      </c>
      <c r="K24" s="15">
        <v>7</v>
      </c>
      <c r="L24" s="15">
        <v>0</v>
      </c>
      <c r="M24" s="15">
        <v>187</v>
      </c>
      <c r="N24" s="15">
        <v>0</v>
      </c>
      <c r="O24" s="15">
        <v>0</v>
      </c>
      <c r="P24" s="15">
        <v>1237</v>
      </c>
      <c r="Q24" s="16">
        <v>0</v>
      </c>
      <c r="R24" s="16">
        <v>0</v>
      </c>
      <c r="S24" s="16">
        <v>0</v>
      </c>
      <c r="T24" s="16">
        <v>49603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2</v>
      </c>
      <c r="AB24" s="16">
        <v>5147</v>
      </c>
      <c r="AC24" s="16">
        <v>0</v>
      </c>
      <c r="AD24" s="15">
        <v>0</v>
      </c>
      <c r="AE24" s="16">
        <v>0</v>
      </c>
      <c r="AF24" s="16">
        <v>0</v>
      </c>
      <c r="AG24" s="16">
        <v>2636</v>
      </c>
      <c r="AH24" s="16">
        <v>1057</v>
      </c>
      <c r="AI24" s="16">
        <v>0</v>
      </c>
      <c r="AJ24" s="16">
        <v>0</v>
      </c>
      <c r="AK24" s="16">
        <v>1054</v>
      </c>
      <c r="AL24" s="16">
        <v>0</v>
      </c>
      <c r="AM24" s="16">
        <v>38</v>
      </c>
      <c r="AN24" s="16">
        <v>8608</v>
      </c>
      <c r="AO24" s="16">
        <v>0</v>
      </c>
      <c r="AP24" s="16">
        <v>6552</v>
      </c>
      <c r="AQ24" s="16">
        <v>0</v>
      </c>
      <c r="AR24" s="16">
        <v>0</v>
      </c>
      <c r="AS24" s="16">
        <v>129</v>
      </c>
      <c r="AT24" s="16">
        <v>0</v>
      </c>
      <c r="AU24" s="16">
        <v>0</v>
      </c>
      <c r="AV24" s="16">
        <v>0</v>
      </c>
      <c r="AW24" s="16">
        <v>572</v>
      </c>
      <c r="AX24" s="16">
        <v>451</v>
      </c>
      <c r="AY24" s="16">
        <v>9649</v>
      </c>
      <c r="AZ24" s="16">
        <v>92525</v>
      </c>
      <c r="BA24" s="16">
        <v>238</v>
      </c>
      <c r="BB24" s="16">
        <v>18336</v>
      </c>
      <c r="BC24" s="16">
        <v>15558</v>
      </c>
      <c r="BD24" s="16">
        <v>2130</v>
      </c>
      <c r="BE24" s="16">
        <v>114</v>
      </c>
      <c r="BF24" s="16">
        <v>37</v>
      </c>
      <c r="BG24" s="16">
        <v>4205</v>
      </c>
      <c r="BH24" s="16">
        <v>0</v>
      </c>
      <c r="BI24" s="16">
        <v>8603</v>
      </c>
      <c r="BJ24" s="17">
        <v>16299</v>
      </c>
    </row>
    <row r="25" spans="1:62" ht="14" thickTop="1"/>
  </sheetData>
  <mergeCells count="1">
    <mergeCell ref="B2:O2"/>
  </mergeCells>
  <pageMargins left="0.25" right="0.25" top="1" bottom="1" header="0.5" footer="0.5"/>
  <pageSetup scale="13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HEV Sales 2019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HEV Sales by Model</dc:title>
  <dc:creator>Kevin Bennion</dc:creator>
  <dc:description>Trend of sales by HEV models from 1999-2008</dc:description>
  <cp:lastModifiedBy>Microsoft Office User</cp:lastModifiedBy>
  <cp:lastPrinted>2019-10-04T17:30:35Z</cp:lastPrinted>
  <dcterms:created xsi:type="dcterms:W3CDTF">2007-03-27T19:09:46Z</dcterms:created>
  <dcterms:modified xsi:type="dcterms:W3CDTF">2020-10-07T00:52:14Z</dcterms:modified>
</cp:coreProperties>
</file>