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haratExcel\"/>
    </mc:Choice>
  </mc:AlternateContent>
  <bookViews>
    <workbookView xWindow="0" yWindow="0" windowWidth="15360" windowHeight="7095" firstSheet="4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9" r:id="rId6"/>
    <sheet name="Sheet7" sheetId="7" r:id="rId7"/>
    <sheet name="MathFunction" sheetId="6" r:id="rId8"/>
    <sheet name="Sheet8" sheetId="8" r:id="rId9"/>
    <sheet name="and or not function " sheetId="10" r:id="rId10"/>
    <sheet name="string function" sheetId="11" r:id="rId11"/>
  </sheets>
  <calcPr calcId="162913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1" l="1"/>
  <c r="C20" i="11"/>
  <c r="C19" i="11"/>
  <c r="C18" i="11"/>
  <c r="C17" i="11"/>
  <c r="C16" i="11"/>
  <c r="C15" i="11"/>
  <c r="C14" i="11"/>
  <c r="C12" i="11"/>
  <c r="C10" i="11"/>
  <c r="C9" i="11"/>
  <c r="C8" i="11"/>
  <c r="C7" i="11"/>
  <c r="C6" i="11"/>
  <c r="C5" i="11"/>
  <c r="C3" i="11"/>
  <c r="C2" i="11"/>
  <c r="E7" i="10"/>
  <c r="E5" i="10"/>
  <c r="E3" i="10"/>
  <c r="F2" i="10"/>
  <c r="E1" i="10"/>
  <c r="H20" i="9"/>
  <c r="H21" i="9"/>
  <c r="H19" i="9"/>
  <c r="G26" i="9" l="1"/>
  <c r="D26" i="9"/>
  <c r="E26" i="9"/>
  <c r="E27" i="9"/>
  <c r="E28" i="9"/>
  <c r="E29" i="9"/>
  <c r="E30" i="9"/>
  <c r="E31" i="9"/>
  <c r="E32" i="9"/>
  <c r="E33" i="9"/>
  <c r="D27" i="9"/>
  <c r="D28" i="9"/>
  <c r="D29" i="9"/>
  <c r="D30" i="9"/>
  <c r="D31" i="9"/>
  <c r="D32" i="9"/>
  <c r="D33" i="9"/>
  <c r="G20" i="9"/>
  <c r="G21" i="9"/>
  <c r="G19" i="9"/>
  <c r="F20" i="9"/>
  <c r="F21" i="9"/>
  <c r="F19" i="9"/>
  <c r="E20" i="9"/>
  <c r="E21" i="9"/>
  <c r="E19" i="9"/>
  <c r="C16" i="9"/>
  <c r="C14" i="9"/>
  <c r="B13" i="9"/>
  <c r="D11" i="9"/>
  <c r="J3" i="9"/>
  <c r="J4" i="9"/>
  <c r="J5" i="9"/>
  <c r="J6" i="9"/>
  <c r="J7" i="9"/>
  <c r="J8" i="9"/>
  <c r="J9" i="9"/>
  <c r="J2" i="9"/>
  <c r="I3" i="9"/>
  <c r="I4" i="9"/>
  <c r="I5" i="9"/>
  <c r="I6" i="9"/>
  <c r="I7" i="9"/>
  <c r="I8" i="9"/>
  <c r="I9" i="9"/>
  <c r="I2" i="9"/>
  <c r="H3" i="9"/>
  <c r="H4" i="9"/>
  <c r="H5" i="9"/>
  <c r="H6" i="9"/>
  <c r="H7" i="9"/>
  <c r="H8" i="9"/>
  <c r="H9" i="9"/>
  <c r="H2" i="9"/>
  <c r="G3" i="9"/>
  <c r="G4" i="9"/>
  <c r="G5" i="9"/>
  <c r="G6" i="9"/>
  <c r="G7" i="9"/>
  <c r="G8" i="9"/>
  <c r="G9" i="9"/>
  <c r="G2" i="9"/>
  <c r="F3" i="9"/>
  <c r="F4" i="9"/>
  <c r="F5" i="9"/>
  <c r="F6" i="9"/>
  <c r="F7" i="9"/>
  <c r="F8" i="9"/>
  <c r="F9" i="9"/>
  <c r="F2" i="9"/>
  <c r="E3" i="9"/>
  <c r="E4" i="9"/>
  <c r="E5" i="9"/>
  <c r="E6" i="9"/>
  <c r="E7" i="9"/>
  <c r="E8" i="9"/>
  <c r="E9" i="9"/>
  <c r="E2" i="9"/>
  <c r="D3" i="9"/>
  <c r="D4" i="9"/>
  <c r="D5" i="9"/>
  <c r="D6" i="9"/>
  <c r="D7" i="9"/>
  <c r="D8" i="9"/>
  <c r="D9" i="9"/>
  <c r="D2" i="9"/>
  <c r="C75" i="6"/>
  <c r="C74" i="6"/>
  <c r="E7" i="8" l="1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6" i="8"/>
  <c r="F6" i="8" s="1"/>
  <c r="D2" i="8"/>
  <c r="D1" i="8"/>
  <c r="C1" i="8"/>
  <c r="C2" i="8"/>
  <c r="C72" i="6"/>
  <c r="C71" i="6"/>
  <c r="G59" i="6"/>
  <c r="G56" i="6"/>
  <c r="G54" i="6"/>
  <c r="G52" i="6"/>
  <c r="G50" i="6"/>
  <c r="G49" i="6"/>
  <c r="D41" i="6"/>
  <c r="D39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F18" i="6"/>
  <c r="D20" i="6"/>
  <c r="D19" i="6"/>
  <c r="D18" i="6"/>
  <c r="D17" i="6"/>
  <c r="D16" i="6"/>
  <c r="D14" i="6"/>
  <c r="D15" i="6"/>
  <c r="D13" i="6"/>
  <c r="D11" i="6"/>
  <c r="D10" i="6"/>
  <c r="D9" i="6"/>
  <c r="D8" i="6"/>
  <c r="D6" i="6"/>
  <c r="D5" i="6"/>
  <c r="D4" i="6"/>
  <c r="E9" i="5" l="1"/>
  <c r="C9" i="5"/>
  <c r="B10" i="5"/>
  <c r="B9" i="5"/>
  <c r="K13" i="4"/>
  <c r="L8" i="4"/>
  <c r="L9" i="4"/>
  <c r="L7" i="4"/>
  <c r="L4" i="4"/>
  <c r="L5" i="4"/>
  <c r="L3" i="4"/>
  <c r="M2" i="4"/>
  <c r="L2" i="4"/>
  <c r="D17" i="1"/>
  <c r="D18" i="1"/>
  <c r="D16" i="1"/>
  <c r="D20" i="1" s="1"/>
</calcChain>
</file>

<file path=xl/sharedStrings.xml><?xml version="1.0" encoding="utf-8"?>
<sst xmlns="http://schemas.openxmlformats.org/spreadsheetml/2006/main" count="373" uniqueCount="160">
  <si>
    <t>Name</t>
  </si>
  <si>
    <t>Address</t>
  </si>
  <si>
    <t>Mobile</t>
  </si>
  <si>
    <t>DOB</t>
  </si>
  <si>
    <t>Raman</t>
  </si>
  <si>
    <t>Delhi</t>
  </si>
  <si>
    <t>ProductName</t>
  </si>
  <si>
    <t>Qut</t>
  </si>
  <si>
    <t>Price</t>
  </si>
  <si>
    <t>p1</t>
  </si>
  <si>
    <t>p2</t>
  </si>
  <si>
    <t>p3</t>
  </si>
  <si>
    <t>Total</t>
  </si>
  <si>
    <t>salary</t>
  </si>
  <si>
    <t>e1</t>
  </si>
  <si>
    <t>e2</t>
  </si>
  <si>
    <t>e3</t>
  </si>
  <si>
    <t>e5</t>
  </si>
  <si>
    <t>e6</t>
  </si>
  <si>
    <t>e7</t>
  </si>
  <si>
    <t>e8</t>
  </si>
  <si>
    <t>e9</t>
  </si>
  <si>
    <t>bharat ahuja</t>
  </si>
  <si>
    <t>raman pandey</t>
  </si>
  <si>
    <t>First Name</t>
  </si>
  <si>
    <t>Last Name</t>
  </si>
  <si>
    <t>kumar satyam</t>
  </si>
  <si>
    <t>kumar</t>
  </si>
  <si>
    <t>satyam</t>
  </si>
  <si>
    <t>bharat</t>
  </si>
  <si>
    <t>ahuja</t>
  </si>
  <si>
    <t>raman</t>
  </si>
  <si>
    <t>pandey</t>
  </si>
  <si>
    <t>dep</t>
  </si>
  <si>
    <t>location</t>
  </si>
  <si>
    <t>Manager</t>
  </si>
  <si>
    <t>d</t>
  </si>
  <si>
    <t>D</t>
  </si>
  <si>
    <t>A</t>
  </si>
  <si>
    <t>M</t>
  </si>
  <si>
    <t>T</t>
  </si>
  <si>
    <t>S</t>
  </si>
  <si>
    <t>A/c</t>
  </si>
  <si>
    <t>NOIDA</t>
  </si>
  <si>
    <t>m1</t>
  </si>
  <si>
    <t>m2</t>
  </si>
  <si>
    <t>m3</t>
  </si>
  <si>
    <t>lookup</t>
  </si>
  <si>
    <t>vlookup</t>
  </si>
  <si>
    <t>hlookup</t>
  </si>
  <si>
    <t>Max Salary</t>
  </si>
  <si>
    <t>Min Salary</t>
  </si>
  <si>
    <t>Max Salary Location ?</t>
  </si>
  <si>
    <t>Function Name</t>
  </si>
  <si>
    <t xml:space="preserve">Function </t>
  </si>
  <si>
    <t>Value</t>
  </si>
  <si>
    <t>Sum</t>
  </si>
  <si>
    <t>sub</t>
  </si>
  <si>
    <t>mul</t>
  </si>
  <si>
    <t>div</t>
  </si>
  <si>
    <t>%</t>
  </si>
  <si>
    <t>count</t>
  </si>
  <si>
    <t>counta</t>
  </si>
  <si>
    <t>x</t>
  </si>
  <si>
    <t>y</t>
  </si>
  <si>
    <t>count only numeric values</t>
  </si>
  <si>
    <t>count alphanumeric value</t>
  </si>
  <si>
    <t>countblank</t>
  </si>
  <si>
    <t>Product name</t>
  </si>
  <si>
    <t>qut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</si>
  <si>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</si>
  <si>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</si>
  <si>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</si>
  <si>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</si>
  <si>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</si>
  <si>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</si>
  <si>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</si>
  <si>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</si>
  <si>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</si>
  <si>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</si>
  <si>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</si>
  <si>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</si>
  <si>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price/per product</t>
  </si>
  <si>
    <t>Total Pay</t>
  </si>
  <si>
    <t>total Pay</t>
  </si>
  <si>
    <t>sumproduct</t>
  </si>
  <si>
    <t>product</t>
  </si>
  <si>
    <t>sell volume</t>
  </si>
  <si>
    <t>lux</t>
  </si>
  <si>
    <t>pen</t>
  </si>
  <si>
    <t>book</t>
  </si>
  <si>
    <t>mobile</t>
  </si>
  <si>
    <t>Ndelhi</t>
  </si>
  <si>
    <t>Sdelhi</t>
  </si>
  <si>
    <t>Wdelhi</t>
  </si>
  <si>
    <t>Edelhi</t>
  </si>
  <si>
    <t>total sell volume</t>
  </si>
  <si>
    <t>Product Name</t>
  </si>
  <si>
    <t xml:space="preserve">Location </t>
  </si>
  <si>
    <t>Sumifs</t>
  </si>
  <si>
    <t>Sumif</t>
  </si>
  <si>
    <t>Sum of sell volume</t>
  </si>
  <si>
    <t>Row Labels</t>
  </si>
  <si>
    <t>Grand Total</t>
  </si>
  <si>
    <t>max</t>
  </si>
  <si>
    <t>min</t>
  </si>
  <si>
    <t>power</t>
  </si>
  <si>
    <t>Emp code</t>
  </si>
  <si>
    <t>Emp name</t>
  </si>
  <si>
    <t>HRA</t>
  </si>
  <si>
    <t>Bharat</t>
  </si>
  <si>
    <t>Sat yam</t>
  </si>
  <si>
    <t>Rahul</t>
  </si>
  <si>
    <t>Kirti</t>
  </si>
  <si>
    <t>Neha</t>
  </si>
  <si>
    <t>Sunil</t>
  </si>
  <si>
    <t>Manoj</t>
  </si>
  <si>
    <t>Ram</t>
  </si>
  <si>
    <t>Basic Salary</t>
  </si>
  <si>
    <t>DA</t>
  </si>
  <si>
    <t>CCA</t>
  </si>
  <si>
    <t>GS</t>
  </si>
  <si>
    <t>PF</t>
  </si>
  <si>
    <t>IT</t>
  </si>
  <si>
    <t>NS</t>
  </si>
  <si>
    <t>If</t>
  </si>
  <si>
    <t>student Name</t>
  </si>
  <si>
    <t>Math</t>
  </si>
  <si>
    <t>English</t>
  </si>
  <si>
    <t>Hindi</t>
  </si>
  <si>
    <t>s1</t>
  </si>
  <si>
    <t>s2</t>
  </si>
  <si>
    <t>s3</t>
  </si>
  <si>
    <t>OR</t>
  </si>
  <si>
    <t>AND</t>
  </si>
  <si>
    <t>function name</t>
  </si>
  <si>
    <t xml:space="preserve">value </t>
  </si>
  <si>
    <t>proper</t>
  </si>
  <si>
    <t>bharat kumar</t>
  </si>
  <si>
    <t>Capital</t>
  </si>
  <si>
    <t>upper</t>
  </si>
  <si>
    <t>lower</t>
  </si>
  <si>
    <t xml:space="preserve">    bharat    kumar</t>
  </si>
  <si>
    <t xml:space="preserve">remove extra white space </t>
  </si>
  <si>
    <t xml:space="preserve">     bharat     kumar</t>
  </si>
  <si>
    <t>b   harat  kumar</t>
  </si>
  <si>
    <t>len</t>
  </si>
  <si>
    <t>trim</t>
  </si>
  <si>
    <t>left</t>
  </si>
  <si>
    <t>right</t>
  </si>
  <si>
    <t>repet</t>
  </si>
  <si>
    <t>CONCATENATE</t>
  </si>
  <si>
    <t>Find</t>
  </si>
  <si>
    <t>replace</t>
  </si>
  <si>
    <t>kumar mohan</t>
  </si>
  <si>
    <t>ramcharanmohan singh</t>
  </si>
  <si>
    <t>First name</t>
  </si>
  <si>
    <t>mohan</t>
  </si>
  <si>
    <t>ramcharanmohan</t>
  </si>
  <si>
    <t>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</si>
</sst>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28575</xdr:rowOff>
    </xdr:from>
    <xdr:to>
      <xdr:col>9</xdr:col>
      <xdr:colOff>581025</xdr:colOff>
      <xdr:row>8</xdr:row>
      <xdr:rowOff>0</xdr:rowOff>
    </xdr:to>
    <xdr:sp macro="" textlink="">
      <xdr:nvSpPr>
        <xdr:cNvPr id="2" name="Down Arrow 1"/>
        <xdr:cNvSpPr/>
      </xdr:nvSpPr>
      <xdr:spPr>
        <a:xfrm>
          <a:off x="5676900" y="1362075"/>
          <a:ext cx="39052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95250</xdr:rowOff>
    </xdr:from>
    <xdr:to>
      <xdr:col>9</xdr:col>
      <xdr:colOff>1092708</xdr:colOff>
      <xdr:row>8</xdr:row>
      <xdr:rowOff>428625</xdr:rowOff>
    </xdr:to>
    <xdr:sp macro="" textlink="">
      <xdr:nvSpPr>
        <xdr:cNvPr id="3" name="Right Arrow 2"/>
        <xdr:cNvSpPr/>
      </xdr:nvSpPr>
      <xdr:spPr>
        <a:xfrm>
          <a:off x="5600700" y="2286000"/>
          <a:ext cx="978408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78.60714270833" createdVersion="6" refreshedVersion="6" minRefreshableVersion="3" recordCount="20">
  <cacheSource type="worksheet">
    <worksheetSource ref="A43:C63" sheet="MathFunction"/>
  </cacheSource>
  <cacheFields count="3">
    <cacheField name="product" numFmtId="0">
      <sharedItems count="4">
        <s v="lux"/>
        <s v="pen"/>
        <s v="book"/>
        <s v="mobile"/>
      </sharedItems>
    </cacheField>
    <cacheField name="location" numFmtId="0">
      <sharedItems/>
    </cacheField>
    <cacheField name="sell volume" numFmtId="0">
      <sharedItems containsSemiMixedTypes="0" containsString="0" containsNumber="1" containsInteger="1" minValue="200" maxValue="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Ndelhi"/>
    <n v="200"/>
  </r>
  <r>
    <x v="1"/>
    <s v="Sdelhi"/>
    <n v="230"/>
  </r>
  <r>
    <x v="2"/>
    <s v="Wdelhi"/>
    <n v="240"/>
  </r>
  <r>
    <x v="3"/>
    <s v="Edelhi"/>
    <n v="340"/>
  </r>
  <r>
    <x v="1"/>
    <s v="Ndelhi"/>
    <n v="200"/>
  </r>
  <r>
    <x v="0"/>
    <s v="Sdelhi"/>
    <n v="230"/>
  </r>
  <r>
    <x v="2"/>
    <s v="Wdelhi"/>
    <n v="240"/>
  </r>
  <r>
    <x v="3"/>
    <s v="Edelhi"/>
    <n v="340"/>
  </r>
  <r>
    <x v="0"/>
    <s v="Ndelhi"/>
    <n v="200"/>
  </r>
  <r>
    <x v="2"/>
    <s v="Sdelhi"/>
    <n v="230"/>
  </r>
  <r>
    <x v="2"/>
    <s v="Wdelhi"/>
    <n v="240"/>
  </r>
  <r>
    <x v="3"/>
    <s v="Edelhi"/>
    <n v="340"/>
  </r>
  <r>
    <x v="0"/>
    <s v="Ndelhi"/>
    <n v="200"/>
  </r>
  <r>
    <x v="1"/>
    <s v="Sdelhi"/>
    <n v="230"/>
  </r>
  <r>
    <x v="2"/>
    <s v="Wdelhi"/>
    <n v="240"/>
  </r>
  <r>
    <x v="3"/>
    <s v="Edelhi"/>
    <n v="340"/>
  </r>
  <r>
    <x v="0"/>
    <s v="Ndelhi"/>
    <n v="200"/>
  </r>
  <r>
    <x v="1"/>
    <s v="Sdelhi"/>
    <n v="230"/>
  </r>
  <r>
    <x v="2"/>
    <s v="Wdelhi"/>
    <n v="240"/>
  </r>
  <r>
    <x v="3"/>
    <s v="Edelhi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ell volu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B18" sqref="B18"/>
    </sheetView>
  </sheetViews>
  <sheetFormatPr defaultRowHeight="15" x14ac:dyDescent="0.25"/>
  <cols>
    <col min="2" max="2" width="14.42578125" customWidth="1"/>
    <col min="3" max="3" width="11" bestFit="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t="s">
        <v>5</v>
      </c>
      <c r="C2">
        <v>1234567891</v>
      </c>
      <c r="D2" s="3">
        <v>39936</v>
      </c>
    </row>
    <row r="3" spans="1:7" x14ac:dyDescent="0.25">
      <c r="C3">
        <v>1234567890</v>
      </c>
    </row>
    <row r="4" spans="1:7" ht="15.75" x14ac:dyDescent="0.25">
      <c r="G4" s="2"/>
    </row>
    <row r="15" spans="1:7" x14ac:dyDescent="0.25">
      <c r="A15" t="s">
        <v>6</v>
      </c>
      <c r="B15" s="4" t="s">
        <v>7</v>
      </c>
      <c r="C15" t="s">
        <v>8</v>
      </c>
      <c r="D15" t="s">
        <v>12</v>
      </c>
    </row>
    <row r="16" spans="1:7" x14ac:dyDescent="0.25">
      <c r="A16" t="s">
        <v>9</v>
      </c>
      <c r="B16" s="4">
        <v>1</v>
      </c>
      <c r="C16">
        <v>12</v>
      </c>
      <c r="D16">
        <f>B16*C16</f>
        <v>12</v>
      </c>
    </row>
    <row r="17" spans="1:4" x14ac:dyDescent="0.25">
      <c r="A17" t="s">
        <v>10</v>
      </c>
      <c r="B17" s="4"/>
      <c r="C17">
        <v>2</v>
      </c>
      <c r="D17">
        <f t="shared" ref="D17:D18" si="0">B17*C17</f>
        <v>0</v>
      </c>
    </row>
    <row r="18" spans="1:4" x14ac:dyDescent="0.25">
      <c r="A18" t="s">
        <v>11</v>
      </c>
      <c r="B18" s="4"/>
      <c r="C18">
        <v>3</v>
      </c>
      <c r="D18">
        <f t="shared" si="0"/>
        <v>0</v>
      </c>
    </row>
    <row r="20" spans="1:4" x14ac:dyDescent="0.25">
      <c r="D20">
        <f>SUM(D16:D18)</f>
        <v>12</v>
      </c>
    </row>
  </sheetData>
  <dataValidations count="2">
    <dataValidation type="textLength" operator="equal" allowBlank="1" showInputMessage="1" showErrorMessage="1" errorTitle="Mobile Number is not Valid." error="Please enter the valid mobile number." sqref="C2:C10">
      <formula1>10</formula1>
    </dataValidation>
    <dataValidation type="date" allowBlank="1" showInputMessage="1" showErrorMessage="1" sqref="D2:D10">
      <formula1>36833</formula1>
      <formula2>43772</formula2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L14" sqref="L14"/>
    </sheetView>
  </sheetViews>
  <sheetFormatPr defaultRowHeight="15" x14ac:dyDescent="0.25"/>
  <sheetData>
    <row r="1" spans="1:6" x14ac:dyDescent="0.25">
      <c r="A1">
        <v>60</v>
      </c>
      <c r="B1">
        <v>80</v>
      </c>
      <c r="C1">
        <v>40</v>
      </c>
      <c r="E1" t="str">
        <f>IF(A1&gt;B1,IF(A1&gt;C1,"A is GT"),IF(B1&gt;C1,"B is GT","C is GT"))</f>
        <v>B is GT</v>
      </c>
    </row>
    <row r="2" spans="1:6" x14ac:dyDescent="0.25">
      <c r="F2" t="b">
        <f>AND(A1&gt;B1,A1&gt;C1)</f>
        <v>0</v>
      </c>
    </row>
    <row r="3" spans="1:6" x14ac:dyDescent="0.25">
      <c r="E3" t="str">
        <f>IF(AND(A1&gt;B1,A1&gt;C1)=TRUE,"a is gt",IF(B1&gt;C1,"Bis gt","c is GT"))</f>
        <v>Bis gt</v>
      </c>
      <c r="F3" t="s">
        <v>134</v>
      </c>
    </row>
    <row r="5" spans="1:6" x14ac:dyDescent="0.25">
      <c r="E5" t="b">
        <f>OR(A1&gt;B1,B1&gt;C1)</f>
        <v>1</v>
      </c>
      <c r="F5" t="s">
        <v>133</v>
      </c>
    </row>
    <row r="7" spans="1:6" x14ac:dyDescent="0.25">
      <c r="E7" t="b">
        <f>NOT(A1&gt;B1)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2" workbookViewId="0">
      <selection activeCell="F13" sqref="F13"/>
    </sheetView>
  </sheetViews>
  <sheetFormatPr defaultRowHeight="15" x14ac:dyDescent="0.25"/>
  <cols>
    <col min="1" max="1" width="13.5703125" customWidth="1"/>
    <col min="2" max="2" width="13.140625" customWidth="1"/>
    <col min="3" max="3" width="13.85546875" customWidth="1"/>
    <col min="6" max="6" width="10.28515625" bestFit="1" customWidth="1"/>
    <col min="7" max="7" width="10.140625" bestFit="1" customWidth="1"/>
  </cols>
  <sheetData>
    <row r="1" spans="1:4" x14ac:dyDescent="0.25">
      <c r="A1" t="s">
        <v>135</v>
      </c>
      <c r="B1" t="s">
        <v>136</v>
      </c>
      <c r="C1" t="s">
        <v>54</v>
      </c>
    </row>
    <row r="2" spans="1:4" x14ac:dyDescent="0.25">
      <c r="A2" t="s">
        <v>137</v>
      </c>
      <c r="B2" t="s">
        <v>29</v>
      </c>
      <c r="C2" t="str">
        <f>PROPER(B2)</f>
        <v>Bharat</v>
      </c>
    </row>
    <row r="3" spans="1:4" x14ac:dyDescent="0.25">
      <c r="B3" t="s">
        <v>138</v>
      </c>
      <c r="C3" t="str">
        <f>PROPER(B3)</f>
        <v>Bharat Kumar</v>
      </c>
    </row>
    <row r="5" spans="1:4" x14ac:dyDescent="0.25">
      <c r="A5" t="s">
        <v>140</v>
      </c>
      <c r="C5" t="str">
        <f>UPPER(B2)</f>
        <v>BHARAT</v>
      </c>
      <c r="D5" t="s">
        <v>139</v>
      </c>
    </row>
    <row r="6" spans="1:4" x14ac:dyDescent="0.25">
      <c r="A6" t="s">
        <v>141</v>
      </c>
      <c r="C6" t="str">
        <f>LOWER(C5)</f>
        <v>bharat</v>
      </c>
    </row>
    <row r="7" spans="1:4" x14ac:dyDescent="0.25">
      <c r="B7" t="s">
        <v>142</v>
      </c>
      <c r="C7">
        <f>LEN(B7)</f>
        <v>19</v>
      </c>
    </row>
    <row r="8" spans="1:4" x14ac:dyDescent="0.25">
      <c r="C8" t="str">
        <f>TRIM(B7)</f>
        <v>bharat kumar</v>
      </c>
      <c r="D8" t="s">
        <v>143</v>
      </c>
    </row>
    <row r="9" spans="1:4" x14ac:dyDescent="0.25">
      <c r="A9" t="s">
        <v>146</v>
      </c>
      <c r="B9" t="s">
        <v>144</v>
      </c>
      <c r="C9">
        <f>LEN(TRIM(B7))</f>
        <v>12</v>
      </c>
    </row>
    <row r="10" spans="1:4" x14ac:dyDescent="0.25">
      <c r="C10" t="str">
        <f>TRIM(B9)</f>
        <v>bharat kumar</v>
      </c>
    </row>
    <row r="12" spans="1:4" x14ac:dyDescent="0.25">
      <c r="A12" t="s">
        <v>147</v>
      </c>
      <c r="B12" t="s">
        <v>145</v>
      </c>
      <c r="C12" t="str">
        <f>TRIM(B12)</f>
        <v>b harat kumar</v>
      </c>
    </row>
    <row r="14" spans="1:4" x14ac:dyDescent="0.25">
      <c r="A14" t="s">
        <v>148</v>
      </c>
      <c r="C14" t="str">
        <f>LEFT(C10,3)</f>
        <v>bha</v>
      </c>
    </row>
    <row r="15" spans="1:4" x14ac:dyDescent="0.25">
      <c r="A15" t="s">
        <v>149</v>
      </c>
      <c r="C15" t="str">
        <f>RIGHT(C10,3)</f>
        <v>mar</v>
      </c>
    </row>
    <row r="16" spans="1:4" x14ac:dyDescent="0.25">
      <c r="A16" t="s">
        <v>150</v>
      </c>
      <c r="C16" t="str">
        <f>REPT(C10,3)</f>
        <v>bharat kumarbharat kumarbharat kumar</v>
      </c>
    </row>
    <row r="17" spans="1:7" x14ac:dyDescent="0.25">
      <c r="A17" t="s">
        <v>151</v>
      </c>
      <c r="C17" t="str">
        <f>CONCATENATE("Mr"," ",C10)</f>
        <v>Mr bharat kumar</v>
      </c>
    </row>
    <row r="18" spans="1:7" x14ac:dyDescent="0.25">
      <c r="A18" t="s">
        <v>152</v>
      </c>
      <c r="C18">
        <f>FIND("t",C16,1)</f>
        <v>6</v>
      </c>
    </row>
    <row r="19" spans="1:7" x14ac:dyDescent="0.25">
      <c r="A19" t="s">
        <v>153</v>
      </c>
      <c r="C19" t="str">
        <f>REPLACE(C10,1,1,"B")</f>
        <v>Bharat kumar</v>
      </c>
    </row>
    <row r="20" spans="1:7" x14ac:dyDescent="0.25">
      <c r="C20" t="str">
        <f>REPLACE(C10,2,1,"t")</f>
        <v>btarat kumar</v>
      </c>
    </row>
    <row r="21" spans="1:7" x14ac:dyDescent="0.25">
      <c r="C21" t="str">
        <f>REPLACE(C10,FIND("h",C10,1),1,"t")</f>
        <v>btarat kumar</v>
      </c>
    </row>
    <row r="23" spans="1:7" x14ac:dyDescent="0.25">
      <c r="C23" t="s">
        <v>156</v>
      </c>
      <c r="D23" t="s">
        <v>25</v>
      </c>
      <c r="F23" t="s">
        <v>156</v>
      </c>
      <c r="G23" t="s">
        <v>25</v>
      </c>
    </row>
    <row r="24" spans="1:7" x14ac:dyDescent="0.25">
      <c r="A24" t="s">
        <v>22</v>
      </c>
      <c r="C24" t="s">
        <v>29</v>
      </c>
      <c r="D24" t="s">
        <v>30</v>
      </c>
    </row>
    <row r="25" spans="1:7" x14ac:dyDescent="0.25">
      <c r="A25" t="s">
        <v>23</v>
      </c>
      <c r="C25" t="s">
        <v>31</v>
      </c>
      <c r="D25" t="s">
        <v>32</v>
      </c>
    </row>
    <row r="26" spans="1:7" x14ac:dyDescent="0.25">
      <c r="A26" t="s">
        <v>154</v>
      </c>
      <c r="C26" t="s">
        <v>27</v>
      </c>
      <c r="D26" t="s">
        <v>157</v>
      </c>
    </row>
    <row r="27" spans="1:7" x14ac:dyDescent="0.25">
      <c r="A27" t="s">
        <v>155</v>
      </c>
      <c r="C27" t="s">
        <v>158</v>
      </c>
      <c r="D27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5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5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5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5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5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5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8" spans="1:5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</row>
    <row r="9" spans="1:5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</row>
    <row r="10" spans="1:5" x14ac:dyDescent="0.25">
      <c r="C10" t="s">
        <v>24</v>
      </c>
      <c r="D10" t="s">
        <v>25</v>
      </c>
    </row>
    <row r="11" spans="1:5" x14ac:dyDescent="0.25">
      <c r="A11" t="s">
        <v>26</v>
      </c>
      <c r="C11" t="s">
        <v>27</v>
      </c>
      <c r="D11" t="s">
        <v>28</v>
      </c>
    </row>
    <row r="12" spans="1:5" x14ac:dyDescent="0.25">
      <c r="A12" t="s">
        <v>22</v>
      </c>
      <c r="C12" t="s">
        <v>29</v>
      </c>
      <c r="D12" t="s">
        <v>30</v>
      </c>
    </row>
    <row r="13" spans="1:5" x14ac:dyDescent="0.25">
      <c r="A13" t="s">
        <v>23</v>
      </c>
      <c r="C13" t="s">
        <v>31</v>
      </c>
      <c r="D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t="s">
        <v>14</v>
      </c>
      <c r="B2">
        <v>200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250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450</v>
      </c>
    </row>
    <row r="7" spans="1:2" x14ac:dyDescent="0.25">
      <c r="A7" t="s">
        <v>19</v>
      </c>
      <c r="B7">
        <v>540</v>
      </c>
    </row>
    <row r="8" spans="1:2" x14ac:dyDescent="0.25">
      <c r="A8" t="s">
        <v>20</v>
      </c>
      <c r="B8">
        <v>600</v>
      </c>
    </row>
    <row r="9" spans="1:2" x14ac:dyDescent="0.25">
      <c r="A9" t="s">
        <v>21</v>
      </c>
      <c r="B9">
        <v>740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mp Not Exist" error="Please select Valid Emp ">
          <x14:formula1>
            <xm:f>Sheet2!$A$2:$A$9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E7"/>
    </sheetView>
  </sheetViews>
  <sheetFormatPr defaultRowHeight="15" x14ac:dyDescent="0.25"/>
  <cols>
    <col min="10" max="10" width="23.5703125" customWidth="1"/>
  </cols>
  <sheetData>
    <row r="1" spans="1:13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  <c r="L1" t="s">
        <v>13</v>
      </c>
      <c r="M1" t="s">
        <v>33</v>
      </c>
    </row>
    <row r="2" spans="1:13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  <c r="L2">
        <f>VLOOKUP("e1",A1:E7,2,0)</f>
        <v>200</v>
      </c>
      <c r="M2" t="str">
        <f>VLOOKUP("e1",A1:E7,3,0)</f>
        <v>d</v>
      </c>
    </row>
    <row r="3" spans="1:13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  <c r="K3" t="s">
        <v>14</v>
      </c>
      <c r="L3">
        <f>VLOOKUP(K3,A2:E7,2,0)</f>
        <v>200</v>
      </c>
    </row>
    <row r="4" spans="1:13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  <c r="K4" t="s">
        <v>15</v>
      </c>
      <c r="L4">
        <f t="shared" ref="L4:L5" si="0">VLOOKUP(K4,A3:E8,2,0)</f>
        <v>300</v>
      </c>
    </row>
    <row r="5" spans="1:13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  <c r="K5" t="s">
        <v>16</v>
      </c>
      <c r="L5">
        <f t="shared" si="0"/>
        <v>250</v>
      </c>
    </row>
    <row r="6" spans="1:13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13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  <c r="H7" t="s">
        <v>47</v>
      </c>
      <c r="K7" t="s">
        <v>17</v>
      </c>
      <c r="L7">
        <f>VLOOKUP(K7,A1:E7,2,0)</f>
        <v>400</v>
      </c>
    </row>
    <row r="8" spans="1:13" ht="67.5" customHeight="1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  <c r="I8" t="s">
        <v>48</v>
      </c>
      <c r="K8" t="s">
        <v>18</v>
      </c>
      <c r="L8">
        <f t="shared" ref="L8:L9" si="1">VLOOKUP(K8,A2:E8,2,0)</f>
        <v>450</v>
      </c>
    </row>
    <row r="9" spans="1:13" ht="44.25" customHeight="1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  <c r="I9" t="s">
        <v>49</v>
      </c>
      <c r="K9" t="s">
        <v>19</v>
      </c>
      <c r="L9">
        <f t="shared" si="1"/>
        <v>540</v>
      </c>
    </row>
    <row r="13" spans="1:13" x14ac:dyDescent="0.25">
      <c r="A13" t="s">
        <v>0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K13">
        <f>HLOOKUP("e1",B13:G17,2,0)</f>
        <v>200</v>
      </c>
    </row>
    <row r="14" spans="1:13" x14ac:dyDescent="0.25">
      <c r="A14" t="s">
        <v>13</v>
      </c>
      <c r="B14">
        <v>200</v>
      </c>
      <c r="C14">
        <v>300</v>
      </c>
      <c r="D14">
        <v>250</v>
      </c>
      <c r="E14">
        <v>400</v>
      </c>
      <c r="F14">
        <v>450</v>
      </c>
      <c r="G14">
        <v>540</v>
      </c>
    </row>
    <row r="15" spans="1:13" x14ac:dyDescent="0.25">
      <c r="A15" t="s">
        <v>33</v>
      </c>
      <c r="B15" t="s">
        <v>36</v>
      </c>
      <c r="C15" t="s">
        <v>40</v>
      </c>
      <c r="D15" t="s">
        <v>37</v>
      </c>
      <c r="E15" t="s">
        <v>38</v>
      </c>
      <c r="F15" t="s">
        <v>39</v>
      </c>
      <c r="G15" t="s">
        <v>41</v>
      </c>
    </row>
    <row r="16" spans="1:13" x14ac:dyDescent="0.25">
      <c r="A16" t="s">
        <v>34</v>
      </c>
      <c r="B16" t="s">
        <v>5</v>
      </c>
      <c r="C16" t="s">
        <v>43</v>
      </c>
      <c r="D16" t="s">
        <v>5</v>
      </c>
      <c r="E16" t="s">
        <v>43</v>
      </c>
      <c r="F16" t="s">
        <v>5</v>
      </c>
      <c r="G16" t="s">
        <v>43</v>
      </c>
    </row>
    <row r="17" spans="1:7" x14ac:dyDescent="0.25">
      <c r="A17" t="s">
        <v>35</v>
      </c>
      <c r="B17" t="s">
        <v>44</v>
      </c>
      <c r="C17" t="s">
        <v>45</v>
      </c>
      <c r="D17" t="s">
        <v>46</v>
      </c>
      <c r="E17" t="s">
        <v>44</v>
      </c>
      <c r="F17" t="s">
        <v>45</v>
      </c>
      <c r="G17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9" sqref="E9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8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8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8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8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8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  <c r="H6" t="s">
        <v>52</v>
      </c>
    </row>
    <row r="7" spans="1:8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9" spans="1:8" x14ac:dyDescent="0.25">
      <c r="A9" t="s">
        <v>50</v>
      </c>
      <c r="B9">
        <f>MAX(B2:B7)</f>
        <v>540</v>
      </c>
      <c r="C9" t="str">
        <f>VLOOKUP(B9,B2:E7,3,0)</f>
        <v>NOIDA</v>
      </c>
      <c r="E9" t="str">
        <f>VLOOKUP(MAX(B2:B7),B2:E7,3,0)</f>
        <v>NOIDA</v>
      </c>
    </row>
    <row r="10" spans="1:8" x14ac:dyDescent="0.25">
      <c r="A10" t="s">
        <v>51</v>
      </c>
      <c r="B10">
        <f>MIN(B2:B7)</f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I19" sqref="I19"/>
    </sheetView>
  </sheetViews>
  <sheetFormatPr defaultRowHeight="15" x14ac:dyDescent="0.25"/>
  <cols>
    <col min="1" max="1" width="9.5703125" bestFit="1" customWidth="1"/>
    <col min="2" max="2" width="10.28515625" bestFit="1" customWidth="1"/>
    <col min="3" max="3" width="11.140625" bestFit="1" customWidth="1"/>
  </cols>
  <sheetData>
    <row r="1" spans="1:10" x14ac:dyDescent="0.25">
      <c r="A1" s="10" t="s">
        <v>107</v>
      </c>
      <c r="B1" s="10" t="s">
        <v>108</v>
      </c>
      <c r="C1" s="10" t="s">
        <v>118</v>
      </c>
      <c r="D1" s="10" t="s">
        <v>109</v>
      </c>
      <c r="E1" s="10" t="s">
        <v>119</v>
      </c>
      <c r="F1" s="10" t="s">
        <v>120</v>
      </c>
      <c r="G1" s="10" t="s">
        <v>121</v>
      </c>
      <c r="H1" s="10" t="s">
        <v>122</v>
      </c>
      <c r="I1" s="10" t="s">
        <v>123</v>
      </c>
      <c r="J1" s="10" t="s">
        <v>124</v>
      </c>
    </row>
    <row r="2" spans="1:10" x14ac:dyDescent="0.25">
      <c r="A2" s="9">
        <v>1</v>
      </c>
      <c r="B2" s="9" t="s">
        <v>110</v>
      </c>
      <c r="C2" s="9">
        <v>50000</v>
      </c>
      <c r="D2" s="9">
        <f>C2*40%</f>
        <v>20000</v>
      </c>
      <c r="E2" s="9">
        <f>C2*10%</f>
        <v>5000</v>
      </c>
      <c r="F2" s="9">
        <f>C2*5%</f>
        <v>2500</v>
      </c>
      <c r="G2" s="9">
        <f>SUM(C2:F2)</f>
        <v>77500</v>
      </c>
      <c r="H2" s="9">
        <f>G2*10%</f>
        <v>7750</v>
      </c>
      <c r="I2" s="9">
        <f>G2*10%</f>
        <v>7750</v>
      </c>
      <c r="J2" s="9">
        <f>G2-SUM(H2,I2)</f>
        <v>62000</v>
      </c>
    </row>
    <row r="3" spans="1:10" x14ac:dyDescent="0.25">
      <c r="A3" s="9">
        <v>2</v>
      </c>
      <c r="B3" s="9" t="s">
        <v>111</v>
      </c>
      <c r="C3" s="9">
        <v>60000</v>
      </c>
      <c r="D3" s="9">
        <f t="shared" ref="D3:D9" si="0">C3*40%</f>
        <v>24000</v>
      </c>
      <c r="E3" s="9">
        <f t="shared" ref="E3:E9" si="1">C3*10%</f>
        <v>6000</v>
      </c>
      <c r="F3" s="9">
        <f t="shared" ref="F3:F9" si="2">C3*5%</f>
        <v>3000</v>
      </c>
      <c r="G3" s="9">
        <f t="shared" ref="G3:G9" si="3">SUM(C3:F3)</f>
        <v>93000</v>
      </c>
      <c r="H3" s="9">
        <f t="shared" ref="H3:H9" si="4">G3*10%</f>
        <v>9300</v>
      </c>
      <c r="I3" s="9">
        <f t="shared" ref="I3:I9" si="5">G3*10%</f>
        <v>9300</v>
      </c>
      <c r="J3" s="9">
        <f t="shared" ref="J3:J9" si="6">G3-SUM(H3,I3)</f>
        <v>74400</v>
      </c>
    </row>
    <row r="4" spans="1:10" x14ac:dyDescent="0.25">
      <c r="A4" s="9">
        <v>3</v>
      </c>
      <c r="B4" s="9" t="s">
        <v>112</v>
      </c>
      <c r="C4" s="9">
        <v>70000</v>
      </c>
      <c r="D4" s="9">
        <f t="shared" si="0"/>
        <v>28000</v>
      </c>
      <c r="E4" s="9">
        <f t="shared" si="1"/>
        <v>7000</v>
      </c>
      <c r="F4" s="9">
        <f t="shared" si="2"/>
        <v>3500</v>
      </c>
      <c r="G4" s="9">
        <f t="shared" si="3"/>
        <v>108500</v>
      </c>
      <c r="H4" s="9">
        <f t="shared" si="4"/>
        <v>10850</v>
      </c>
      <c r="I4" s="9">
        <f t="shared" si="5"/>
        <v>10850</v>
      </c>
      <c r="J4" s="9">
        <f t="shared" si="6"/>
        <v>86800</v>
      </c>
    </row>
    <row r="5" spans="1:10" x14ac:dyDescent="0.25">
      <c r="A5" s="9">
        <v>4</v>
      </c>
      <c r="B5" s="9" t="s">
        <v>113</v>
      </c>
      <c r="C5" s="9">
        <v>80000</v>
      </c>
      <c r="D5" s="9">
        <f t="shared" si="0"/>
        <v>32000</v>
      </c>
      <c r="E5" s="9">
        <f t="shared" si="1"/>
        <v>8000</v>
      </c>
      <c r="F5" s="9">
        <f t="shared" si="2"/>
        <v>4000</v>
      </c>
      <c r="G5" s="9">
        <f t="shared" si="3"/>
        <v>124000</v>
      </c>
      <c r="H5" s="9">
        <f t="shared" si="4"/>
        <v>12400</v>
      </c>
      <c r="I5" s="9">
        <f t="shared" si="5"/>
        <v>12400</v>
      </c>
      <c r="J5" s="9">
        <f t="shared" si="6"/>
        <v>99200</v>
      </c>
    </row>
    <row r="6" spans="1:10" x14ac:dyDescent="0.25">
      <c r="A6" s="9">
        <v>5</v>
      </c>
      <c r="B6" s="9" t="s">
        <v>114</v>
      </c>
      <c r="C6" s="9">
        <v>90000</v>
      </c>
      <c r="D6" s="9">
        <f t="shared" si="0"/>
        <v>36000</v>
      </c>
      <c r="E6" s="9">
        <f t="shared" si="1"/>
        <v>9000</v>
      </c>
      <c r="F6" s="9">
        <f t="shared" si="2"/>
        <v>4500</v>
      </c>
      <c r="G6" s="9">
        <f t="shared" si="3"/>
        <v>139500</v>
      </c>
      <c r="H6" s="9">
        <f t="shared" si="4"/>
        <v>13950</v>
      </c>
      <c r="I6" s="9">
        <f t="shared" si="5"/>
        <v>13950</v>
      </c>
      <c r="J6" s="9">
        <f t="shared" si="6"/>
        <v>111600</v>
      </c>
    </row>
    <row r="7" spans="1:10" x14ac:dyDescent="0.25">
      <c r="A7" s="9">
        <v>6</v>
      </c>
      <c r="B7" s="9" t="s">
        <v>115</v>
      </c>
      <c r="C7" s="9">
        <v>30000</v>
      </c>
      <c r="D7" s="9">
        <f t="shared" si="0"/>
        <v>12000</v>
      </c>
      <c r="E7" s="9">
        <f t="shared" si="1"/>
        <v>3000</v>
      </c>
      <c r="F7" s="9">
        <f t="shared" si="2"/>
        <v>1500</v>
      </c>
      <c r="G7" s="9">
        <f t="shared" si="3"/>
        <v>46500</v>
      </c>
      <c r="H7" s="9">
        <f t="shared" si="4"/>
        <v>4650</v>
      </c>
      <c r="I7" s="9">
        <f t="shared" si="5"/>
        <v>4650</v>
      </c>
      <c r="J7" s="9">
        <f t="shared" si="6"/>
        <v>37200</v>
      </c>
    </row>
    <row r="8" spans="1:10" x14ac:dyDescent="0.25">
      <c r="A8" s="9">
        <v>7</v>
      </c>
      <c r="B8" s="9" t="s">
        <v>116</v>
      </c>
      <c r="C8" s="9">
        <v>40000</v>
      </c>
      <c r="D8" s="9">
        <f t="shared" si="0"/>
        <v>16000</v>
      </c>
      <c r="E8" s="9">
        <f t="shared" si="1"/>
        <v>4000</v>
      </c>
      <c r="F8" s="9">
        <f t="shared" si="2"/>
        <v>2000</v>
      </c>
      <c r="G8" s="9">
        <f t="shared" si="3"/>
        <v>62000</v>
      </c>
      <c r="H8" s="9">
        <f t="shared" si="4"/>
        <v>6200</v>
      </c>
      <c r="I8" s="9">
        <f t="shared" si="5"/>
        <v>6200</v>
      </c>
      <c r="J8" s="9">
        <f t="shared" si="6"/>
        <v>49600</v>
      </c>
    </row>
    <row r="9" spans="1:10" x14ac:dyDescent="0.25">
      <c r="A9" s="9">
        <v>8</v>
      </c>
      <c r="B9" s="9" t="s">
        <v>117</v>
      </c>
      <c r="C9" s="9">
        <v>20000</v>
      </c>
      <c r="D9" s="9">
        <f t="shared" si="0"/>
        <v>8000</v>
      </c>
      <c r="E9" s="9">
        <f t="shared" si="1"/>
        <v>2000</v>
      </c>
      <c r="F9" s="9">
        <f t="shared" si="2"/>
        <v>1000</v>
      </c>
      <c r="G9" s="9">
        <f t="shared" si="3"/>
        <v>31000</v>
      </c>
      <c r="H9" s="9">
        <f t="shared" si="4"/>
        <v>3100</v>
      </c>
      <c r="I9" s="9">
        <f t="shared" si="5"/>
        <v>3100</v>
      </c>
      <c r="J9" s="9">
        <f t="shared" si="6"/>
        <v>24800</v>
      </c>
    </row>
    <row r="11" spans="1:10" x14ac:dyDescent="0.25">
      <c r="A11">
        <v>20</v>
      </c>
      <c r="B11">
        <v>40</v>
      </c>
      <c r="D11" t="str">
        <f>IF(A11&gt;B11,"GT","LT")</f>
        <v>LT</v>
      </c>
      <c r="F11" t="s">
        <v>125</v>
      </c>
    </row>
    <row r="13" spans="1:10" x14ac:dyDescent="0.25">
      <c r="A13">
        <v>70000</v>
      </c>
      <c r="B13">
        <f>IF(A13&gt;50000,A13*20%,A13*40%)</f>
        <v>14000</v>
      </c>
    </row>
    <row r="14" spans="1:10" x14ac:dyDescent="0.25">
      <c r="C14">
        <f>COUNTIF(C2:C9,"&gt;50000")</f>
        <v>4</v>
      </c>
    </row>
    <row r="16" spans="1:10" x14ac:dyDescent="0.25">
      <c r="C16">
        <f>SUMIF(C2:C9,"&lt;50000",C2:C9)</f>
        <v>90000</v>
      </c>
    </row>
    <row r="18" spans="1:8" x14ac:dyDescent="0.25">
      <c r="A18" t="s">
        <v>126</v>
      </c>
      <c r="B18" t="s">
        <v>127</v>
      </c>
      <c r="C18" t="s">
        <v>128</v>
      </c>
      <c r="D18" t="s">
        <v>129</v>
      </c>
    </row>
    <row r="19" spans="1:8" x14ac:dyDescent="0.25">
      <c r="A19" t="s">
        <v>130</v>
      </c>
      <c r="B19">
        <v>23</v>
      </c>
      <c r="C19">
        <v>56</v>
      </c>
      <c r="D19">
        <v>67</v>
      </c>
      <c r="E19">
        <f>COUNTIF(B19:D19,"&lt;40")</f>
        <v>1</v>
      </c>
      <c r="F19" t="str">
        <f>IF(E19=0,"Pass","Fail")</f>
        <v>Fail</v>
      </c>
      <c r="G19" t="str">
        <f>IF(E19=0,"Pass",IF(E19&gt;1,"Fail","com"))</f>
        <v>com</v>
      </c>
      <c r="H19" t="str">
        <f>IF(COUNTIF(B19:D19,"&lt;40")=0,"Pass","fail")</f>
        <v>fail</v>
      </c>
    </row>
    <row r="20" spans="1:8" x14ac:dyDescent="0.25">
      <c r="A20" t="s">
        <v>131</v>
      </c>
      <c r="B20">
        <v>67</v>
      </c>
      <c r="C20">
        <v>78</v>
      </c>
      <c r="D20">
        <v>89</v>
      </c>
      <c r="E20">
        <f t="shared" ref="E20:E21" si="7">COUNTIF(B20:D20,"&lt;40")</f>
        <v>0</v>
      </c>
      <c r="F20" t="str">
        <f t="shared" ref="F20:F21" si="8">IF(E20=0,"Pass","Fail")</f>
        <v>Pass</v>
      </c>
      <c r="G20" t="str">
        <f t="shared" ref="G20:G21" si="9">IF(E20=0,"Pass",IF(E20&gt;1,"Fail","com"))</f>
        <v>Pass</v>
      </c>
      <c r="H20" t="str">
        <f t="shared" ref="H20:H21" si="10">IF(COUNTIF(B20:D20,"&lt;40")=0,"Pass","fail")</f>
        <v>Pass</v>
      </c>
    </row>
    <row r="21" spans="1:8" x14ac:dyDescent="0.25">
      <c r="A21" t="s">
        <v>132</v>
      </c>
      <c r="B21">
        <v>34</v>
      </c>
      <c r="C21">
        <v>23</v>
      </c>
      <c r="D21">
        <v>67</v>
      </c>
      <c r="E21">
        <f t="shared" si="7"/>
        <v>2</v>
      </c>
      <c r="F21" t="str">
        <f t="shared" si="8"/>
        <v>Fail</v>
      </c>
      <c r="G21" t="str">
        <f t="shared" si="9"/>
        <v>Fail</v>
      </c>
      <c r="H21" t="str">
        <f t="shared" si="10"/>
        <v>fail</v>
      </c>
    </row>
    <row r="25" spans="1:8" x14ac:dyDescent="0.25">
      <c r="A25" s="11" t="s">
        <v>107</v>
      </c>
      <c r="B25" s="11" t="s">
        <v>108</v>
      </c>
      <c r="C25" s="11" t="s">
        <v>118</v>
      </c>
      <c r="D25" s="11" t="s">
        <v>109</v>
      </c>
      <c r="E25" s="11" t="s">
        <v>119</v>
      </c>
    </row>
    <row r="26" spans="1:8" x14ac:dyDescent="0.25">
      <c r="A26" s="12">
        <v>1</v>
      </c>
      <c r="B26" s="12" t="s">
        <v>110</v>
      </c>
      <c r="C26" s="12">
        <v>5000</v>
      </c>
      <c r="D26" s="12">
        <f>IF(C26&gt;10000,C26*15%, C26*10%)</f>
        <v>500</v>
      </c>
      <c r="E26" s="12" t="b">
        <f>IF(C26&gt;10000,D26C26*8%)</f>
        <v>0</v>
      </c>
      <c r="G26">
        <f>IF(C26&gt;=5000, IF(C26&lt;=10000,C26*10%, IF(C26&lt;=15000,C26*15%, "NA")),"NA")</f>
        <v>500</v>
      </c>
    </row>
    <row r="27" spans="1:8" x14ac:dyDescent="0.25">
      <c r="A27" s="12">
        <v>2</v>
      </c>
      <c r="B27" s="12" t="s">
        <v>111</v>
      </c>
      <c r="C27" s="12">
        <v>60000</v>
      </c>
      <c r="D27" s="12">
        <f t="shared" ref="D27:D33" si="11">IF(C27&gt;10000,C27*15%, C27*10%)</f>
        <v>9000</v>
      </c>
      <c r="E27" s="12">
        <f t="shared" ref="E27:E33" si="12">IF(C27&gt;10000,C27*8%,C27*5%)</f>
        <v>4800</v>
      </c>
    </row>
    <row r="28" spans="1:8" x14ac:dyDescent="0.25">
      <c r="A28" s="12">
        <v>3</v>
      </c>
      <c r="B28" s="12" t="s">
        <v>112</v>
      </c>
      <c r="C28" s="12">
        <v>15000</v>
      </c>
      <c r="D28" s="12">
        <f t="shared" si="11"/>
        <v>2250</v>
      </c>
      <c r="E28" s="12">
        <f t="shared" si="12"/>
        <v>1200</v>
      </c>
    </row>
    <row r="29" spans="1:8" x14ac:dyDescent="0.25">
      <c r="A29" s="12">
        <v>4</v>
      </c>
      <c r="B29" s="12" t="s">
        <v>113</v>
      </c>
      <c r="C29" s="12">
        <v>8000</v>
      </c>
      <c r="D29" s="12">
        <f t="shared" si="11"/>
        <v>800</v>
      </c>
      <c r="E29" s="12">
        <f t="shared" si="12"/>
        <v>400</v>
      </c>
    </row>
    <row r="30" spans="1:8" x14ac:dyDescent="0.25">
      <c r="A30" s="12">
        <v>5</v>
      </c>
      <c r="B30" s="12" t="s">
        <v>114</v>
      </c>
      <c r="C30" s="12">
        <v>20000</v>
      </c>
      <c r="D30" s="12">
        <f t="shared" si="11"/>
        <v>3000</v>
      </c>
      <c r="E30" s="12">
        <f t="shared" si="12"/>
        <v>1600</v>
      </c>
    </row>
    <row r="31" spans="1:8" x14ac:dyDescent="0.25">
      <c r="A31" s="12">
        <v>6</v>
      </c>
      <c r="B31" s="12" t="s">
        <v>115</v>
      </c>
      <c r="C31" s="12">
        <v>30000</v>
      </c>
      <c r="D31" s="12">
        <f t="shared" si="11"/>
        <v>4500</v>
      </c>
      <c r="E31" s="12">
        <f t="shared" si="12"/>
        <v>2400</v>
      </c>
    </row>
    <row r="32" spans="1:8" x14ac:dyDescent="0.25">
      <c r="A32" s="12">
        <v>7</v>
      </c>
      <c r="B32" s="12" t="s">
        <v>116</v>
      </c>
      <c r="C32" s="12">
        <v>40000</v>
      </c>
      <c r="D32" s="12">
        <f t="shared" si="11"/>
        <v>6000</v>
      </c>
      <c r="E32" s="12">
        <f t="shared" si="12"/>
        <v>3200</v>
      </c>
    </row>
    <row r="33" spans="1:5" x14ac:dyDescent="0.25">
      <c r="A33" s="12">
        <v>8</v>
      </c>
      <c r="B33" s="12" t="s">
        <v>117</v>
      </c>
      <c r="C33" s="12">
        <v>7000</v>
      </c>
      <c r="D33" s="12">
        <f t="shared" si="11"/>
        <v>700</v>
      </c>
      <c r="E33" s="12">
        <f t="shared" si="12"/>
        <v>350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8.140625" customWidth="1"/>
  </cols>
  <sheetData>
    <row r="3" spans="1:2" x14ac:dyDescent="0.25">
      <c r="A3" s="5" t="s">
        <v>102</v>
      </c>
      <c r="B3" t="s">
        <v>101</v>
      </c>
    </row>
    <row r="4" spans="1:2" x14ac:dyDescent="0.25">
      <c r="A4" s="7" t="s">
        <v>90</v>
      </c>
      <c r="B4" s="6">
        <v>1430</v>
      </c>
    </row>
    <row r="5" spans="1:2" x14ac:dyDescent="0.25">
      <c r="A5" s="7" t="s">
        <v>88</v>
      </c>
      <c r="B5" s="6">
        <v>1030</v>
      </c>
    </row>
    <row r="6" spans="1:2" x14ac:dyDescent="0.25">
      <c r="A6" s="7" t="s">
        <v>91</v>
      </c>
      <c r="B6" s="6">
        <v>1700</v>
      </c>
    </row>
    <row r="7" spans="1:2" x14ac:dyDescent="0.25">
      <c r="A7" s="7" t="s">
        <v>89</v>
      </c>
      <c r="B7" s="6">
        <v>890</v>
      </c>
    </row>
    <row r="8" spans="1:2" x14ac:dyDescent="0.25">
      <c r="A8" s="7" t="s">
        <v>103</v>
      </c>
      <c r="B8" s="6">
        <v>5050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63" workbookViewId="0">
      <selection activeCell="B75" sqref="B75"/>
    </sheetView>
  </sheetViews>
  <sheetFormatPr defaultRowHeight="15" x14ac:dyDescent="0.25"/>
  <cols>
    <col min="1" max="1" width="14.5703125" bestFit="1" customWidth="1"/>
    <col min="3" max="3" width="16.7109375" bestFit="1" customWidth="1"/>
    <col min="5" max="5" width="24.5703125" bestFit="1" customWidth="1"/>
    <col min="6" max="6" width="13.7109375" bestFit="1" customWidth="1"/>
    <col min="7" max="7" width="16" bestFit="1" customWidth="1"/>
  </cols>
  <sheetData>
    <row r="1" spans="1:5" x14ac:dyDescent="0.25">
      <c r="A1" t="s">
        <v>53</v>
      </c>
      <c r="C1" t="s">
        <v>55</v>
      </c>
      <c r="D1" t="s">
        <v>54</v>
      </c>
    </row>
    <row r="2" spans="1:5" x14ac:dyDescent="0.25">
      <c r="B2">
        <v>10</v>
      </c>
      <c r="C2">
        <v>20</v>
      </c>
    </row>
    <row r="3" spans="1:5" x14ac:dyDescent="0.25">
      <c r="B3">
        <v>30</v>
      </c>
    </row>
    <row r="4" spans="1:5" x14ac:dyDescent="0.25">
      <c r="A4" t="s">
        <v>56</v>
      </c>
      <c r="B4">
        <v>40</v>
      </c>
      <c r="D4">
        <f>B2+C2+B3</f>
        <v>60</v>
      </c>
    </row>
    <row r="5" spans="1:5" x14ac:dyDescent="0.25">
      <c r="B5">
        <v>50</v>
      </c>
      <c r="D5">
        <f>SUM(B2,C2,B3)</f>
        <v>60</v>
      </c>
    </row>
    <row r="6" spans="1:5" x14ac:dyDescent="0.25">
      <c r="B6">
        <v>90</v>
      </c>
      <c r="D6">
        <f>SUM(B2:B6)</f>
        <v>220</v>
      </c>
    </row>
    <row r="8" spans="1:5" x14ac:dyDescent="0.25">
      <c r="A8" t="s">
        <v>57</v>
      </c>
      <c r="B8" t="s">
        <v>63</v>
      </c>
      <c r="D8">
        <f>D6-B6</f>
        <v>130</v>
      </c>
    </row>
    <row r="9" spans="1:5" x14ac:dyDescent="0.25">
      <c r="A9" t="s">
        <v>58</v>
      </c>
      <c r="D9">
        <f>B6*D8</f>
        <v>11700</v>
      </c>
    </row>
    <row r="10" spans="1:5" x14ac:dyDescent="0.25">
      <c r="A10" t="s">
        <v>59</v>
      </c>
      <c r="B10" t="s">
        <v>64</v>
      </c>
      <c r="D10">
        <f>D9/B6</f>
        <v>130</v>
      </c>
    </row>
    <row r="11" spans="1:5" x14ac:dyDescent="0.25">
      <c r="A11" t="s">
        <v>60</v>
      </c>
      <c r="D11">
        <f>130%</f>
        <v>1.3</v>
      </c>
    </row>
    <row r="13" spans="1:5" x14ac:dyDescent="0.25">
      <c r="B13">
        <v>40</v>
      </c>
      <c r="D13">
        <f>D9*30%</f>
        <v>3510</v>
      </c>
    </row>
    <row r="14" spans="1:5" x14ac:dyDescent="0.25">
      <c r="D14">
        <f>SUM(B2:B6)/5</f>
        <v>44</v>
      </c>
    </row>
    <row r="15" spans="1:5" x14ac:dyDescent="0.25">
      <c r="D15">
        <f>AVERAGE(B2:B6)</f>
        <v>44</v>
      </c>
    </row>
    <row r="16" spans="1:5" x14ac:dyDescent="0.25">
      <c r="A16" t="s">
        <v>61</v>
      </c>
      <c r="B16" t="s">
        <v>36</v>
      </c>
      <c r="D16">
        <f>COUNT(B2:B6)</f>
        <v>5</v>
      </c>
      <c r="E16" t="s">
        <v>65</v>
      </c>
    </row>
    <row r="17" spans="1:6" x14ac:dyDescent="0.25">
      <c r="D17">
        <f>SUM(B2:B6)/COUNT(B2:B6)</f>
        <v>44</v>
      </c>
    </row>
    <row r="18" spans="1:6" x14ac:dyDescent="0.25">
      <c r="A18" t="s">
        <v>62</v>
      </c>
      <c r="D18">
        <f>COUNT(B2:B16)</f>
        <v>6</v>
      </c>
      <c r="F18">
        <f>COUNT(B2:B16)-COUNTA(B2:B16)</f>
        <v>-3</v>
      </c>
    </row>
    <row r="19" spans="1:6" x14ac:dyDescent="0.25">
      <c r="D19">
        <f>COUNTA(B1:B16)</f>
        <v>9</v>
      </c>
      <c r="E19" t="s">
        <v>66</v>
      </c>
    </row>
    <row r="20" spans="1:6" x14ac:dyDescent="0.25">
      <c r="A20" t="s">
        <v>67</v>
      </c>
      <c r="D20">
        <f>COUNTBLANK(B1:B16)</f>
        <v>7</v>
      </c>
    </row>
    <row r="22" spans="1:6" x14ac:dyDescent="0.25">
      <c r="A22" t="s">
        <v>68</v>
      </c>
      <c r="B22" t="s">
        <v>69</v>
      </c>
      <c r="C22" t="s">
        <v>82</v>
      </c>
    </row>
    <row r="23" spans="1:6" x14ac:dyDescent="0.25">
      <c r="A23" t="s">
        <v>9</v>
      </c>
      <c r="B23">
        <v>254</v>
      </c>
      <c r="C23">
        <v>4470</v>
      </c>
      <c r="D23">
        <f>B23*C23</f>
        <v>1135380</v>
      </c>
    </row>
    <row r="24" spans="1:6" x14ac:dyDescent="0.25">
      <c r="A24" t="s">
        <v>10</v>
      </c>
      <c r="B24">
        <v>234</v>
      </c>
      <c r="C24">
        <v>3052</v>
      </c>
      <c r="D24">
        <f t="shared" ref="D24:D37" si="0">B24*C24</f>
        <v>714168</v>
      </c>
    </row>
    <row r="25" spans="1:6" x14ac:dyDescent="0.25">
      <c r="A25" t="s">
        <v>11</v>
      </c>
      <c r="B25">
        <v>399</v>
      </c>
      <c r="C25">
        <v>3908</v>
      </c>
      <c r="D25">
        <f t="shared" si="0"/>
        <v>1559292</v>
      </c>
    </row>
    <row r="26" spans="1:6" x14ac:dyDescent="0.25">
      <c r="A26" t="s">
        <v>70</v>
      </c>
      <c r="B26">
        <v>211</v>
      </c>
      <c r="C26">
        <v>4954</v>
      </c>
      <c r="D26">
        <f t="shared" si="0"/>
        <v>1045294</v>
      </c>
    </row>
    <row r="27" spans="1:6" x14ac:dyDescent="0.25">
      <c r="A27" t="s">
        <v>71</v>
      </c>
      <c r="B27">
        <v>407</v>
      </c>
      <c r="C27">
        <v>4423</v>
      </c>
      <c r="D27">
        <f t="shared" si="0"/>
        <v>1800161</v>
      </c>
    </row>
    <row r="28" spans="1:6" x14ac:dyDescent="0.25">
      <c r="A28" t="s">
        <v>72</v>
      </c>
      <c r="B28">
        <v>258</v>
      </c>
      <c r="C28">
        <v>4327</v>
      </c>
      <c r="D28">
        <f t="shared" si="0"/>
        <v>1116366</v>
      </c>
    </row>
    <row r="29" spans="1:6" x14ac:dyDescent="0.25">
      <c r="A29" t="s">
        <v>73</v>
      </c>
      <c r="B29">
        <v>421</v>
      </c>
      <c r="C29">
        <v>3891</v>
      </c>
      <c r="D29">
        <f t="shared" si="0"/>
        <v>1638111</v>
      </c>
    </row>
    <row r="30" spans="1:6" x14ac:dyDescent="0.25">
      <c r="A30" t="s">
        <v>74</v>
      </c>
      <c r="B30">
        <v>248</v>
      </c>
      <c r="C30">
        <v>4327</v>
      </c>
      <c r="D30">
        <f t="shared" si="0"/>
        <v>1073096</v>
      </c>
    </row>
    <row r="31" spans="1:6" x14ac:dyDescent="0.25">
      <c r="A31" t="s">
        <v>75</v>
      </c>
      <c r="B31">
        <v>467</v>
      </c>
      <c r="C31">
        <v>3065</v>
      </c>
      <c r="D31">
        <f t="shared" si="0"/>
        <v>1431355</v>
      </c>
    </row>
    <row r="32" spans="1:6" x14ac:dyDescent="0.25">
      <c r="A32" t="s">
        <v>76</v>
      </c>
      <c r="B32">
        <v>318</v>
      </c>
      <c r="C32">
        <v>3676</v>
      </c>
      <c r="D32">
        <f t="shared" si="0"/>
        <v>1168968</v>
      </c>
    </row>
    <row r="33" spans="1:11" x14ac:dyDescent="0.25">
      <c r="A33" t="s">
        <v>77</v>
      </c>
      <c r="B33">
        <v>308</v>
      </c>
      <c r="C33">
        <v>4794</v>
      </c>
      <c r="D33">
        <f t="shared" si="0"/>
        <v>1476552</v>
      </c>
    </row>
    <row r="34" spans="1:11" x14ac:dyDescent="0.25">
      <c r="A34" t="s">
        <v>78</v>
      </c>
      <c r="B34">
        <v>352</v>
      </c>
      <c r="C34">
        <v>4896</v>
      </c>
      <c r="D34">
        <f t="shared" si="0"/>
        <v>1723392</v>
      </c>
    </row>
    <row r="35" spans="1:11" x14ac:dyDescent="0.25">
      <c r="A35" t="s">
        <v>79</v>
      </c>
      <c r="B35">
        <v>263</v>
      </c>
      <c r="C35">
        <v>3616</v>
      </c>
      <c r="D35">
        <f t="shared" si="0"/>
        <v>951008</v>
      </c>
    </row>
    <row r="36" spans="1:11" x14ac:dyDescent="0.25">
      <c r="A36" t="s">
        <v>80</v>
      </c>
      <c r="B36">
        <v>234</v>
      </c>
      <c r="C36">
        <v>4209</v>
      </c>
      <c r="D36">
        <f t="shared" si="0"/>
        <v>984906</v>
      </c>
    </row>
    <row r="37" spans="1:11" x14ac:dyDescent="0.25">
      <c r="A37" t="s">
        <v>81</v>
      </c>
      <c r="B37">
        <v>365</v>
      </c>
      <c r="C37">
        <v>3961</v>
      </c>
      <c r="D37">
        <f t="shared" si="0"/>
        <v>1445765</v>
      </c>
    </row>
    <row r="38" spans="1:11" x14ac:dyDescent="0.25">
      <c r="C38" t="s">
        <v>84</v>
      </c>
    </row>
    <row r="39" spans="1:11" x14ac:dyDescent="0.25">
      <c r="C39" t="s">
        <v>83</v>
      </c>
      <c r="D39">
        <f>SUM(D23:D37)</f>
        <v>19263814</v>
      </c>
    </row>
    <row r="41" spans="1:11" x14ac:dyDescent="0.25">
      <c r="A41" t="s">
        <v>85</v>
      </c>
      <c r="D41">
        <f>SUMPRODUCT(B23:B37,C23:C37)</f>
        <v>19263814</v>
      </c>
    </row>
    <row r="43" spans="1:11" x14ac:dyDescent="0.25">
      <c r="A43" t="s">
        <v>86</v>
      </c>
      <c r="B43" t="s">
        <v>34</v>
      </c>
      <c r="C43" t="s">
        <v>87</v>
      </c>
    </row>
    <row r="44" spans="1:11" x14ac:dyDescent="0.25">
      <c r="A44" t="s">
        <v>88</v>
      </c>
      <c r="B44" t="s">
        <v>92</v>
      </c>
      <c r="C44">
        <v>200</v>
      </c>
    </row>
    <row r="45" spans="1:11" x14ac:dyDescent="0.25">
      <c r="A45" t="s">
        <v>89</v>
      </c>
      <c r="B45" t="s">
        <v>93</v>
      </c>
      <c r="C45">
        <v>230</v>
      </c>
    </row>
    <row r="46" spans="1:11" x14ac:dyDescent="0.25">
      <c r="A46" t="s">
        <v>90</v>
      </c>
      <c r="B46" t="s">
        <v>94</v>
      </c>
      <c r="C46">
        <v>240</v>
      </c>
    </row>
    <row r="47" spans="1:11" x14ac:dyDescent="0.25">
      <c r="A47" t="s">
        <v>91</v>
      </c>
      <c r="B47" t="s">
        <v>95</v>
      </c>
      <c r="C47">
        <v>340</v>
      </c>
      <c r="J47" t="s">
        <v>88</v>
      </c>
      <c r="K47" t="s">
        <v>92</v>
      </c>
    </row>
    <row r="48" spans="1:11" x14ac:dyDescent="0.25">
      <c r="A48" t="s">
        <v>89</v>
      </c>
      <c r="B48" t="s">
        <v>92</v>
      </c>
      <c r="C48">
        <v>200</v>
      </c>
      <c r="E48" t="s">
        <v>98</v>
      </c>
      <c r="F48" t="s">
        <v>97</v>
      </c>
      <c r="G48" t="s">
        <v>96</v>
      </c>
      <c r="J48" t="s">
        <v>89</v>
      </c>
      <c r="K48" t="s">
        <v>93</v>
      </c>
    </row>
    <row r="49" spans="1:11" x14ac:dyDescent="0.25">
      <c r="A49" t="s">
        <v>88</v>
      </c>
      <c r="B49" t="s">
        <v>93</v>
      </c>
      <c r="C49">
        <v>230</v>
      </c>
      <c r="F49" t="s">
        <v>88</v>
      </c>
      <c r="G49">
        <f ca="1">SUMIF(A44:C63,F49,C44:C63)</f>
        <v>1030</v>
      </c>
      <c r="H49" t="s">
        <v>100</v>
      </c>
      <c r="J49" t="s">
        <v>90</v>
      </c>
      <c r="K49" t="s">
        <v>94</v>
      </c>
    </row>
    <row r="50" spans="1:11" x14ac:dyDescent="0.25">
      <c r="A50" t="s">
        <v>90</v>
      </c>
      <c r="B50" t="s">
        <v>94</v>
      </c>
      <c r="C50">
        <v>240</v>
      </c>
      <c r="E50" t="s">
        <v>93</v>
      </c>
      <c r="F50" t="s">
        <v>90</v>
      </c>
      <c r="G50">
        <f>SUMIFS(C44:C63,B44:B63,E50,A44:A63,F50)</f>
        <v>230</v>
      </c>
      <c r="H50" t="s">
        <v>99</v>
      </c>
      <c r="J50" t="s">
        <v>91</v>
      </c>
      <c r="K50" t="s">
        <v>95</v>
      </c>
    </row>
    <row r="51" spans="1:11" x14ac:dyDescent="0.25">
      <c r="A51" t="s">
        <v>91</v>
      </c>
      <c r="B51" t="s">
        <v>95</v>
      </c>
      <c r="C51">
        <v>340</v>
      </c>
    </row>
    <row r="52" spans="1:11" x14ac:dyDescent="0.25">
      <c r="A52" t="s">
        <v>88</v>
      </c>
      <c r="B52" t="s">
        <v>92</v>
      </c>
      <c r="C52">
        <v>200</v>
      </c>
      <c r="G52">
        <f>SUMIFS(C44:C63,B44:B63,A44:A63)</f>
        <v>0</v>
      </c>
    </row>
    <row r="53" spans="1:11" x14ac:dyDescent="0.25">
      <c r="A53" t="s">
        <v>90</v>
      </c>
      <c r="B53" t="s">
        <v>93</v>
      </c>
      <c r="C53">
        <v>230</v>
      </c>
    </row>
    <row r="54" spans="1:11" x14ac:dyDescent="0.25">
      <c r="A54" t="s">
        <v>90</v>
      </c>
      <c r="B54" t="s">
        <v>94</v>
      </c>
      <c r="C54">
        <v>240</v>
      </c>
      <c r="F54" t="s">
        <v>89</v>
      </c>
      <c r="G54">
        <f ca="1">SUMIF(A44:C63,F54,C44:C63)</f>
        <v>890</v>
      </c>
    </row>
    <row r="55" spans="1:11" x14ac:dyDescent="0.25">
      <c r="A55" t="s">
        <v>91</v>
      </c>
      <c r="B55" t="s">
        <v>95</v>
      </c>
      <c r="C55">
        <v>340</v>
      </c>
      <c r="J55" t="s">
        <v>92</v>
      </c>
    </row>
    <row r="56" spans="1:11" x14ac:dyDescent="0.25">
      <c r="A56" t="s">
        <v>88</v>
      </c>
      <c r="B56" t="s">
        <v>92</v>
      </c>
      <c r="C56">
        <v>200</v>
      </c>
      <c r="E56" t="s">
        <v>92</v>
      </c>
      <c r="F56" t="s">
        <v>89</v>
      </c>
      <c r="G56">
        <f>SUMIFS(C44:C63,A44:A63,F56,B44:B63,E56)</f>
        <v>200</v>
      </c>
      <c r="J56" t="s">
        <v>93</v>
      </c>
    </row>
    <row r="57" spans="1:11" x14ac:dyDescent="0.25">
      <c r="A57" t="s">
        <v>89</v>
      </c>
      <c r="B57" t="s">
        <v>93</v>
      </c>
      <c r="C57">
        <v>230</v>
      </c>
      <c r="J57" t="s">
        <v>94</v>
      </c>
    </row>
    <row r="58" spans="1:11" x14ac:dyDescent="0.25">
      <c r="A58" t="s">
        <v>90</v>
      </c>
      <c r="B58" t="s">
        <v>94</v>
      </c>
      <c r="C58">
        <v>240</v>
      </c>
      <c r="J58" t="s">
        <v>95</v>
      </c>
    </row>
    <row r="59" spans="1:11" x14ac:dyDescent="0.25">
      <c r="A59" t="s">
        <v>91</v>
      </c>
      <c r="B59" t="s">
        <v>95</v>
      </c>
      <c r="C59">
        <v>340</v>
      </c>
      <c r="E59" t="s">
        <v>93</v>
      </c>
      <c r="F59" t="s">
        <v>89</v>
      </c>
      <c r="G59">
        <f>SUMIFS(C44:C63,B44:B63,E59,A44:A63,F59)</f>
        <v>690</v>
      </c>
    </row>
    <row r="60" spans="1:11" x14ac:dyDescent="0.25">
      <c r="A60" t="s">
        <v>88</v>
      </c>
      <c r="B60" t="s">
        <v>92</v>
      </c>
      <c r="C60">
        <v>200</v>
      </c>
    </row>
    <row r="61" spans="1:11" x14ac:dyDescent="0.25">
      <c r="A61" t="s">
        <v>89</v>
      </c>
      <c r="B61" t="s">
        <v>93</v>
      </c>
      <c r="C61">
        <v>230</v>
      </c>
    </row>
    <row r="62" spans="1:11" x14ac:dyDescent="0.25">
      <c r="A62" t="s">
        <v>90</v>
      </c>
      <c r="B62" t="s">
        <v>94</v>
      </c>
      <c r="C62">
        <v>240</v>
      </c>
    </row>
    <row r="63" spans="1:11" x14ac:dyDescent="0.25">
      <c r="A63" t="s">
        <v>91</v>
      </c>
      <c r="B63" t="s">
        <v>95</v>
      </c>
      <c r="C63">
        <v>340</v>
      </c>
    </row>
    <row r="71" spans="2:3" x14ac:dyDescent="0.25">
      <c r="B71" t="s">
        <v>104</v>
      </c>
      <c r="C71">
        <f>MAX(C44:C63)</f>
        <v>340</v>
      </c>
    </row>
    <row r="72" spans="2:3" x14ac:dyDescent="0.25">
      <c r="B72" t="s">
        <v>105</v>
      </c>
      <c r="C72">
        <f>MIN(C44:C63)</f>
        <v>200</v>
      </c>
    </row>
    <row r="74" spans="2:3" x14ac:dyDescent="0.25">
      <c r="B74" t="s">
        <v>106</v>
      </c>
      <c r="C74">
        <f>POWER(2,2)</f>
        <v>4</v>
      </c>
    </row>
    <row r="75" spans="2:3" x14ac:dyDescent="0.25">
      <c r="C75">
        <f>POWER(2,3)</f>
        <v>8</v>
      </c>
    </row>
  </sheetData>
  <dataValidations count="2">
    <dataValidation type="list" allowBlank="1" showInputMessage="1" showErrorMessage="1" sqref="F49:F50 F54 F56 F59">
      <formula1>$J$47:$J$50</formula1>
    </dataValidation>
    <dataValidation type="list" allowBlank="1" showInputMessage="1" showErrorMessage="1" sqref="E50 E56 E59">
      <formula1>$K$47:$K$50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25" workbookViewId="0">
      <selection activeCell="E45" sqref="E45"/>
    </sheetView>
  </sheetViews>
  <sheetFormatPr defaultRowHeight="15" x14ac:dyDescent="0.25"/>
  <cols>
    <col min="4" max="4" width="9.5703125" bestFit="1" customWidth="1"/>
    <col min="5" max="5" width="10.5703125" bestFit="1" customWidth="1"/>
  </cols>
  <sheetData>
    <row r="1" spans="1:6" x14ac:dyDescent="0.25">
      <c r="A1">
        <v>532</v>
      </c>
      <c r="C1">
        <f>MAX(A1:A20)</f>
        <v>4386</v>
      </c>
      <c r="D1">
        <f>MIN(A1:A20)</f>
        <v>532</v>
      </c>
    </row>
    <row r="2" spans="1:6" x14ac:dyDescent="0.25">
      <c r="A2">
        <v>1316</v>
      </c>
      <c r="C2">
        <f>LARGE(A1:A20,2)</f>
        <v>4263</v>
      </c>
      <c r="D2">
        <f>SMALL(A1:A20,2)</f>
        <v>1316</v>
      </c>
    </row>
    <row r="3" spans="1:6" x14ac:dyDescent="0.25">
      <c r="A3">
        <v>1387</v>
      </c>
    </row>
    <row r="4" spans="1:6" x14ac:dyDescent="0.25">
      <c r="A4">
        <v>1637</v>
      </c>
    </row>
    <row r="5" spans="1:6" x14ac:dyDescent="0.25">
      <c r="A5">
        <v>1647</v>
      </c>
    </row>
    <row r="6" spans="1:6" x14ac:dyDescent="0.25">
      <c r="A6">
        <v>1992</v>
      </c>
      <c r="D6" s="8">
        <v>532</v>
      </c>
      <c r="E6" s="8">
        <f ca="1">RAND()</f>
        <v>9.1512934985840122E-3</v>
      </c>
      <c r="F6" s="8">
        <f ca="1">ROUND(E6,2)</f>
        <v>0.01</v>
      </c>
    </row>
    <row r="7" spans="1:6" x14ac:dyDescent="0.25">
      <c r="A7">
        <v>2164</v>
      </c>
      <c r="D7" s="8">
        <v>1316</v>
      </c>
      <c r="E7" s="8">
        <f t="shared" ref="E7:E25" ca="1" si="0">RAND()</f>
        <v>0.48990974781853558</v>
      </c>
      <c r="F7" s="8">
        <f t="shared" ref="F7:F25" ca="1" si="1">ROUND(E7,2)</f>
        <v>0.49</v>
      </c>
    </row>
    <row r="8" spans="1:6" x14ac:dyDescent="0.25">
      <c r="A8">
        <v>2276</v>
      </c>
      <c r="D8" s="8">
        <v>1387</v>
      </c>
      <c r="E8" s="8">
        <f t="shared" ca="1" si="0"/>
        <v>0.15876113296085981</v>
      </c>
      <c r="F8" s="8">
        <f t="shared" ca="1" si="1"/>
        <v>0.16</v>
      </c>
    </row>
    <row r="9" spans="1:6" x14ac:dyDescent="0.25">
      <c r="A9">
        <v>2587</v>
      </c>
      <c r="D9" s="8">
        <v>1637</v>
      </c>
      <c r="E9" s="8">
        <f t="shared" ca="1" si="0"/>
        <v>0.74228878898124606</v>
      </c>
      <c r="F9" s="8">
        <f t="shared" ca="1" si="1"/>
        <v>0.74</v>
      </c>
    </row>
    <row r="10" spans="1:6" x14ac:dyDescent="0.25">
      <c r="A10">
        <v>2693</v>
      </c>
      <c r="D10" s="8">
        <v>1647</v>
      </c>
      <c r="E10" s="8">
        <f t="shared" ca="1" si="0"/>
        <v>0.47121908033842885</v>
      </c>
      <c r="F10" s="8">
        <f t="shared" ca="1" si="1"/>
        <v>0.47</v>
      </c>
    </row>
    <row r="11" spans="1:6" x14ac:dyDescent="0.25">
      <c r="A11">
        <v>2859</v>
      </c>
      <c r="D11" s="8">
        <v>1992</v>
      </c>
      <c r="E11" s="8">
        <f t="shared" ca="1" si="0"/>
        <v>5.766469852571765E-2</v>
      </c>
      <c r="F11" s="8">
        <f t="shared" ca="1" si="1"/>
        <v>0.06</v>
      </c>
    </row>
    <row r="12" spans="1:6" x14ac:dyDescent="0.25">
      <c r="A12">
        <v>3109</v>
      </c>
      <c r="D12" s="8">
        <v>2164</v>
      </c>
      <c r="E12" s="8">
        <f t="shared" ca="1" si="0"/>
        <v>0.9809222406865783</v>
      </c>
      <c r="F12" s="8">
        <f t="shared" ca="1" si="1"/>
        <v>0.98</v>
      </c>
    </row>
    <row r="13" spans="1:6" x14ac:dyDescent="0.25">
      <c r="A13">
        <v>3163</v>
      </c>
      <c r="D13" s="8">
        <v>2276</v>
      </c>
      <c r="E13" s="8">
        <f t="shared" ca="1" si="0"/>
        <v>0.21872436481087487</v>
      </c>
      <c r="F13" s="8">
        <f t="shared" ca="1" si="1"/>
        <v>0.22</v>
      </c>
    </row>
    <row r="14" spans="1:6" x14ac:dyDescent="0.25">
      <c r="A14">
        <v>3216</v>
      </c>
      <c r="D14" s="8">
        <v>2587</v>
      </c>
      <c r="E14" s="8">
        <f t="shared" ca="1" si="0"/>
        <v>0.89797563957972715</v>
      </c>
      <c r="F14" s="8">
        <f t="shared" ca="1" si="1"/>
        <v>0.9</v>
      </c>
    </row>
    <row r="15" spans="1:6" x14ac:dyDescent="0.25">
      <c r="A15">
        <v>3305</v>
      </c>
      <c r="D15" s="8">
        <v>2693</v>
      </c>
      <c r="E15" s="8">
        <f t="shared" ca="1" si="0"/>
        <v>0.37051366124688279</v>
      </c>
      <c r="F15" s="8">
        <f t="shared" ca="1" si="1"/>
        <v>0.37</v>
      </c>
    </row>
    <row r="16" spans="1:6" x14ac:dyDescent="0.25">
      <c r="A16">
        <v>3519</v>
      </c>
      <c r="D16" s="8">
        <v>2859</v>
      </c>
      <c r="E16" s="8">
        <f t="shared" ca="1" si="0"/>
        <v>0.18330087874558809</v>
      </c>
      <c r="F16" s="8">
        <f t="shared" ca="1" si="1"/>
        <v>0.18</v>
      </c>
    </row>
    <row r="17" spans="1:6" x14ac:dyDescent="0.25">
      <c r="A17">
        <v>3679</v>
      </c>
      <c r="D17" s="8">
        <v>3109</v>
      </c>
      <c r="E17" s="8">
        <f t="shared" ca="1" si="0"/>
        <v>0.4382514543353907</v>
      </c>
      <c r="F17" s="8">
        <f t="shared" ca="1" si="1"/>
        <v>0.44</v>
      </c>
    </row>
    <row r="18" spans="1:6" x14ac:dyDescent="0.25">
      <c r="A18">
        <v>3957</v>
      </c>
      <c r="D18" s="8">
        <v>3163</v>
      </c>
      <c r="E18" s="8">
        <f t="shared" ca="1" si="0"/>
        <v>0.11660422388358116</v>
      </c>
      <c r="F18" s="8">
        <f t="shared" ca="1" si="1"/>
        <v>0.12</v>
      </c>
    </row>
    <row r="19" spans="1:6" x14ac:dyDescent="0.25">
      <c r="A19">
        <v>4263</v>
      </c>
      <c r="D19" s="8">
        <v>3216</v>
      </c>
      <c r="E19" s="8">
        <f t="shared" ca="1" si="0"/>
        <v>0.71921249791035469</v>
      </c>
      <c r="F19" s="8">
        <f t="shared" ca="1" si="1"/>
        <v>0.72</v>
      </c>
    </row>
    <row r="20" spans="1:6" x14ac:dyDescent="0.25">
      <c r="A20">
        <v>4386</v>
      </c>
      <c r="D20" s="8">
        <v>3305</v>
      </c>
      <c r="E20" s="8">
        <f t="shared" ca="1" si="0"/>
        <v>0.39816946917293405</v>
      </c>
      <c r="F20" s="8">
        <f t="shared" ca="1" si="1"/>
        <v>0.4</v>
      </c>
    </row>
    <row r="21" spans="1:6" x14ac:dyDescent="0.25">
      <c r="D21" s="8">
        <v>3519</v>
      </c>
      <c r="E21" s="8">
        <f t="shared" ca="1" si="0"/>
        <v>0.11911460094985149</v>
      </c>
      <c r="F21" s="8">
        <f t="shared" ca="1" si="1"/>
        <v>0.12</v>
      </c>
    </row>
    <row r="22" spans="1:6" x14ac:dyDescent="0.25">
      <c r="D22" s="8">
        <v>3679</v>
      </c>
      <c r="E22" s="8">
        <f t="shared" ca="1" si="0"/>
        <v>0.38390242898980176</v>
      </c>
      <c r="F22" s="8">
        <f t="shared" ca="1" si="1"/>
        <v>0.38</v>
      </c>
    </row>
    <row r="23" spans="1:6" x14ac:dyDescent="0.25">
      <c r="D23" s="8">
        <v>3957</v>
      </c>
      <c r="E23" s="8">
        <f t="shared" ca="1" si="0"/>
        <v>7.8850435549149611E-2</v>
      </c>
      <c r="F23" s="8">
        <f t="shared" ca="1" si="1"/>
        <v>0.08</v>
      </c>
    </row>
    <row r="24" spans="1:6" x14ac:dyDescent="0.25">
      <c r="D24" s="8">
        <v>4263</v>
      </c>
      <c r="E24" s="8">
        <f t="shared" ca="1" si="0"/>
        <v>0.71560431721655238</v>
      </c>
      <c r="F24" s="8">
        <f t="shared" ca="1" si="1"/>
        <v>0.72</v>
      </c>
    </row>
    <row r="25" spans="1:6" x14ac:dyDescent="0.25">
      <c r="D25" s="8">
        <v>4386</v>
      </c>
      <c r="E25" s="8">
        <f t="shared" ca="1" si="0"/>
        <v>0.94567881174043811</v>
      </c>
      <c r="F25" s="8">
        <f t="shared" ca="1" si="1"/>
        <v>0.95</v>
      </c>
    </row>
  </sheetData>
  <sortState ref="A1:A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MathFunction</vt:lpstr>
      <vt:lpstr>Sheet8</vt:lpstr>
      <vt:lpstr>and or not function </vt:lpstr>
      <vt:lpstr>string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2019-11-03T09:38:13Z</dcterms:created>
  <dcterms:modified xsi:type="dcterms:W3CDTF">2019-11-17T09:15:47Z</dcterms:modified>
</cp:coreProperties>
</file>