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thaExcel\"/>
    </mc:Choice>
  </mc:AlternateContent>
  <bookViews>
    <workbookView xWindow="0" yWindow="0" windowWidth="20490" windowHeight="7095" activeTab="3"/>
  </bookViews>
  <sheets>
    <sheet name="Sheet1" sheetId="1" r:id="rId1"/>
    <sheet name="Sheet2" sheetId="2" r:id="rId2"/>
    <sheet name="EmpDetails" sheetId="3" r:id="rId3"/>
    <sheet name="EmpSalaryDetail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2" i="4"/>
  <c r="B3" i="4"/>
  <c r="B4" i="4"/>
  <c r="B5" i="4"/>
  <c r="B6" i="4"/>
  <c r="B7" i="4"/>
  <c r="B8" i="4"/>
  <c r="B9" i="4"/>
  <c r="B10" i="4"/>
  <c r="B11" i="4"/>
  <c r="B2" i="4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G3" i="2"/>
  <c r="G4" i="2"/>
  <c r="G5" i="2"/>
  <c r="G6" i="2"/>
  <c r="G7" i="2"/>
  <c r="G8" i="2"/>
  <c r="G9" i="2"/>
  <c r="G10" i="2"/>
  <c r="G11" i="2"/>
  <c r="G2" i="2"/>
  <c r="D15" i="2"/>
  <c r="D14" i="2"/>
  <c r="D3" i="2"/>
  <c r="D4" i="2"/>
  <c r="D5" i="2"/>
  <c r="D6" i="2"/>
  <c r="D7" i="2"/>
  <c r="D8" i="2"/>
  <c r="D9" i="2"/>
  <c r="D10" i="2"/>
  <c r="D11" i="2"/>
  <c r="D2" i="2"/>
  <c r="H4" i="2"/>
  <c r="H6" i="2"/>
  <c r="H8" i="2"/>
  <c r="H10" i="2"/>
  <c r="H3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F46" i="1"/>
  <c r="E47" i="1"/>
  <c r="E48" i="1"/>
  <c r="E49" i="1"/>
  <c r="E50" i="1"/>
  <c r="E46" i="1"/>
  <c r="C43" i="1"/>
  <c r="D42" i="1"/>
  <c r="D41" i="1"/>
  <c r="E39" i="1"/>
  <c r="E36" i="1"/>
  <c r="E35" i="1"/>
  <c r="E34" i="1"/>
  <c r="E33" i="1"/>
  <c r="E32" i="1"/>
  <c r="E31" i="1"/>
  <c r="B28" i="1"/>
  <c r="B27" i="1"/>
  <c r="B23" i="1"/>
  <c r="B20" i="1"/>
  <c r="B19" i="1"/>
  <c r="B21" i="1" s="1"/>
  <c r="B17" i="1"/>
  <c r="B16" i="1"/>
  <c r="B15" i="1"/>
  <c r="B14" i="1"/>
  <c r="B13" i="1"/>
  <c r="B7" i="1"/>
  <c r="B6" i="1"/>
  <c r="B4" i="1"/>
  <c r="H11" i="2" l="1"/>
  <c r="H9" i="2"/>
  <c r="H7" i="2"/>
  <c r="H5" i="2"/>
  <c r="H2" i="2"/>
  <c r="B22" i="1"/>
</calcChain>
</file>

<file path=xl/sharedStrings.xml><?xml version="1.0" encoding="utf-8"?>
<sst xmlns="http://schemas.openxmlformats.org/spreadsheetml/2006/main" count="180" uniqueCount="120">
  <si>
    <t xml:space="preserve">Math Function </t>
  </si>
  <si>
    <t>Function Name</t>
  </si>
  <si>
    <t xml:space="preserve">Function </t>
  </si>
  <si>
    <t xml:space="preserve">Description </t>
  </si>
  <si>
    <t>Data</t>
  </si>
  <si>
    <t>sum</t>
  </si>
  <si>
    <t>sum formula</t>
  </si>
  <si>
    <t xml:space="preserve">basic </t>
  </si>
  <si>
    <t>subtraction</t>
  </si>
  <si>
    <t>multiplication</t>
  </si>
  <si>
    <t>division</t>
  </si>
  <si>
    <t>min</t>
  </si>
  <si>
    <t>Find minimum value in range</t>
  </si>
  <si>
    <t>Max</t>
  </si>
  <si>
    <t>count</t>
  </si>
  <si>
    <t>a</t>
  </si>
  <si>
    <t>b</t>
  </si>
  <si>
    <t>c</t>
  </si>
  <si>
    <t>count only numeric value</t>
  </si>
  <si>
    <t>counta</t>
  </si>
  <si>
    <t>count alphanumeric value</t>
  </si>
  <si>
    <t>countblank</t>
  </si>
  <si>
    <t>count blank value</t>
  </si>
  <si>
    <t>average</t>
  </si>
  <si>
    <t>basic</t>
  </si>
  <si>
    <t>iteam</t>
  </si>
  <si>
    <t>volum</t>
  </si>
  <si>
    <t>price</t>
  </si>
  <si>
    <t>mask</t>
  </si>
  <si>
    <t>rice</t>
  </si>
  <si>
    <t>puls</t>
  </si>
  <si>
    <t>egg</t>
  </si>
  <si>
    <t>shop</t>
  </si>
  <si>
    <t>total pay</t>
  </si>
  <si>
    <t>suproduct</t>
  </si>
  <si>
    <t>percent</t>
  </si>
  <si>
    <t>100 of 30%</t>
  </si>
  <si>
    <t>Student name</t>
  </si>
  <si>
    <t>Hindi</t>
  </si>
  <si>
    <t>Math</t>
  </si>
  <si>
    <t>English</t>
  </si>
  <si>
    <t>rakesh</t>
  </si>
  <si>
    <t>raman</t>
  </si>
  <si>
    <t>mohan</t>
  </si>
  <si>
    <t>shyam</t>
  </si>
  <si>
    <t>shiwam</t>
  </si>
  <si>
    <t>Total</t>
  </si>
  <si>
    <t>RANDBETWEEN</t>
  </si>
  <si>
    <t>Avrage</t>
  </si>
  <si>
    <t>Max Marks</t>
  </si>
  <si>
    <t>Min Marks</t>
  </si>
  <si>
    <t>prcentage</t>
  </si>
  <si>
    <t>mobile</t>
  </si>
  <si>
    <t>dob</t>
  </si>
  <si>
    <t xml:space="preserve">Data Validation </t>
  </si>
  <si>
    <t>employee code</t>
  </si>
  <si>
    <t>name</t>
  </si>
  <si>
    <t>basic salary</t>
  </si>
  <si>
    <t>HRA(40 % of basic salary)</t>
  </si>
  <si>
    <t>DA(10 % of basic salary)</t>
  </si>
  <si>
    <t>CCA(5 % of basic salary)</t>
  </si>
  <si>
    <t>GS(Basic + HRA + DA + CCA)</t>
  </si>
  <si>
    <t>PF (10% of GS)</t>
  </si>
  <si>
    <t>IT (10% of GS)</t>
  </si>
  <si>
    <t>NS(GS – (PF + IT))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</si>
  <si>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</si>
  <si>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</si>
  <si>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</si>
  <si>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</si>
  <si>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</si>
  <si>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</si>
  <si>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</si>
  <si>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</si>
  <si>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</si>
  <si>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</si>
  <si>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kumar</t>
  </si>
  <si>
    <t>ram</t>
  </si>
  <si>
    <t>parth</t>
  </si>
  <si>
    <t>parash</t>
  </si>
  <si>
    <t>monika</t>
  </si>
  <si>
    <t>shyamacharan</t>
  </si>
  <si>
    <t>jitenda</t>
  </si>
  <si>
    <t>Ap singh</t>
  </si>
  <si>
    <t>Nirbhaya</t>
  </si>
  <si>
    <t>Location</t>
  </si>
  <si>
    <t>Address</t>
  </si>
  <si>
    <t>manager</t>
  </si>
  <si>
    <t>Department</t>
  </si>
  <si>
    <t>Position</t>
  </si>
  <si>
    <t>noida</t>
  </si>
  <si>
    <t>moti</t>
  </si>
  <si>
    <t>patna</t>
  </si>
  <si>
    <t>d-59</t>
  </si>
  <si>
    <t>b-67</t>
  </si>
  <si>
    <t>c-45</t>
  </si>
  <si>
    <t>d-60</t>
  </si>
  <si>
    <t>b-68</t>
  </si>
  <si>
    <t>c-46</t>
  </si>
  <si>
    <t>d-61</t>
  </si>
  <si>
    <t>b-69</t>
  </si>
  <si>
    <t>c-47</t>
  </si>
  <si>
    <t>d-62</t>
  </si>
  <si>
    <t>m-201</t>
  </si>
  <si>
    <t>m-202</t>
  </si>
  <si>
    <t>development</t>
  </si>
  <si>
    <t>testing</t>
  </si>
  <si>
    <t>hr</t>
  </si>
  <si>
    <t>admin</t>
  </si>
  <si>
    <t>sr. develper</t>
  </si>
  <si>
    <t>sr.Tester</t>
  </si>
  <si>
    <t>HR head</t>
  </si>
  <si>
    <t>Head</t>
  </si>
  <si>
    <t>Jr. developer</t>
  </si>
  <si>
    <t>Jr. tester</t>
  </si>
  <si>
    <t>Hr.</t>
  </si>
  <si>
    <t>Admin</t>
  </si>
  <si>
    <t>developer</t>
  </si>
  <si>
    <t>tester</t>
  </si>
  <si>
    <t>Round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</si>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</sst>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4" workbookViewId="0">
      <selection activeCell="H59" sqref="H59"/>
    </sheetView>
  </sheetViews>
  <sheetFormatPr defaultRowHeight="15" x14ac:dyDescent="0.25"/>
  <cols>
    <col min="1" max="1" width="19.42578125" customWidth="1"/>
    <col min="2" max="2" width="14.7109375" customWidth="1"/>
    <col min="3" max="3" width="17.28515625" customWidth="1"/>
    <col min="4" max="4" width="11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E2" t="s">
        <v>4</v>
      </c>
    </row>
    <row r="3" spans="1:11" x14ac:dyDescent="0.25">
      <c r="B3" t="s">
        <v>15</v>
      </c>
      <c r="E3">
        <v>22</v>
      </c>
      <c r="F3">
        <v>32</v>
      </c>
      <c r="G3">
        <v>43</v>
      </c>
      <c r="H3">
        <v>20</v>
      </c>
      <c r="I3">
        <v>56</v>
      </c>
      <c r="K3">
        <v>30</v>
      </c>
    </row>
    <row r="4" spans="1:11" x14ac:dyDescent="0.25">
      <c r="A4" t="s">
        <v>5</v>
      </c>
      <c r="B4">
        <f>E3</f>
        <v>22</v>
      </c>
      <c r="E4">
        <v>43</v>
      </c>
    </row>
    <row r="5" spans="1:11" x14ac:dyDescent="0.25">
      <c r="B5">
        <v>10</v>
      </c>
      <c r="E5">
        <v>65</v>
      </c>
    </row>
    <row r="6" spans="1:11" x14ac:dyDescent="0.25">
      <c r="B6">
        <f>SUM(E3,H3,K3)</f>
        <v>72</v>
      </c>
      <c r="C6" t="s">
        <v>6</v>
      </c>
    </row>
    <row r="7" spans="1:11" x14ac:dyDescent="0.25">
      <c r="B7">
        <f>E3+H3+K3</f>
        <v>72</v>
      </c>
      <c r="C7" t="s">
        <v>7</v>
      </c>
    </row>
    <row r="11" spans="1:11" x14ac:dyDescent="0.25">
      <c r="B11" t="s">
        <v>17</v>
      </c>
    </row>
    <row r="12" spans="1:11" x14ac:dyDescent="0.25">
      <c r="B12" t="s">
        <v>16</v>
      </c>
    </row>
    <row r="13" spans="1:11" x14ac:dyDescent="0.25">
      <c r="B13">
        <f>SUM(E3:I3)</f>
        <v>173</v>
      </c>
    </row>
    <row r="14" spans="1:11" x14ac:dyDescent="0.25">
      <c r="B14">
        <f>SUM(E3:K3)</f>
        <v>203</v>
      </c>
    </row>
    <row r="15" spans="1:11" x14ac:dyDescent="0.25">
      <c r="A15" t="s">
        <v>8</v>
      </c>
      <c r="B15">
        <f>B14-E5</f>
        <v>138</v>
      </c>
      <c r="C15" t="s">
        <v>7</v>
      </c>
    </row>
    <row r="16" spans="1:11" x14ac:dyDescent="0.25">
      <c r="A16" t="s">
        <v>9</v>
      </c>
      <c r="B16">
        <f>B15*F3</f>
        <v>4416</v>
      </c>
    </row>
    <row r="17" spans="1:5" x14ac:dyDescent="0.25">
      <c r="A17" t="s">
        <v>10</v>
      </c>
      <c r="B17">
        <f>B16/E3</f>
        <v>200.72727272727272</v>
      </c>
    </row>
    <row r="19" spans="1:5" x14ac:dyDescent="0.25">
      <c r="A19" t="s">
        <v>11</v>
      </c>
      <c r="B19">
        <f>MIN(B4:B17)</f>
        <v>10</v>
      </c>
      <c r="C19" t="s">
        <v>12</v>
      </c>
    </row>
    <row r="20" spans="1:5" x14ac:dyDescent="0.25">
      <c r="A20" t="s">
        <v>13</v>
      </c>
      <c r="B20">
        <f>MAX(B4:B17)</f>
        <v>4416</v>
      </c>
    </row>
    <row r="21" spans="1:5" x14ac:dyDescent="0.25">
      <c r="A21" t="s">
        <v>14</v>
      </c>
      <c r="B21">
        <f>COUNT(B3:B19)</f>
        <v>10</v>
      </c>
      <c r="C21" t="s">
        <v>18</v>
      </c>
    </row>
    <row r="22" spans="1:5" x14ac:dyDescent="0.25">
      <c r="A22" t="s">
        <v>19</v>
      </c>
      <c r="B22">
        <f>COUNTA(B3:B19)</f>
        <v>13</v>
      </c>
      <c r="C22" t="s">
        <v>20</v>
      </c>
    </row>
    <row r="23" spans="1:5" x14ac:dyDescent="0.25">
      <c r="A23" t="s">
        <v>21</v>
      </c>
      <c r="B23">
        <f>COUNTBLANK(B4:B14)</f>
        <v>3</v>
      </c>
      <c r="C23" t="s">
        <v>22</v>
      </c>
    </row>
    <row r="27" spans="1:5" x14ac:dyDescent="0.25">
      <c r="A27" t="s">
        <v>23</v>
      </c>
      <c r="B27">
        <f>SUM(B19:B23)/COUNT(B19:B23)</f>
        <v>890.4</v>
      </c>
      <c r="C27" t="s">
        <v>24</v>
      </c>
    </row>
    <row r="28" spans="1:5" x14ac:dyDescent="0.25">
      <c r="B28">
        <f>AVERAGE(B19:B23)</f>
        <v>890.4</v>
      </c>
    </row>
    <row r="30" spans="1:5" x14ac:dyDescent="0.25">
      <c r="B30" t="s">
        <v>25</v>
      </c>
      <c r="C30" t="s">
        <v>26</v>
      </c>
      <c r="D30" t="s">
        <v>27</v>
      </c>
    </row>
    <row r="31" spans="1:5" x14ac:dyDescent="0.25">
      <c r="B31" t="s">
        <v>28</v>
      </c>
      <c r="C31">
        <v>35</v>
      </c>
      <c r="D31">
        <v>47</v>
      </c>
      <c r="E31">
        <f>C31*D31</f>
        <v>1645</v>
      </c>
    </row>
    <row r="32" spans="1:5" x14ac:dyDescent="0.25">
      <c r="B32" t="s">
        <v>29</v>
      </c>
      <c r="C32">
        <v>10</v>
      </c>
      <c r="D32">
        <v>67</v>
      </c>
      <c r="E32">
        <f>C32*D32</f>
        <v>670</v>
      </c>
    </row>
    <row r="33" spans="1:9" x14ac:dyDescent="0.25">
      <c r="B33" t="s">
        <v>30</v>
      </c>
      <c r="C33">
        <v>5</v>
      </c>
      <c r="D33">
        <v>78</v>
      </c>
      <c r="E33">
        <f>C33*D33</f>
        <v>390</v>
      </c>
    </row>
    <row r="34" spans="1:9" x14ac:dyDescent="0.25">
      <c r="B34" t="s">
        <v>31</v>
      </c>
      <c r="C34">
        <v>10</v>
      </c>
      <c r="D34">
        <v>120</v>
      </c>
      <c r="E34">
        <f>C34*D34</f>
        <v>1200</v>
      </c>
    </row>
    <row r="35" spans="1:9" x14ac:dyDescent="0.25">
      <c r="B35" t="s">
        <v>32</v>
      </c>
      <c r="C35">
        <v>5</v>
      </c>
      <c r="D35">
        <v>27</v>
      </c>
      <c r="E35">
        <f>C35*D35</f>
        <v>135</v>
      </c>
    </row>
    <row r="36" spans="1:9" x14ac:dyDescent="0.25">
      <c r="E36">
        <f>SUM(E31:E35)</f>
        <v>4040</v>
      </c>
    </row>
    <row r="37" spans="1:9" x14ac:dyDescent="0.25">
      <c r="C37" t="s">
        <v>33</v>
      </c>
    </row>
    <row r="39" spans="1:9" x14ac:dyDescent="0.25">
      <c r="C39" t="s">
        <v>34</v>
      </c>
      <c r="E39">
        <f>SUMPRODUCT(C31:C35,D31:D35)</f>
        <v>4040</v>
      </c>
    </row>
    <row r="41" spans="1:9" x14ac:dyDescent="0.25">
      <c r="A41" t="s">
        <v>35</v>
      </c>
      <c r="C41" t="s">
        <v>36</v>
      </c>
      <c r="D41">
        <f>100*0.3</f>
        <v>30</v>
      </c>
    </row>
    <row r="42" spans="1:9" x14ac:dyDescent="0.25">
      <c r="D42">
        <f>100*0.03</f>
        <v>3</v>
      </c>
    </row>
    <row r="43" spans="1:9" x14ac:dyDescent="0.25">
      <c r="A43" t="s">
        <v>47</v>
      </c>
      <c r="C43">
        <f ca="1">RANDBETWEEN(20,50)</f>
        <v>29</v>
      </c>
    </row>
    <row r="45" spans="1:9" x14ac:dyDescent="0.25">
      <c r="A45" s="2" t="s">
        <v>37</v>
      </c>
      <c r="B45" s="2" t="s">
        <v>38</v>
      </c>
      <c r="C45" s="2" t="s">
        <v>39</v>
      </c>
      <c r="D45" s="2" t="s">
        <v>40</v>
      </c>
      <c r="E45" s="2" t="s">
        <v>46</v>
      </c>
      <c r="F45" s="2" t="s">
        <v>48</v>
      </c>
      <c r="G45" s="2" t="s">
        <v>49</v>
      </c>
      <c r="H45" s="2" t="s">
        <v>50</v>
      </c>
      <c r="I45" s="2" t="s">
        <v>51</v>
      </c>
    </row>
    <row r="46" spans="1:9" x14ac:dyDescent="0.25">
      <c r="A46" t="s">
        <v>41</v>
      </c>
      <c r="B46">
        <v>83</v>
      </c>
      <c r="C46">
        <v>99</v>
      </c>
      <c r="D46">
        <v>67</v>
      </c>
      <c r="E46">
        <f>SUM(B46:D46)</f>
        <v>249</v>
      </c>
      <c r="F46">
        <f>AVERAGE(B46:D46)</f>
        <v>83</v>
      </c>
      <c r="G46">
        <f>MAX(B46:D46)</f>
        <v>99</v>
      </c>
      <c r="H46">
        <f>MIN(B46:D46)</f>
        <v>67</v>
      </c>
      <c r="I46">
        <f>(SUM(B46:D46)/300)*100</f>
        <v>83</v>
      </c>
    </row>
    <row r="47" spans="1:9" x14ac:dyDescent="0.25">
      <c r="A47" t="s">
        <v>42</v>
      </c>
      <c r="B47">
        <v>95</v>
      </c>
      <c r="C47">
        <v>93</v>
      </c>
      <c r="D47">
        <v>77</v>
      </c>
      <c r="E47">
        <f t="shared" ref="E47:E50" si="0">SUM(B47:D47)</f>
        <v>265</v>
      </c>
      <c r="F47">
        <f t="shared" ref="F47:F50" si="1">AVERAGE(B47:D47)</f>
        <v>88.333333333333329</v>
      </c>
      <c r="G47">
        <f t="shared" ref="G47:G50" si="2">MAX(B47:D47)</f>
        <v>95</v>
      </c>
      <c r="H47">
        <f t="shared" ref="H47:H50" si="3">MIN(B47:D47)</f>
        <v>77</v>
      </c>
      <c r="I47">
        <f t="shared" ref="I47:I50" si="4">(SUM(B47:D47)/300)*100</f>
        <v>88.333333333333329</v>
      </c>
    </row>
    <row r="48" spans="1:9" x14ac:dyDescent="0.25">
      <c r="A48" t="s">
        <v>43</v>
      </c>
      <c r="B48">
        <v>53</v>
      </c>
      <c r="C48">
        <v>63</v>
      </c>
      <c r="D48">
        <v>35</v>
      </c>
      <c r="E48">
        <f t="shared" si="0"/>
        <v>151</v>
      </c>
      <c r="F48">
        <f t="shared" si="1"/>
        <v>50.333333333333336</v>
      </c>
      <c r="G48">
        <f t="shared" si="2"/>
        <v>63</v>
      </c>
      <c r="H48">
        <f t="shared" si="3"/>
        <v>35</v>
      </c>
      <c r="I48">
        <f t="shared" si="4"/>
        <v>50.333333333333329</v>
      </c>
    </row>
    <row r="49" spans="1:9" x14ac:dyDescent="0.25">
      <c r="A49" t="s">
        <v>44</v>
      </c>
      <c r="B49">
        <v>46</v>
      </c>
      <c r="C49">
        <v>41</v>
      </c>
      <c r="D49">
        <v>83</v>
      </c>
      <c r="E49">
        <f t="shared" si="0"/>
        <v>170</v>
      </c>
      <c r="F49">
        <f t="shared" si="1"/>
        <v>56.666666666666664</v>
      </c>
      <c r="G49">
        <f t="shared" si="2"/>
        <v>83</v>
      </c>
      <c r="H49">
        <f t="shared" si="3"/>
        <v>41</v>
      </c>
      <c r="I49">
        <f t="shared" si="4"/>
        <v>56.666666666666664</v>
      </c>
    </row>
    <row r="50" spans="1:9" x14ac:dyDescent="0.25">
      <c r="A50" t="s">
        <v>45</v>
      </c>
      <c r="B50">
        <v>93</v>
      </c>
      <c r="C50">
        <v>92</v>
      </c>
      <c r="D50">
        <v>61</v>
      </c>
      <c r="E50">
        <f t="shared" si="0"/>
        <v>246</v>
      </c>
      <c r="F50">
        <f t="shared" si="1"/>
        <v>82</v>
      </c>
      <c r="G50">
        <f t="shared" si="2"/>
        <v>93</v>
      </c>
      <c r="H50">
        <f t="shared" si="3"/>
        <v>61</v>
      </c>
      <c r="I50">
        <f t="shared" si="4"/>
        <v>82</v>
      </c>
    </row>
    <row r="57" spans="1:9" x14ac:dyDescent="0.25">
      <c r="C57" s="4" t="s">
        <v>54</v>
      </c>
      <c r="D57" s="4"/>
      <c r="E57" s="4"/>
    </row>
    <row r="58" spans="1:9" x14ac:dyDescent="0.25">
      <c r="C58" s="2" t="s">
        <v>37</v>
      </c>
      <c r="D58" s="1" t="s">
        <v>52</v>
      </c>
      <c r="E58" s="1" t="s">
        <v>53</v>
      </c>
    </row>
    <row r="59" spans="1:9" x14ac:dyDescent="0.25">
      <c r="C59" t="s">
        <v>43</v>
      </c>
      <c r="D59">
        <v>1234567891</v>
      </c>
      <c r="E59" s="3">
        <v>36526</v>
      </c>
    </row>
    <row r="60" spans="1:9" x14ac:dyDescent="0.25">
      <c r="C60" t="s">
        <v>41</v>
      </c>
    </row>
    <row r="61" spans="1:9" x14ac:dyDescent="0.25">
      <c r="C61" t="s">
        <v>41</v>
      </c>
    </row>
  </sheetData>
  <mergeCells count="1">
    <mergeCell ref="C57:E57"/>
  </mergeCells>
  <dataValidations count="4">
    <dataValidation type="list" allowBlank="1" showInputMessage="1" showErrorMessage="1" errorTitle="Not A valid Student" error="Please select Valid student" sqref="C60:C61">
      <formula1>$A$46:$A$50</formula1>
    </dataValidation>
    <dataValidation type="list" errorStyle="information" allowBlank="1" showInputMessage="1" showErrorMessage="1" errorTitle="Not A valid Student" error="Please select Valid student" sqref="C59">
      <formula1>$A$46:$A$50</formula1>
    </dataValidation>
    <dataValidation type="textLength" operator="equal" allowBlank="1" showInputMessage="1" showErrorMessage="1" errorTitle="Not A valid Number" error="Please enter valid mobile umber.Number should be 10 digits" sqref="D59:D61">
      <formula1>10</formula1>
    </dataValidation>
    <dataValidation type="date" operator="greaterThan" allowBlank="1" showInputMessage="1" showErrorMessage="1" sqref="E59">
      <formula1>34778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7" sqref="C17"/>
    </sheetView>
  </sheetViews>
  <sheetFormatPr defaultRowHeight="15" x14ac:dyDescent="0.25"/>
  <cols>
    <col min="1" max="1" width="14.85546875" bestFit="1" customWidth="1"/>
    <col min="2" max="2" width="13.7109375" bestFit="1" customWidth="1"/>
    <col min="3" max="3" width="11" bestFit="1" customWidth="1"/>
    <col min="4" max="4" width="23.28515625" bestFit="1" customWidth="1"/>
    <col min="5" max="6" width="22.140625" bestFit="1" customWidth="1"/>
    <col min="7" max="7" width="25" bestFit="1" customWidth="1"/>
    <col min="8" max="8" width="13.7109375" bestFit="1" customWidth="1"/>
    <col min="9" max="9" width="13.140625" bestFit="1" customWidth="1"/>
    <col min="10" max="10" width="16.140625" bestFit="1" customWidth="1"/>
  </cols>
  <sheetData>
    <row r="1" spans="1:10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25">
      <c r="A2" t="s">
        <v>65</v>
      </c>
      <c r="B2" t="s">
        <v>75</v>
      </c>
      <c r="C2">
        <v>44146</v>
      </c>
      <c r="D2" s="5">
        <f>C2*0.4</f>
        <v>17658.400000000001</v>
      </c>
      <c r="E2" s="5">
        <f>0.1*(C2)</f>
        <v>4414.6000000000004</v>
      </c>
      <c r="F2" s="5">
        <f>0.5*(C2)</f>
        <v>22073</v>
      </c>
      <c r="G2" s="5">
        <f>SUM(C2:F2)</f>
        <v>88292</v>
      </c>
      <c r="H2" s="5">
        <f>0.1*(G2)</f>
        <v>8829.2000000000007</v>
      </c>
      <c r="I2" s="5">
        <f>G2*0.1</f>
        <v>8829.2000000000007</v>
      </c>
      <c r="J2" s="5">
        <f>(G2-(SUM(H2:I2)))</f>
        <v>70633.600000000006</v>
      </c>
    </row>
    <row r="3" spans="1:10" x14ac:dyDescent="0.25">
      <c r="A3" t="s">
        <v>66</v>
      </c>
      <c r="B3" t="s">
        <v>76</v>
      </c>
      <c r="C3">
        <v>12467</v>
      </c>
      <c r="D3" s="5">
        <f t="shared" ref="D3:D11" si="0">C3*0.4</f>
        <v>4986.8</v>
      </c>
      <c r="E3" s="5">
        <f t="shared" ref="E3:E11" si="1">0.1*(C3)</f>
        <v>1246.7</v>
      </c>
      <c r="F3" s="5">
        <f t="shared" ref="F3:F11" si="2">0.5*(C3)</f>
        <v>6233.5</v>
      </c>
      <c r="G3" s="5">
        <f t="shared" ref="G3:G11" si="3">SUM(C3:F3)</f>
        <v>24934</v>
      </c>
      <c r="H3" s="5">
        <f t="shared" ref="H3:I11" si="4">0.1*(G3)</f>
        <v>2493.4</v>
      </c>
      <c r="I3" s="5">
        <f t="shared" ref="I3:I11" si="5">G3*0.1</f>
        <v>2493.4</v>
      </c>
      <c r="J3" s="5">
        <f t="shared" ref="J3:J11" si="6">(G3-(SUM(H3:I3)))</f>
        <v>19947.2</v>
      </c>
    </row>
    <row r="4" spans="1:10" x14ac:dyDescent="0.25">
      <c r="A4" t="s">
        <v>67</v>
      </c>
      <c r="B4" t="s">
        <v>44</v>
      </c>
      <c r="C4">
        <v>39445</v>
      </c>
      <c r="D4" s="5">
        <f t="shared" si="0"/>
        <v>15778</v>
      </c>
      <c r="E4" s="5">
        <f t="shared" si="1"/>
        <v>3944.5</v>
      </c>
      <c r="F4" s="5">
        <f t="shared" si="2"/>
        <v>19722.5</v>
      </c>
      <c r="G4" s="5">
        <f t="shared" si="3"/>
        <v>78890</v>
      </c>
      <c r="H4" s="5">
        <f t="shared" si="4"/>
        <v>7889</v>
      </c>
      <c r="I4" s="5">
        <f t="shared" si="5"/>
        <v>7889</v>
      </c>
      <c r="J4" s="5">
        <f t="shared" si="6"/>
        <v>63112</v>
      </c>
    </row>
    <row r="5" spans="1:10" x14ac:dyDescent="0.25">
      <c r="A5" t="s">
        <v>68</v>
      </c>
      <c r="B5" t="s">
        <v>77</v>
      </c>
      <c r="C5">
        <v>30799</v>
      </c>
      <c r="D5" s="5">
        <f t="shared" si="0"/>
        <v>12319.6</v>
      </c>
      <c r="E5" s="5">
        <f t="shared" si="1"/>
        <v>3079.9</v>
      </c>
      <c r="F5" s="5">
        <f t="shared" si="2"/>
        <v>15399.5</v>
      </c>
      <c r="G5" s="5">
        <f t="shared" si="3"/>
        <v>61598</v>
      </c>
      <c r="H5" s="5">
        <f t="shared" si="4"/>
        <v>6159.8</v>
      </c>
      <c r="I5" s="5">
        <f t="shared" si="5"/>
        <v>6159.8</v>
      </c>
      <c r="J5" s="5">
        <f t="shared" si="6"/>
        <v>49278.400000000001</v>
      </c>
    </row>
    <row r="6" spans="1:10" x14ac:dyDescent="0.25">
      <c r="A6" t="s">
        <v>69</v>
      </c>
      <c r="B6" t="s">
        <v>78</v>
      </c>
      <c r="C6">
        <v>32551</v>
      </c>
      <c r="D6" s="5">
        <f t="shared" si="0"/>
        <v>13020.400000000001</v>
      </c>
      <c r="E6" s="5">
        <f t="shared" si="1"/>
        <v>3255.1000000000004</v>
      </c>
      <c r="F6" s="5">
        <f t="shared" si="2"/>
        <v>16275.5</v>
      </c>
      <c r="G6" s="5">
        <f t="shared" si="3"/>
        <v>65102</v>
      </c>
      <c r="H6" s="5">
        <f t="shared" si="4"/>
        <v>6510.2000000000007</v>
      </c>
      <c r="I6" s="5">
        <f t="shared" si="5"/>
        <v>6510.2000000000007</v>
      </c>
      <c r="J6" s="5">
        <f t="shared" si="6"/>
        <v>52081.599999999999</v>
      </c>
    </row>
    <row r="7" spans="1:10" x14ac:dyDescent="0.25">
      <c r="A7" t="s">
        <v>70</v>
      </c>
      <c r="B7" t="s">
        <v>79</v>
      </c>
      <c r="C7">
        <v>31825</v>
      </c>
      <c r="D7" s="5">
        <f t="shared" si="0"/>
        <v>12730</v>
      </c>
      <c r="E7" s="5">
        <f t="shared" si="1"/>
        <v>3182.5</v>
      </c>
      <c r="F7" s="5">
        <f t="shared" si="2"/>
        <v>15912.5</v>
      </c>
      <c r="G7" s="5">
        <f t="shared" si="3"/>
        <v>63650</v>
      </c>
      <c r="H7" s="5">
        <f t="shared" si="4"/>
        <v>6365</v>
      </c>
      <c r="I7" s="5">
        <f t="shared" si="5"/>
        <v>6365</v>
      </c>
      <c r="J7" s="5">
        <f t="shared" si="6"/>
        <v>50920</v>
      </c>
    </row>
    <row r="8" spans="1:10" x14ac:dyDescent="0.25">
      <c r="A8" t="s">
        <v>71</v>
      </c>
      <c r="B8" t="s">
        <v>80</v>
      </c>
      <c r="C8">
        <v>24262</v>
      </c>
      <c r="D8" s="5">
        <f t="shared" si="0"/>
        <v>9704.8000000000011</v>
      </c>
      <c r="E8" s="5">
        <f t="shared" si="1"/>
        <v>2426.2000000000003</v>
      </c>
      <c r="F8" s="5">
        <f t="shared" si="2"/>
        <v>12131</v>
      </c>
      <c r="G8" s="5">
        <f t="shared" si="3"/>
        <v>48524</v>
      </c>
      <c r="H8" s="5">
        <f t="shared" si="4"/>
        <v>4852.4000000000005</v>
      </c>
      <c r="I8" s="5">
        <f t="shared" si="5"/>
        <v>4852.4000000000005</v>
      </c>
      <c r="J8" s="5">
        <f t="shared" si="6"/>
        <v>38819.199999999997</v>
      </c>
    </row>
    <row r="9" spans="1:10" x14ac:dyDescent="0.25">
      <c r="A9" t="s">
        <v>72</v>
      </c>
      <c r="B9" t="s">
        <v>81</v>
      </c>
      <c r="C9">
        <v>20928</v>
      </c>
      <c r="D9" s="5">
        <f t="shared" si="0"/>
        <v>8371.2000000000007</v>
      </c>
      <c r="E9" s="5">
        <f t="shared" si="1"/>
        <v>2092.8000000000002</v>
      </c>
      <c r="F9" s="5">
        <f t="shared" si="2"/>
        <v>10464</v>
      </c>
      <c r="G9" s="5">
        <f t="shared" si="3"/>
        <v>41856</v>
      </c>
      <c r="H9" s="5">
        <f t="shared" si="4"/>
        <v>4185.6000000000004</v>
      </c>
      <c r="I9" s="5">
        <f t="shared" si="5"/>
        <v>4185.6000000000004</v>
      </c>
      <c r="J9" s="5">
        <f t="shared" si="6"/>
        <v>33484.800000000003</v>
      </c>
    </row>
    <row r="10" spans="1:10" x14ac:dyDescent="0.25">
      <c r="A10" t="s">
        <v>73</v>
      </c>
      <c r="B10" t="s">
        <v>82</v>
      </c>
      <c r="C10">
        <v>21214</v>
      </c>
      <c r="D10" s="5">
        <f t="shared" si="0"/>
        <v>8485.6</v>
      </c>
      <c r="E10" s="5">
        <f t="shared" si="1"/>
        <v>2121.4</v>
      </c>
      <c r="F10" s="5">
        <f t="shared" si="2"/>
        <v>10607</v>
      </c>
      <c r="G10" s="5">
        <f t="shared" si="3"/>
        <v>42428</v>
      </c>
      <c r="H10" s="5">
        <f t="shared" si="4"/>
        <v>4242.8</v>
      </c>
      <c r="I10" s="5">
        <f t="shared" si="5"/>
        <v>4242.8</v>
      </c>
      <c r="J10" s="5">
        <f t="shared" si="6"/>
        <v>33942.400000000001</v>
      </c>
    </row>
    <row r="11" spans="1:10" x14ac:dyDescent="0.25">
      <c r="A11" t="s">
        <v>74</v>
      </c>
      <c r="B11" t="s">
        <v>83</v>
      </c>
      <c r="C11">
        <v>21250</v>
      </c>
      <c r="D11" s="5">
        <f t="shared" si="0"/>
        <v>8500</v>
      </c>
      <c r="E11" s="5">
        <f t="shared" si="1"/>
        <v>2125</v>
      </c>
      <c r="F11" s="5">
        <f t="shared" si="2"/>
        <v>10625</v>
      </c>
      <c r="G11" s="5">
        <f t="shared" si="3"/>
        <v>42500</v>
      </c>
      <c r="H11" s="5">
        <f t="shared" si="4"/>
        <v>4250</v>
      </c>
      <c r="I11" s="5">
        <f t="shared" si="5"/>
        <v>4250</v>
      </c>
      <c r="J11" s="5">
        <f t="shared" si="6"/>
        <v>34000</v>
      </c>
    </row>
    <row r="14" spans="1:10" x14ac:dyDescent="0.25">
      <c r="C14" t="s">
        <v>118</v>
      </c>
      <c r="D14">
        <f>ROUND(D10,1)</f>
        <v>8485.6</v>
      </c>
    </row>
    <row r="15" spans="1:10" x14ac:dyDescent="0.25">
      <c r="C15" t="s">
        <v>119</v>
      </c>
      <c r="D15">
        <f>ROUNDUP(D10,1)</f>
        <v>8485.6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" sqref="C2"/>
    </sheetView>
  </sheetViews>
  <sheetFormatPr defaultRowHeight="15" x14ac:dyDescent="0.25"/>
  <cols>
    <col min="1" max="1" width="14.85546875" bestFit="1" customWidth="1"/>
    <col min="8" max="8" width="13.140625" bestFit="1" customWidth="1"/>
  </cols>
  <sheetData>
    <row r="1" spans="1:9" x14ac:dyDescent="0.25">
      <c r="A1" t="s">
        <v>55</v>
      </c>
      <c r="B1" t="s">
        <v>56</v>
      </c>
      <c r="C1" t="s">
        <v>57</v>
      </c>
      <c r="D1" t="s">
        <v>52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</row>
    <row r="2" spans="1:9" x14ac:dyDescent="0.25">
      <c r="A2" t="s">
        <v>65</v>
      </c>
      <c r="B2" t="s">
        <v>75</v>
      </c>
      <c r="C2">
        <v>44146</v>
      </c>
      <c r="D2">
        <v>12456</v>
      </c>
      <c r="E2" t="s">
        <v>89</v>
      </c>
      <c r="F2" t="s">
        <v>92</v>
      </c>
      <c r="G2" t="s">
        <v>102</v>
      </c>
      <c r="H2" t="s">
        <v>104</v>
      </c>
      <c r="I2" t="s">
        <v>108</v>
      </c>
    </row>
    <row r="3" spans="1:9" x14ac:dyDescent="0.25">
      <c r="A3" t="s">
        <v>66</v>
      </c>
      <c r="B3" t="s">
        <v>76</v>
      </c>
      <c r="C3">
        <v>12467</v>
      </c>
      <c r="D3">
        <v>12456</v>
      </c>
      <c r="E3" t="s">
        <v>90</v>
      </c>
      <c r="F3" t="s">
        <v>93</v>
      </c>
      <c r="G3" t="s">
        <v>103</v>
      </c>
      <c r="H3" t="s">
        <v>105</v>
      </c>
      <c r="I3" t="s">
        <v>109</v>
      </c>
    </row>
    <row r="4" spans="1:9" x14ac:dyDescent="0.25">
      <c r="A4" t="s">
        <v>67</v>
      </c>
      <c r="B4" t="s">
        <v>44</v>
      </c>
      <c r="C4">
        <v>39445</v>
      </c>
      <c r="D4">
        <v>12456</v>
      </c>
      <c r="E4" t="s">
        <v>91</v>
      </c>
      <c r="F4" t="s">
        <v>94</v>
      </c>
      <c r="G4" t="s">
        <v>102</v>
      </c>
      <c r="H4" t="s">
        <v>106</v>
      </c>
      <c r="I4" t="s">
        <v>110</v>
      </c>
    </row>
    <row r="5" spans="1:9" x14ac:dyDescent="0.25">
      <c r="A5" t="s">
        <v>68</v>
      </c>
      <c r="B5" t="s">
        <v>77</v>
      </c>
      <c r="C5">
        <v>30799</v>
      </c>
      <c r="D5">
        <v>12456</v>
      </c>
      <c r="E5" t="s">
        <v>89</v>
      </c>
      <c r="F5" t="s">
        <v>95</v>
      </c>
      <c r="G5" t="s">
        <v>103</v>
      </c>
      <c r="H5" t="s">
        <v>107</v>
      </c>
      <c r="I5" t="s">
        <v>111</v>
      </c>
    </row>
    <row r="6" spans="1:9" x14ac:dyDescent="0.25">
      <c r="A6" t="s">
        <v>69</v>
      </c>
      <c r="B6" t="s">
        <v>78</v>
      </c>
      <c r="C6">
        <v>32551</v>
      </c>
      <c r="D6">
        <v>12456</v>
      </c>
      <c r="E6" t="s">
        <v>90</v>
      </c>
      <c r="F6" t="s">
        <v>96</v>
      </c>
      <c r="G6" t="s">
        <v>102</v>
      </c>
      <c r="H6" t="s">
        <v>104</v>
      </c>
      <c r="I6" t="s">
        <v>112</v>
      </c>
    </row>
    <row r="7" spans="1:9" x14ac:dyDescent="0.25">
      <c r="A7" t="s">
        <v>70</v>
      </c>
      <c r="B7" t="s">
        <v>79</v>
      </c>
      <c r="C7">
        <v>31825</v>
      </c>
      <c r="D7">
        <v>12456</v>
      </c>
      <c r="E7" t="s">
        <v>91</v>
      </c>
      <c r="F7" t="s">
        <v>97</v>
      </c>
      <c r="G7" t="s">
        <v>103</v>
      </c>
      <c r="H7" t="s">
        <v>105</v>
      </c>
      <c r="I7" t="s">
        <v>113</v>
      </c>
    </row>
    <row r="8" spans="1:9" x14ac:dyDescent="0.25">
      <c r="A8" t="s">
        <v>71</v>
      </c>
      <c r="B8" t="s">
        <v>80</v>
      </c>
      <c r="C8">
        <v>24262</v>
      </c>
      <c r="D8">
        <v>12456</v>
      </c>
      <c r="E8" t="s">
        <v>89</v>
      </c>
      <c r="F8" t="s">
        <v>98</v>
      </c>
      <c r="G8" t="s">
        <v>102</v>
      </c>
      <c r="H8" t="s">
        <v>106</v>
      </c>
      <c r="I8" t="s">
        <v>114</v>
      </c>
    </row>
    <row r="9" spans="1:9" x14ac:dyDescent="0.25">
      <c r="A9" t="s">
        <v>72</v>
      </c>
      <c r="B9" t="s">
        <v>81</v>
      </c>
      <c r="C9">
        <v>20928</v>
      </c>
      <c r="D9">
        <v>12456</v>
      </c>
      <c r="E9" t="s">
        <v>90</v>
      </c>
      <c r="F9" t="s">
        <v>99</v>
      </c>
      <c r="G9" t="s">
        <v>103</v>
      </c>
      <c r="H9" t="s">
        <v>107</v>
      </c>
      <c r="I9" t="s">
        <v>115</v>
      </c>
    </row>
    <row r="10" spans="1:9" x14ac:dyDescent="0.25">
      <c r="A10" t="s">
        <v>73</v>
      </c>
      <c r="B10" t="s">
        <v>82</v>
      </c>
      <c r="C10">
        <v>21214</v>
      </c>
      <c r="D10">
        <v>12456</v>
      </c>
      <c r="E10" t="s">
        <v>91</v>
      </c>
      <c r="F10" t="s">
        <v>100</v>
      </c>
      <c r="G10" t="s">
        <v>102</v>
      </c>
      <c r="H10" t="s">
        <v>104</v>
      </c>
      <c r="I10" t="s">
        <v>116</v>
      </c>
    </row>
    <row r="11" spans="1:9" x14ac:dyDescent="0.25">
      <c r="A11" t="s">
        <v>74</v>
      </c>
      <c r="B11" t="s">
        <v>83</v>
      </c>
      <c r="C11">
        <v>21250</v>
      </c>
      <c r="D11">
        <v>12456</v>
      </c>
      <c r="E11" t="s">
        <v>89</v>
      </c>
      <c r="F11" t="s">
        <v>101</v>
      </c>
      <c r="G11" t="s">
        <v>103</v>
      </c>
      <c r="H11" t="s">
        <v>105</v>
      </c>
      <c r="I11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C13" sqref="C13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23.28515625" bestFit="1" customWidth="1"/>
    <col min="4" max="5" width="22.140625" bestFit="1" customWidth="1"/>
    <col min="6" max="6" width="25" bestFit="1" customWidth="1"/>
    <col min="7" max="7" width="13.7109375" bestFit="1" customWidth="1"/>
    <col min="8" max="8" width="13.140625" bestFit="1" customWidth="1"/>
    <col min="9" max="9" width="16.140625" bestFit="1" customWidth="1"/>
  </cols>
  <sheetData>
    <row r="1" spans="1:9" x14ac:dyDescent="0.25">
      <c r="A1" t="s">
        <v>55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</row>
    <row r="2" spans="1:9" x14ac:dyDescent="0.25">
      <c r="A2" t="str">
        <f>EmpDetails!A2</f>
        <v>e-101</v>
      </c>
      <c r="B2">
        <f>EmpDetails!C2</f>
        <v>44146</v>
      </c>
    </row>
    <row r="3" spans="1:9" x14ac:dyDescent="0.25">
      <c r="A3" t="str">
        <f>EmpDetails!A3</f>
        <v>e-102</v>
      </c>
      <c r="B3">
        <f>EmpDetails!C3</f>
        <v>12467</v>
      </c>
    </row>
    <row r="4" spans="1:9" x14ac:dyDescent="0.25">
      <c r="A4" t="str">
        <f>EmpDetails!A4</f>
        <v>e-103</v>
      </c>
      <c r="B4">
        <f>EmpDetails!C4</f>
        <v>39445</v>
      </c>
    </row>
    <row r="5" spans="1:9" x14ac:dyDescent="0.25">
      <c r="A5" t="str">
        <f>EmpDetails!A5</f>
        <v>e-104</v>
      </c>
      <c r="B5">
        <f>EmpDetails!C5</f>
        <v>30799</v>
      </c>
    </row>
    <row r="6" spans="1:9" x14ac:dyDescent="0.25">
      <c r="A6" t="str">
        <f>EmpDetails!A6</f>
        <v>e-105</v>
      </c>
      <c r="B6">
        <f>EmpDetails!C6</f>
        <v>32551</v>
      </c>
    </row>
    <row r="7" spans="1:9" x14ac:dyDescent="0.25">
      <c r="A7" t="str">
        <f>EmpDetails!A7</f>
        <v>e-106</v>
      </c>
      <c r="B7">
        <f>EmpDetails!C7</f>
        <v>31825</v>
      </c>
    </row>
    <row r="8" spans="1:9" x14ac:dyDescent="0.25">
      <c r="A8" t="str">
        <f>EmpDetails!A8</f>
        <v>e-107</v>
      </c>
      <c r="B8">
        <f>EmpDetails!C8</f>
        <v>24262</v>
      </c>
    </row>
    <row r="9" spans="1:9" x14ac:dyDescent="0.25">
      <c r="A9" t="str">
        <f>EmpDetails!A9</f>
        <v>e-108</v>
      </c>
      <c r="B9">
        <f>EmpDetails!C9</f>
        <v>20928</v>
      </c>
    </row>
    <row r="10" spans="1:9" x14ac:dyDescent="0.25">
      <c r="A10" t="str">
        <f>EmpDetails!A10</f>
        <v>e-109</v>
      </c>
      <c r="B10">
        <f>EmpDetails!C10</f>
        <v>21214</v>
      </c>
    </row>
    <row r="11" spans="1:9" x14ac:dyDescent="0.25">
      <c r="A11" t="str">
        <f>EmpDetails!A11</f>
        <v>e-110</v>
      </c>
      <c r="B11">
        <f>EmpDetails!C11</f>
        <v>21250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EmpDetails</vt:lpstr>
      <vt:lpstr>EmpSalaryDetails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2020-03-20T05:58:51Z</dcterms:created>
  <dcterms:modified xsi:type="dcterms:W3CDTF">2020-03-20T07:21:15Z</dcterms:modified>
</cp:coreProperties>
</file>