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NIFTY" sheetId="1" r:id="rId1"/>
    <sheet name="NIFTY BONANZA" sheetId="4" r:id="rId2"/>
  </sheets>
  <calcPr calcId="124519"/>
</workbook>
</file>

<file path=xl/calcChain.xml><?xml version="1.0" encoding="utf-8"?>
<calcChain xmlns="http://schemas.openxmlformats.org/spreadsheetml/2006/main">
  <c r="H5" i="4"/>
  <c r="J5" s="1"/>
  <c r="H4"/>
  <c r="J4" s="1"/>
  <c r="I6" i="1"/>
  <c r="L6" s="1"/>
  <c r="J5"/>
  <c r="I5"/>
  <c r="L5" s="1"/>
  <c r="J4"/>
  <c r="I4"/>
  <c r="L4" s="1"/>
  <c r="I8"/>
  <c r="L8" s="1"/>
  <c r="J7"/>
  <c r="I7"/>
  <c r="K9"/>
  <c r="J9"/>
  <c r="I9"/>
  <c r="I13"/>
  <c r="L13" s="1"/>
  <c r="I12"/>
  <c r="L12" s="1"/>
  <c r="I11"/>
  <c r="L11" s="1"/>
  <c r="I10"/>
  <c r="L10" s="1"/>
  <c r="L9" l="1"/>
  <c r="L7"/>
  <c r="I20"/>
  <c r="L20" s="1"/>
  <c r="I19"/>
  <c r="L19" s="1"/>
  <c r="I18"/>
  <c r="L18" s="1"/>
  <c r="I17"/>
  <c r="L17" s="1"/>
  <c r="I16"/>
  <c r="L16" s="1"/>
  <c r="I15"/>
  <c r="L15" s="1"/>
  <c r="J14"/>
  <c r="I14"/>
  <c r="H7" i="4"/>
  <c r="J7" s="1"/>
  <c r="H6"/>
  <c r="J6" s="1"/>
  <c r="L14" i="1" l="1"/>
  <c r="I23"/>
  <c r="L23" s="1"/>
  <c r="I22"/>
  <c r="L22" s="1"/>
  <c r="I21"/>
  <c r="L21" s="1"/>
  <c r="H8" i="4"/>
  <c r="J8" s="1"/>
  <c r="I29" i="1"/>
  <c r="L29" s="1"/>
  <c r="I28"/>
  <c r="L28" s="1"/>
  <c r="I27"/>
  <c r="L27" s="1"/>
  <c r="I26"/>
  <c r="L26" s="1"/>
  <c r="I25"/>
  <c r="L25" s="1"/>
  <c r="H9" i="4" l="1"/>
  <c r="J9" s="1"/>
  <c r="I24" i="1" l="1"/>
  <c r="L24" l="1"/>
  <c r="I31"/>
  <c r="L31" s="1"/>
  <c r="H13" i="4" l="1"/>
  <c r="J13" s="1"/>
  <c r="J12"/>
  <c r="H12"/>
  <c r="I33" i="1"/>
  <c r="L33" s="1"/>
  <c r="K37"/>
  <c r="I37"/>
  <c r="I34"/>
  <c r="I32"/>
  <c r="L37" l="1"/>
  <c r="L34"/>
  <c r="L32"/>
  <c r="I35" l="1"/>
  <c r="I36"/>
  <c r="L36" s="1"/>
  <c r="H11" i="4"/>
  <c r="J11" s="1"/>
  <c r="L35" i="1" l="1"/>
  <c r="K39" l="1"/>
  <c r="I39"/>
  <c r="K38"/>
  <c r="I38"/>
  <c r="L39" l="1"/>
  <c r="L38"/>
  <c r="I42" l="1"/>
  <c r="L42" s="1"/>
  <c r="H15" i="4"/>
  <c r="J15" s="1"/>
  <c r="H14"/>
  <c r="J14" s="1"/>
  <c r="I40" i="1" l="1"/>
  <c r="L40" s="1"/>
  <c r="I43"/>
  <c r="I41"/>
  <c r="L43" l="1"/>
  <c r="L41"/>
  <c r="I16" i="4" l="1"/>
  <c r="H16"/>
  <c r="H17"/>
  <c r="J45" i="1"/>
  <c r="I45"/>
  <c r="J46"/>
  <c r="I46"/>
  <c r="J44"/>
  <c r="I44"/>
  <c r="J16" i="4" l="1"/>
  <c r="J17"/>
  <c r="L45" i="1"/>
  <c r="L46"/>
  <c r="L44"/>
  <c r="H18" i="4" l="1"/>
  <c r="I47" i="1"/>
  <c r="J18" i="4" l="1"/>
  <c r="L47" i="1"/>
  <c r="H20" i="4" l="1"/>
  <c r="J20" s="1"/>
  <c r="I52" i="1"/>
  <c r="L52" s="1"/>
  <c r="H19" i="4" l="1"/>
  <c r="J19" s="1"/>
  <c r="I50" i="1"/>
  <c r="L50" l="1"/>
  <c r="I49" l="1"/>
  <c r="J48"/>
  <c r="I48"/>
  <c r="L48" l="1"/>
  <c r="L49"/>
  <c r="K51" l="1"/>
  <c r="I51"/>
  <c r="L51" l="1"/>
  <c r="K53" l="1"/>
  <c r="K54"/>
  <c r="J54"/>
  <c r="I54"/>
  <c r="J53"/>
  <c r="I53"/>
  <c r="I21" i="4"/>
  <c r="H21"/>
  <c r="J21" l="1"/>
  <c r="L53" i="1"/>
  <c r="L54"/>
  <c r="J58"/>
  <c r="I58"/>
  <c r="J59"/>
  <c r="I59"/>
  <c r="H22" i="4"/>
  <c r="J22" s="1"/>
  <c r="I56" i="1"/>
  <c r="J55"/>
  <c r="I55"/>
  <c r="L59" l="1"/>
  <c r="L58"/>
  <c r="L56"/>
  <c r="L55"/>
  <c r="I57" l="1"/>
  <c r="L57" l="1"/>
  <c r="H25" i="4" l="1"/>
  <c r="J25" s="1"/>
  <c r="K63" i="1"/>
  <c r="I63"/>
  <c r="L63" l="1"/>
  <c r="H23" i="4"/>
  <c r="H24"/>
  <c r="I61" i="1"/>
  <c r="I60"/>
  <c r="L61" l="1"/>
  <c r="J23" i="4"/>
  <c r="J24"/>
  <c r="L60" i="1"/>
  <c r="H26" i="4" l="1"/>
  <c r="J62" i="1"/>
  <c r="I62"/>
  <c r="J26" i="4" l="1"/>
  <c r="L62" i="1"/>
  <c r="H29" i="4" l="1"/>
  <c r="J29" s="1"/>
  <c r="I28"/>
  <c r="H28"/>
  <c r="H27"/>
  <c r="J27" s="1"/>
  <c r="J65" i="1"/>
  <c r="I65"/>
  <c r="K64"/>
  <c r="I64"/>
  <c r="L65" l="1"/>
  <c r="J28" i="4"/>
  <c r="L64" i="1"/>
  <c r="K67"/>
  <c r="I67"/>
  <c r="K66"/>
  <c r="I66"/>
  <c r="L66" l="1"/>
  <c r="L67"/>
  <c r="I30" i="4" l="1"/>
  <c r="H30"/>
  <c r="K68" i="1"/>
  <c r="I68"/>
  <c r="K69"/>
  <c r="I69"/>
  <c r="J30" i="4" l="1"/>
  <c r="L68" i="1"/>
  <c r="L69"/>
  <c r="K72" l="1"/>
  <c r="J72"/>
  <c r="I72"/>
  <c r="H31" i="4"/>
  <c r="H32"/>
  <c r="J32" s="1"/>
  <c r="I70" i="1"/>
  <c r="L72" l="1"/>
  <c r="J31" i="4"/>
  <c r="L70" i="1"/>
  <c r="K71" l="1"/>
  <c r="I71"/>
  <c r="H34" i="4"/>
  <c r="I34"/>
  <c r="J34" l="1"/>
  <c r="L71" i="1"/>
  <c r="J75" l="1"/>
  <c r="I75"/>
  <c r="J74"/>
  <c r="I74"/>
  <c r="L75" l="1"/>
  <c r="L74"/>
  <c r="J77" l="1"/>
  <c r="I77"/>
  <c r="K76"/>
  <c r="J76"/>
  <c r="I76"/>
  <c r="L76" l="1"/>
  <c r="L77"/>
  <c r="K79"/>
  <c r="I79"/>
  <c r="J78"/>
  <c r="I78"/>
  <c r="L79" l="1"/>
  <c r="L78"/>
  <c r="J81" l="1"/>
  <c r="I81"/>
  <c r="I80"/>
  <c r="L80" s="1"/>
  <c r="L81" l="1"/>
  <c r="J85"/>
  <c r="I85"/>
  <c r="K82"/>
  <c r="J82"/>
  <c r="I82"/>
  <c r="K84"/>
  <c r="I84"/>
  <c r="I35" i="4"/>
  <c r="H35"/>
  <c r="J83" i="1"/>
  <c r="I83"/>
  <c r="J35" i="4" l="1"/>
  <c r="L82" i="1"/>
  <c r="L85"/>
  <c r="L84"/>
  <c r="L83"/>
  <c r="H36" i="4" l="1"/>
  <c r="J36" s="1"/>
  <c r="I87" i="1"/>
  <c r="L87" s="1"/>
  <c r="J86" l="1"/>
  <c r="I86"/>
  <c r="L86" l="1"/>
  <c r="K91" l="1"/>
  <c r="I91"/>
  <c r="K90"/>
  <c r="I90"/>
  <c r="H37" i="4"/>
  <c r="J37" s="1"/>
  <c r="L90" i="1" l="1"/>
  <c r="L91"/>
  <c r="K89"/>
  <c r="I89"/>
  <c r="L89" l="1"/>
  <c r="K88" l="1"/>
  <c r="J88"/>
  <c r="I88"/>
  <c r="L88" l="1"/>
  <c r="J92" l="1"/>
  <c r="I92"/>
  <c r="K94"/>
  <c r="I94"/>
  <c r="L94" l="1"/>
  <c r="L92"/>
  <c r="I93"/>
  <c r="L93" l="1"/>
  <c r="I39" i="4" l="1"/>
  <c r="H39"/>
  <c r="K95" i="1"/>
  <c r="J95"/>
  <c r="I95"/>
  <c r="J39" i="4" l="1"/>
  <c r="L95" i="1"/>
  <c r="K97" l="1"/>
  <c r="I97"/>
  <c r="I38" i="4"/>
  <c r="H38"/>
  <c r="K96" i="1"/>
  <c r="J96"/>
  <c r="I96"/>
  <c r="I98"/>
  <c r="J38" i="4" l="1"/>
  <c r="L97" i="1"/>
  <c r="L98"/>
  <c r="L96"/>
  <c r="K99" l="1"/>
  <c r="J99"/>
  <c r="I99"/>
  <c r="J100"/>
  <c r="I100"/>
  <c r="L100" l="1"/>
  <c r="L99"/>
  <c r="J101" l="1"/>
  <c r="I101"/>
  <c r="L101" l="1"/>
  <c r="J103" l="1"/>
  <c r="I103"/>
  <c r="K102"/>
  <c r="J102"/>
  <c r="I102"/>
  <c r="L103" l="1"/>
  <c r="L102"/>
  <c r="K104"/>
  <c r="I104"/>
  <c r="L104" l="1"/>
  <c r="K105" l="1"/>
  <c r="J105"/>
  <c r="I105"/>
  <c r="L105" l="1"/>
  <c r="K106"/>
  <c r="J106"/>
  <c r="I106"/>
  <c r="L106" l="1"/>
  <c r="K107" l="1"/>
  <c r="J107"/>
  <c r="I107"/>
  <c r="L107" l="1"/>
  <c r="I109"/>
  <c r="L109" s="1"/>
  <c r="H40" i="4"/>
  <c r="I108" i="1"/>
  <c r="J40" i="4" l="1"/>
  <c r="L108" i="1"/>
  <c r="J111" l="1"/>
  <c r="I111"/>
  <c r="J110"/>
  <c r="I110"/>
  <c r="L111" l="1"/>
  <c r="L110"/>
  <c r="I112"/>
  <c r="J115"/>
  <c r="I115"/>
  <c r="I113"/>
  <c r="L113" s="1"/>
  <c r="K114"/>
  <c r="I114"/>
  <c r="L115" l="1"/>
  <c r="L112"/>
  <c r="L114"/>
  <c r="H41" i="4" l="1"/>
  <c r="J41" s="1"/>
  <c r="K116" i="1"/>
  <c r="I116"/>
  <c r="L116" l="1"/>
  <c r="K120"/>
  <c r="I120"/>
  <c r="K118"/>
  <c r="J118"/>
  <c r="I118"/>
  <c r="K119"/>
  <c r="I119"/>
  <c r="L119" l="1"/>
  <c r="L120"/>
  <c r="L118"/>
  <c r="I44" i="4"/>
  <c r="H44"/>
  <c r="J44" l="1"/>
  <c r="H43"/>
  <c r="K121" i="1"/>
  <c r="J121"/>
  <c r="I121"/>
  <c r="J43" i="4" l="1"/>
  <c r="L121" i="1"/>
  <c r="I45" i="4"/>
  <c r="H45"/>
  <c r="J45" l="1"/>
  <c r="K123" i="1"/>
  <c r="I123"/>
  <c r="L123" l="1"/>
  <c r="K122"/>
  <c r="J122"/>
  <c r="I122"/>
  <c r="L122" l="1"/>
  <c r="K124" l="1"/>
  <c r="I124"/>
  <c r="L124" l="1"/>
</calcChain>
</file>

<file path=xl/comments1.xml><?xml version="1.0" encoding="utf-8"?>
<comments xmlns="http://schemas.openxmlformats.org/spreadsheetml/2006/main">
  <authors>
    <author>Author</author>
  </authors>
  <commentList>
    <comment ref="F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I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MINOR PROFIT AND REVISE SL AT COST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 AS MARKET IS NEAR TO CLOSE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17200</t>
        </r>
      </text>
    </comment>
  </commentList>
</comments>
</file>

<file path=xl/sharedStrings.xml><?xml version="1.0" encoding="utf-8"?>
<sst xmlns="http://schemas.openxmlformats.org/spreadsheetml/2006/main" count="336" uniqueCount="16">
  <si>
    <t>DATE</t>
  </si>
  <si>
    <t>SCRIPTS</t>
  </si>
  <si>
    <t>LOT SIZE</t>
  </si>
  <si>
    <t>POSITION</t>
  </si>
  <si>
    <t>LEVEL</t>
  </si>
  <si>
    <t>TGT-1</t>
  </si>
  <si>
    <t>TGT-2</t>
  </si>
  <si>
    <t>TGT-3</t>
  </si>
  <si>
    <t>AMOUNT-1</t>
  </si>
  <si>
    <t>AMOUNT-2</t>
  </si>
  <si>
    <t>AMOUNT-3</t>
  </si>
  <si>
    <t>TOTAL PROFIT</t>
  </si>
  <si>
    <t>SHORT</t>
  </si>
  <si>
    <t>LONG</t>
  </si>
  <si>
    <t>BANK NIFTY</t>
  </si>
  <si>
    <t>NIFTY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</si>
</sst>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0.00_);[Red]\(0.00\)"/>
    <numFmt numFmtId="166" formatCode="[$-409]d\-mmm\-yy;@"/>
    <numFmt numFmtId="167" formatCode="[$-409]dd\-mmm\-yy;@"/>
  </numFmts>
  <fonts count="8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36"/>
      <color rgb="FF0099FF"/>
      <name val="Calibri"/>
      <family val="2"/>
      <scheme val="minor"/>
    </font>
    <font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67" fontId="0" fillId="0" borderId="0" xfId="0" applyNumberFormat="1" applyFont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0" fontId="0" fillId="0" borderId="0" xfId="0" applyFont="1" applyFill="1"/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1" fontId="0" fillId="0" borderId="0" xfId="0" applyNumberFormat="1" applyFont="1"/>
    <xf numFmtId="0" fontId="0" fillId="0" borderId="0" xfId="0" applyFill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166" fontId="0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166" fontId="4" fillId="0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6" fontId="6" fillId="2" borderId="0" xfId="0" applyNumberFormat="1" applyFont="1" applyFill="1" applyAlignment="1">
      <alignment horizontal="center" vertical="center"/>
    </xf>
    <xf numFmtId="166" fontId="7" fillId="3" borderId="0" xfId="0" applyNumberFormat="1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B151"/>
  <sheetViews>
    <sheetView tabSelected="1" workbookViewId="0">
      <selection activeCell="A3" sqref="A3"/>
    </sheetView>
  </sheetViews>
  <sheetFormatPr defaultColWidth="9.140625" defaultRowHeight="15"/>
  <cols>
    <col min="1" max="1" width="15" style="9" customWidth="1"/>
    <col min="2" max="2" width="18.42578125" style="1" customWidth="1"/>
    <col min="3" max="3" width="11" style="20" customWidth="1"/>
    <col min="4" max="4" width="14" style="1" customWidth="1"/>
    <col min="5" max="5" width="14.28515625" style="1" customWidth="1"/>
    <col min="6" max="6" width="13.140625" style="1" customWidth="1"/>
    <col min="7" max="7" width="12.7109375" style="1" customWidth="1"/>
    <col min="8" max="8" width="13.5703125" style="1" customWidth="1"/>
    <col min="9" max="9" width="12.85546875" style="1" customWidth="1"/>
    <col min="10" max="10" width="14.140625" style="1" customWidth="1"/>
    <col min="11" max="11" width="12.5703125" style="1" customWidth="1"/>
    <col min="12" max="12" width="16.85546875" style="9" customWidth="1"/>
    <col min="13" max="16384" width="9.140625" style="1"/>
  </cols>
  <sheetData>
    <row r="1" spans="1:28" s="10" customFormat="1" ht="38.2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30" customFormat="1" ht="24" customHeight="1">
      <c r="A2" s="28" t="s">
        <v>0</v>
      </c>
      <c r="B2" s="28" t="s">
        <v>1</v>
      </c>
      <c r="C2" s="29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28" t="s">
        <v>11</v>
      </c>
    </row>
    <row r="3" spans="1:28">
      <c r="B3" s="2"/>
      <c r="C3" s="3"/>
      <c r="D3" s="2"/>
      <c r="E3" s="5"/>
      <c r="F3" s="5"/>
      <c r="G3" s="5"/>
      <c r="H3" s="5"/>
      <c r="I3" s="5"/>
      <c r="J3" s="2"/>
      <c r="K3" s="2"/>
      <c r="L3" s="2"/>
    </row>
    <row r="4" spans="1:28">
      <c r="A4" s="4">
        <v>42325</v>
      </c>
      <c r="B4" s="21" t="s">
        <v>15</v>
      </c>
      <c r="C4" s="3">
        <v>150</v>
      </c>
      <c r="D4" s="2" t="s">
        <v>13</v>
      </c>
      <c r="E4" s="5">
        <v>7820</v>
      </c>
      <c r="F4" s="5">
        <v>7845</v>
      </c>
      <c r="G4" s="5">
        <v>7875</v>
      </c>
      <c r="H4" s="23">
        <v>0</v>
      </c>
      <c r="I4" s="24">
        <f>(IF(D4="SHORT",E4-F4,IF(D4="LONG",F4-E4)))*C4</f>
        <v>3750</v>
      </c>
      <c r="J4" s="6">
        <f>(IF(D4="SHORT",IF(G4="",0,F4-G4),IF(D4="LONG",IF(G4="",0,G4-F4))))*C4</f>
        <v>4500</v>
      </c>
      <c r="K4" s="6">
        <v>0</v>
      </c>
      <c r="L4" s="7">
        <f>I4+J4+K4</f>
        <v>8250</v>
      </c>
    </row>
    <row r="5" spans="1:28">
      <c r="A5" s="4">
        <v>42325</v>
      </c>
      <c r="B5" s="21" t="s">
        <v>14</v>
      </c>
      <c r="C5" s="3">
        <v>60</v>
      </c>
      <c r="D5" s="2" t="s">
        <v>13</v>
      </c>
      <c r="E5" s="5">
        <v>17125</v>
      </c>
      <c r="F5" s="5">
        <v>17175</v>
      </c>
      <c r="G5" s="5">
        <v>17235</v>
      </c>
      <c r="H5" s="23">
        <v>0</v>
      </c>
      <c r="I5" s="24">
        <f t="shared" ref="I5:I6" si="0">(IF(D5="SHORT",E5-F5,IF(D5="LONG",F5-E5)))*C5</f>
        <v>3000</v>
      </c>
      <c r="J5" s="6">
        <f t="shared" ref="J5" si="1">(IF(D5="SHORT",IF(G5="",0,F5-G5),IF(D5="LONG",IF(G5="",0,G5-F5))))*C5</f>
        <v>3600</v>
      </c>
      <c r="K5" s="6">
        <v>0</v>
      </c>
      <c r="L5" s="7">
        <f t="shared" ref="L5:L6" si="2">I5+J5+K5</f>
        <v>6600</v>
      </c>
    </row>
    <row r="6" spans="1:28">
      <c r="A6" s="4">
        <v>42325</v>
      </c>
      <c r="B6" s="21" t="s">
        <v>15</v>
      </c>
      <c r="C6" s="3">
        <v>150</v>
      </c>
      <c r="D6" s="2" t="s">
        <v>13</v>
      </c>
      <c r="E6" s="5">
        <v>7840</v>
      </c>
      <c r="F6" s="5">
        <v>7860</v>
      </c>
      <c r="G6" s="5">
        <v>0</v>
      </c>
      <c r="H6" s="23">
        <v>0</v>
      </c>
      <c r="I6" s="24">
        <f t="shared" si="0"/>
        <v>3000</v>
      </c>
      <c r="J6" s="6">
        <v>0</v>
      </c>
      <c r="K6" s="6">
        <v>0</v>
      </c>
      <c r="L6" s="7">
        <f t="shared" si="2"/>
        <v>3000</v>
      </c>
    </row>
    <row r="7" spans="1:28">
      <c r="A7" s="4">
        <v>42324</v>
      </c>
      <c r="B7" s="21" t="s">
        <v>14</v>
      </c>
      <c r="C7" s="3">
        <v>60</v>
      </c>
      <c r="D7" s="2" t="s">
        <v>13</v>
      </c>
      <c r="E7" s="5">
        <v>16960</v>
      </c>
      <c r="F7" s="5">
        <v>17020</v>
      </c>
      <c r="G7" s="5">
        <v>17080</v>
      </c>
      <c r="H7" s="23">
        <v>0</v>
      </c>
      <c r="I7" s="24">
        <f>(IF(D7="SHORT",E7-F7,IF(D7="LONG",F7-E7)))*C7</f>
        <v>3600</v>
      </c>
      <c r="J7" s="6">
        <f t="shared" ref="J7" si="3">(IF(D7="SHORT",IF(G7="",0,F7-G7),IF(D7="LONG",IF(G7="",0,G7-F7))))*C7</f>
        <v>3600</v>
      </c>
      <c r="K7" s="6">
        <v>0</v>
      </c>
      <c r="L7" s="7">
        <f>I7+J7+K7</f>
        <v>7200</v>
      </c>
    </row>
    <row r="8" spans="1:28">
      <c r="A8" s="4">
        <v>42324</v>
      </c>
      <c r="B8" s="21" t="s">
        <v>14</v>
      </c>
      <c r="C8" s="3">
        <v>60</v>
      </c>
      <c r="D8" s="2" t="s">
        <v>12</v>
      </c>
      <c r="E8" s="5">
        <v>17175</v>
      </c>
      <c r="F8" s="5">
        <v>17125.5</v>
      </c>
      <c r="G8" s="5">
        <v>0</v>
      </c>
      <c r="H8" s="5">
        <v>0</v>
      </c>
      <c r="I8" s="24">
        <f>(IF(D8="SHORT",E8-F8,IF(D8="LONG",F8-E8)))*C8</f>
        <v>2970</v>
      </c>
      <c r="J8" s="6">
        <v>0</v>
      </c>
      <c r="K8" s="6">
        <v>0</v>
      </c>
      <c r="L8" s="7">
        <f>I8+J8+K8</f>
        <v>2970</v>
      </c>
    </row>
    <row r="9" spans="1:28">
      <c r="A9" s="4">
        <v>42318</v>
      </c>
      <c r="B9" s="21" t="s">
        <v>14</v>
      </c>
      <c r="C9" s="3">
        <v>60</v>
      </c>
      <c r="D9" s="2" t="s">
        <v>12</v>
      </c>
      <c r="E9" s="5">
        <v>17050</v>
      </c>
      <c r="F9" s="5">
        <v>17000</v>
      </c>
      <c r="G9" s="5">
        <v>16940</v>
      </c>
      <c r="H9" s="5">
        <v>16840</v>
      </c>
      <c r="I9" s="24">
        <f t="shared" ref="I9" si="4">(IF(D9="SHORT",E9-F9,IF(D9="LONG",F9-E9)))*C9</f>
        <v>3000</v>
      </c>
      <c r="J9" s="6">
        <f t="shared" ref="J9" si="5">(IF(D9="SHORT",IF(G9="",0,F9-G9),IF(D9="LONG",IF(G9="",0,G9-F9))))*C9</f>
        <v>3600</v>
      </c>
      <c r="K9" s="6">
        <f t="shared" ref="K9" si="6">(IF(D9="SHORT",IF(H9="",0,G9-H9),IF(D9="LONG",IF(H9="",0,(H9-G9)))))*C9</f>
        <v>6000</v>
      </c>
      <c r="L9" s="7">
        <f t="shared" ref="L9" si="7">I9+J9+K9</f>
        <v>12600</v>
      </c>
    </row>
    <row r="10" spans="1:28">
      <c r="A10" s="4">
        <v>42317</v>
      </c>
      <c r="B10" s="21" t="s">
        <v>14</v>
      </c>
      <c r="C10" s="3">
        <v>60</v>
      </c>
      <c r="D10" s="2" t="s">
        <v>12</v>
      </c>
      <c r="E10" s="5">
        <v>16920</v>
      </c>
      <c r="F10" s="5">
        <v>16895</v>
      </c>
      <c r="G10" s="5">
        <v>0</v>
      </c>
      <c r="H10" s="5">
        <v>0</v>
      </c>
      <c r="I10" s="24">
        <f>(IF(D10="SHORT",E10-F10,IF(D10="LONG",F10-E10)))*C10</f>
        <v>1500</v>
      </c>
      <c r="J10" s="6">
        <v>0</v>
      </c>
      <c r="K10" s="6">
        <v>0</v>
      </c>
      <c r="L10" s="7">
        <f>I10+J10+K10</f>
        <v>1500</v>
      </c>
    </row>
    <row r="11" spans="1:28">
      <c r="A11" s="4">
        <v>42317</v>
      </c>
      <c r="B11" s="21" t="s">
        <v>14</v>
      </c>
      <c r="C11" s="3">
        <v>60</v>
      </c>
      <c r="D11" s="2" t="s">
        <v>12</v>
      </c>
      <c r="E11" s="5">
        <v>17040</v>
      </c>
      <c r="F11" s="5">
        <v>17025</v>
      </c>
      <c r="G11" s="5">
        <v>0</v>
      </c>
      <c r="H11" s="5">
        <v>0</v>
      </c>
      <c r="I11" s="24">
        <f t="shared" ref="I11" si="8">(IF(D11="SHORT",E11-F11,IF(D11="LONG",F11-E11)))*C11</f>
        <v>900</v>
      </c>
      <c r="J11" s="6">
        <v>0</v>
      </c>
      <c r="K11" s="6">
        <v>0</v>
      </c>
      <c r="L11" s="7">
        <f t="shared" ref="L11" si="9">I11+J11+K11</f>
        <v>900</v>
      </c>
    </row>
    <row r="12" spans="1:28">
      <c r="A12" s="4">
        <v>42317</v>
      </c>
      <c r="B12" s="21" t="s">
        <v>15</v>
      </c>
      <c r="C12" s="3">
        <v>150</v>
      </c>
      <c r="D12" s="2" t="s">
        <v>12</v>
      </c>
      <c r="E12" s="5">
        <v>7928</v>
      </c>
      <c r="F12" s="5">
        <v>7925</v>
      </c>
      <c r="G12" s="5">
        <v>0</v>
      </c>
      <c r="H12" s="5">
        <v>0</v>
      </c>
      <c r="I12" s="24">
        <f>(IF(D12="SHORT",E12-F12,IF(D12="LONG",F12-E12)))*C12</f>
        <v>450</v>
      </c>
      <c r="J12" s="6">
        <v>0</v>
      </c>
      <c r="K12" s="6">
        <v>0</v>
      </c>
      <c r="L12" s="7">
        <f>I12+J12+K12</f>
        <v>450</v>
      </c>
    </row>
    <row r="13" spans="1:28">
      <c r="A13" s="4">
        <v>42317</v>
      </c>
      <c r="B13" s="21" t="s">
        <v>15</v>
      </c>
      <c r="C13" s="3">
        <v>150</v>
      </c>
      <c r="D13" s="2" t="s">
        <v>12</v>
      </c>
      <c r="E13" s="5">
        <v>7863</v>
      </c>
      <c r="F13" s="5">
        <v>7860</v>
      </c>
      <c r="G13" s="5">
        <v>0</v>
      </c>
      <c r="H13" s="5">
        <v>0</v>
      </c>
      <c r="I13" s="24">
        <f t="shared" ref="I13" si="10">(IF(D13="SHORT",E13-F13,IF(D13="LONG",F13-E13)))*C13</f>
        <v>450</v>
      </c>
      <c r="J13" s="6">
        <v>0</v>
      </c>
      <c r="K13" s="6">
        <v>0</v>
      </c>
      <c r="L13" s="7">
        <f t="shared" ref="L13" si="11">I13+J13+K13</f>
        <v>450</v>
      </c>
    </row>
    <row r="14" spans="1:28">
      <c r="A14" s="4">
        <v>42314</v>
      </c>
      <c r="B14" s="21" t="s">
        <v>14</v>
      </c>
      <c r="C14" s="3">
        <v>60</v>
      </c>
      <c r="D14" s="2" t="s">
        <v>13</v>
      </c>
      <c r="E14" s="5">
        <v>17055</v>
      </c>
      <c r="F14" s="5">
        <v>17105</v>
      </c>
      <c r="G14" s="5">
        <v>17165</v>
      </c>
      <c r="H14" s="23">
        <v>0</v>
      </c>
      <c r="I14" s="24">
        <f>(IF(D14="SHORT",E14-F14,IF(D14="LONG",F14-E14)))*C14</f>
        <v>3000</v>
      </c>
      <c r="J14" s="6">
        <f t="shared" ref="J14" si="12">(IF(D14="SHORT",IF(G14="",0,F14-G14),IF(D14="LONG",IF(G14="",0,G14-F14))))*C14</f>
        <v>3600</v>
      </c>
      <c r="K14" s="6">
        <v>0</v>
      </c>
      <c r="L14" s="7">
        <f>I14+J14+K14</f>
        <v>6600</v>
      </c>
    </row>
    <row r="15" spans="1:28">
      <c r="A15" s="4">
        <v>42314</v>
      </c>
      <c r="B15" s="21" t="s">
        <v>14</v>
      </c>
      <c r="C15" s="3">
        <v>60</v>
      </c>
      <c r="D15" s="2" t="s">
        <v>13</v>
      </c>
      <c r="E15" s="5">
        <v>17110</v>
      </c>
      <c r="F15" s="5">
        <v>17160</v>
      </c>
      <c r="G15" s="5">
        <v>0</v>
      </c>
      <c r="H15" s="23">
        <v>0</v>
      </c>
      <c r="I15" s="24">
        <f>(IF(D15="SHORT",E15-F15,IF(D15="LONG",F15-E15)))*C15</f>
        <v>3000</v>
      </c>
      <c r="J15" s="6">
        <v>0</v>
      </c>
      <c r="K15" s="6">
        <v>0</v>
      </c>
      <c r="L15" s="7">
        <f>I15+J15+K15</f>
        <v>3000</v>
      </c>
    </row>
    <row r="16" spans="1:28">
      <c r="A16" s="4">
        <v>42314</v>
      </c>
      <c r="B16" s="21" t="s">
        <v>14</v>
      </c>
      <c r="C16" s="3">
        <v>60</v>
      </c>
      <c r="D16" s="2" t="s">
        <v>12</v>
      </c>
      <c r="E16" s="5">
        <v>17080</v>
      </c>
      <c r="F16" s="5">
        <v>17040</v>
      </c>
      <c r="G16" s="5">
        <v>0</v>
      </c>
      <c r="H16" s="5">
        <v>0</v>
      </c>
      <c r="I16" s="24">
        <f t="shared" ref="I16" si="13">(IF(D16="SHORT",E16-F16,IF(D16="LONG",F16-E16)))*C16</f>
        <v>2400</v>
      </c>
      <c r="J16" s="6">
        <v>0</v>
      </c>
      <c r="K16" s="6">
        <v>0</v>
      </c>
      <c r="L16" s="7">
        <f t="shared" ref="L16" si="14">I16+J16+K16</f>
        <v>2400</v>
      </c>
    </row>
    <row r="17" spans="1:12">
      <c r="A17" s="4">
        <v>42314</v>
      </c>
      <c r="B17" s="21" t="s">
        <v>15</v>
      </c>
      <c r="C17" s="3">
        <v>150</v>
      </c>
      <c r="D17" s="2" t="s">
        <v>13</v>
      </c>
      <c r="E17" s="5">
        <v>7985</v>
      </c>
      <c r="F17" s="5">
        <v>8000</v>
      </c>
      <c r="G17" s="5">
        <v>0</v>
      </c>
      <c r="H17" s="23">
        <v>0</v>
      </c>
      <c r="I17" s="24">
        <f>(IF(D17="SHORT",E17-F17,IF(D17="LONG",F17-E17)))*C17</f>
        <v>2250</v>
      </c>
      <c r="J17" s="6">
        <v>0</v>
      </c>
      <c r="K17" s="6">
        <v>0</v>
      </c>
      <c r="L17" s="7">
        <f>I17+J17+K17</f>
        <v>2250</v>
      </c>
    </row>
    <row r="18" spans="1:12">
      <c r="A18" s="4">
        <v>42314</v>
      </c>
      <c r="B18" s="21" t="s">
        <v>15</v>
      </c>
      <c r="C18" s="3">
        <v>150</v>
      </c>
      <c r="D18" s="21" t="s">
        <v>12</v>
      </c>
      <c r="E18" s="5">
        <v>7992</v>
      </c>
      <c r="F18" s="5">
        <v>7978</v>
      </c>
      <c r="G18" s="5">
        <v>0</v>
      </c>
      <c r="H18" s="23">
        <v>0</v>
      </c>
      <c r="I18" s="24">
        <f>(IF(D18="SHORT",E18-F18,IF(D18="LONG",F18-E18)))*C18</f>
        <v>2100</v>
      </c>
      <c r="J18" s="6">
        <v>0</v>
      </c>
      <c r="K18" s="6">
        <v>0</v>
      </c>
      <c r="L18" s="7">
        <f>I18+J18+K18</f>
        <v>2100</v>
      </c>
    </row>
    <row r="19" spans="1:12">
      <c r="A19" s="4">
        <v>42314</v>
      </c>
      <c r="B19" s="21" t="s">
        <v>14</v>
      </c>
      <c r="C19" s="3">
        <v>60</v>
      </c>
      <c r="D19" s="2" t="s">
        <v>12</v>
      </c>
      <c r="E19" s="5">
        <v>17150</v>
      </c>
      <c r="F19" s="5">
        <v>17120</v>
      </c>
      <c r="G19" s="5">
        <v>0</v>
      </c>
      <c r="H19" s="23">
        <v>0</v>
      </c>
      <c r="I19" s="24">
        <f t="shared" ref="I19:I20" si="15">(IF(D19="SHORT",E19-F19,IF(D19="LONG",F19-E19)))*C19</f>
        <v>1800</v>
      </c>
      <c r="J19" s="6">
        <v>0</v>
      </c>
      <c r="K19" s="6">
        <v>0</v>
      </c>
      <c r="L19" s="7">
        <f t="shared" ref="L19:L20" si="16">I19+J19+K19</f>
        <v>1800</v>
      </c>
    </row>
    <row r="20" spans="1:12">
      <c r="A20" s="4">
        <v>42314</v>
      </c>
      <c r="B20" s="21" t="s">
        <v>14</v>
      </c>
      <c r="C20" s="3">
        <v>60</v>
      </c>
      <c r="D20" s="2" t="s">
        <v>13</v>
      </c>
      <c r="E20" s="5">
        <v>17175</v>
      </c>
      <c r="F20" s="5">
        <v>17200</v>
      </c>
      <c r="G20" s="5">
        <v>0</v>
      </c>
      <c r="H20" s="23">
        <v>0</v>
      </c>
      <c r="I20" s="24">
        <f t="shared" si="15"/>
        <v>1500</v>
      </c>
      <c r="J20" s="6">
        <v>0</v>
      </c>
      <c r="K20" s="6">
        <v>0</v>
      </c>
      <c r="L20" s="7">
        <f t="shared" si="16"/>
        <v>1500</v>
      </c>
    </row>
    <row r="21" spans="1:12">
      <c r="A21" s="4">
        <v>42313</v>
      </c>
      <c r="B21" s="21" t="s">
        <v>14</v>
      </c>
      <c r="C21" s="3">
        <v>60</v>
      </c>
      <c r="D21" s="2" t="s">
        <v>13</v>
      </c>
      <c r="E21" s="5">
        <v>17095</v>
      </c>
      <c r="F21" s="5">
        <v>17104</v>
      </c>
      <c r="G21" s="5">
        <v>0</v>
      </c>
      <c r="H21" s="23">
        <v>0</v>
      </c>
      <c r="I21" s="24">
        <f t="shared" ref="I21:I23" si="17">(IF(D21="SHORT",E21-F21,IF(D21="LONG",F21-E21)))*C21</f>
        <v>540</v>
      </c>
      <c r="J21" s="6">
        <v>0</v>
      </c>
      <c r="K21" s="6">
        <v>0</v>
      </c>
      <c r="L21" s="7">
        <f t="shared" ref="L21:L23" si="18">I21+J21+K21</f>
        <v>540</v>
      </c>
    </row>
    <row r="22" spans="1:12">
      <c r="A22" s="4">
        <v>42313</v>
      </c>
      <c r="B22" s="21" t="s">
        <v>14</v>
      </c>
      <c r="C22" s="3">
        <v>60</v>
      </c>
      <c r="D22" s="2" t="s">
        <v>13</v>
      </c>
      <c r="E22" s="5">
        <v>17140</v>
      </c>
      <c r="F22" s="5">
        <v>17080</v>
      </c>
      <c r="G22" s="5">
        <v>0</v>
      </c>
      <c r="H22" s="23">
        <v>0</v>
      </c>
      <c r="I22" s="26">
        <f t="shared" si="17"/>
        <v>-3600</v>
      </c>
      <c r="J22" s="6">
        <v>0</v>
      </c>
      <c r="K22" s="6">
        <v>0</v>
      </c>
      <c r="L22" s="7">
        <f t="shared" si="18"/>
        <v>-3600</v>
      </c>
    </row>
    <row r="23" spans="1:12">
      <c r="A23" s="4">
        <v>42313</v>
      </c>
      <c r="B23" s="21" t="s">
        <v>14</v>
      </c>
      <c r="C23" s="3">
        <v>60</v>
      </c>
      <c r="D23" s="2" t="s">
        <v>13</v>
      </c>
      <c r="E23" s="5">
        <v>17150</v>
      </c>
      <c r="F23" s="5">
        <v>17090</v>
      </c>
      <c r="G23" s="5">
        <v>0</v>
      </c>
      <c r="H23" s="23">
        <v>0</v>
      </c>
      <c r="I23" s="26">
        <f t="shared" si="17"/>
        <v>-3600</v>
      </c>
      <c r="J23" s="6">
        <v>0</v>
      </c>
      <c r="K23" s="6">
        <v>0</v>
      </c>
      <c r="L23" s="7">
        <f t="shared" si="18"/>
        <v>-3600</v>
      </c>
    </row>
    <row r="24" spans="1:12">
      <c r="A24" s="4">
        <v>42312</v>
      </c>
      <c r="B24" s="21" t="s">
        <v>14</v>
      </c>
      <c r="C24" s="3">
        <v>30</v>
      </c>
      <c r="D24" s="2" t="s">
        <v>12</v>
      </c>
      <c r="E24" s="5">
        <v>17445</v>
      </c>
      <c r="F24" s="5">
        <v>17395</v>
      </c>
      <c r="G24" s="5">
        <v>0</v>
      </c>
      <c r="H24" s="5">
        <v>0</v>
      </c>
      <c r="I24" s="24">
        <f t="shared" ref="I24:I25" si="19">(IF(D24="SHORT",E24-F24,IF(D24="LONG",F24-E24)))*C24</f>
        <v>1500</v>
      </c>
      <c r="J24" s="6">
        <v>0</v>
      </c>
      <c r="K24" s="6">
        <v>0</v>
      </c>
      <c r="L24" s="7">
        <f t="shared" ref="L24:L25" si="20">I24+J24+K24</f>
        <v>1500</v>
      </c>
    </row>
    <row r="25" spans="1:12">
      <c r="A25" s="4">
        <v>42312</v>
      </c>
      <c r="B25" s="21" t="s">
        <v>14</v>
      </c>
      <c r="C25" s="3">
        <v>30</v>
      </c>
      <c r="D25" s="2" t="s">
        <v>13</v>
      </c>
      <c r="E25" s="5">
        <v>17420</v>
      </c>
      <c r="F25" s="5">
        <v>17360</v>
      </c>
      <c r="G25" s="5">
        <v>0</v>
      </c>
      <c r="H25" s="23">
        <v>0</v>
      </c>
      <c r="I25" s="26">
        <f t="shared" si="19"/>
        <v>-1800</v>
      </c>
      <c r="J25" s="6">
        <v>0</v>
      </c>
      <c r="K25" s="6">
        <v>0</v>
      </c>
      <c r="L25" s="7">
        <f t="shared" si="20"/>
        <v>-1800</v>
      </c>
    </row>
    <row r="26" spans="1:12">
      <c r="A26" s="4">
        <v>42312</v>
      </c>
      <c r="B26" s="21" t="s">
        <v>15</v>
      </c>
      <c r="C26" s="3">
        <v>75</v>
      </c>
      <c r="D26" s="2" t="s">
        <v>13</v>
      </c>
      <c r="E26" s="5">
        <v>8110</v>
      </c>
      <c r="F26" s="5">
        <v>8080</v>
      </c>
      <c r="G26" s="5">
        <v>0</v>
      </c>
      <c r="H26" s="23">
        <v>0</v>
      </c>
      <c r="I26" s="26">
        <f>(IF(D26="SHORT",E26-F26,IF(D26="LONG",F26-E26)))*C26</f>
        <v>-2250</v>
      </c>
      <c r="J26" s="6">
        <v>0</v>
      </c>
      <c r="K26" s="6">
        <v>0</v>
      </c>
      <c r="L26" s="7">
        <f>I26+J26+K26</f>
        <v>-2250</v>
      </c>
    </row>
    <row r="27" spans="1:12">
      <c r="A27" s="4">
        <v>42310</v>
      </c>
      <c r="B27" s="21" t="s">
        <v>14</v>
      </c>
      <c r="C27" s="3">
        <v>60</v>
      </c>
      <c r="D27" s="2" t="s">
        <v>12</v>
      </c>
      <c r="E27" s="5">
        <v>17370</v>
      </c>
      <c r="F27" s="5">
        <v>17320</v>
      </c>
      <c r="G27" s="5">
        <v>0</v>
      </c>
      <c r="H27" s="5">
        <v>0</v>
      </c>
      <c r="I27" s="24">
        <f t="shared" ref="I27:I29" si="21">(IF(D27="SHORT",E27-F27,IF(D27="LONG",F27-E27)))*C27</f>
        <v>3000</v>
      </c>
      <c r="J27" s="6">
        <v>0</v>
      </c>
      <c r="K27" s="6">
        <v>0</v>
      </c>
      <c r="L27" s="7">
        <f t="shared" ref="L27:L29" si="22">I27+J27+K27</f>
        <v>3000</v>
      </c>
    </row>
    <row r="28" spans="1:12">
      <c r="A28" s="4">
        <v>42310</v>
      </c>
      <c r="B28" s="21" t="s">
        <v>14</v>
      </c>
      <c r="C28" s="3">
        <v>60</v>
      </c>
      <c r="D28" s="2" t="s">
        <v>13</v>
      </c>
      <c r="E28" s="5">
        <v>17375</v>
      </c>
      <c r="F28" s="23">
        <v>17425</v>
      </c>
      <c r="G28" s="5">
        <v>0</v>
      </c>
      <c r="H28" s="23">
        <v>0</v>
      </c>
      <c r="I28" s="24">
        <f t="shared" si="21"/>
        <v>3000</v>
      </c>
      <c r="J28" s="6">
        <v>0</v>
      </c>
      <c r="K28" s="6">
        <v>0</v>
      </c>
      <c r="L28" s="7">
        <f t="shared" si="22"/>
        <v>3000</v>
      </c>
    </row>
    <row r="29" spans="1:12">
      <c r="A29" s="4">
        <v>42310</v>
      </c>
      <c r="B29" s="21" t="s">
        <v>14</v>
      </c>
      <c r="C29" s="3">
        <v>60</v>
      </c>
      <c r="D29" s="2" t="s">
        <v>13</v>
      </c>
      <c r="E29" s="5">
        <v>17326</v>
      </c>
      <c r="F29" s="23">
        <v>17266</v>
      </c>
      <c r="G29" s="5">
        <v>0</v>
      </c>
      <c r="H29" s="23">
        <v>0</v>
      </c>
      <c r="I29" s="26">
        <f t="shared" si="21"/>
        <v>-3600</v>
      </c>
      <c r="J29" s="6">
        <v>0</v>
      </c>
      <c r="K29" s="6">
        <v>0</v>
      </c>
      <c r="L29" s="7">
        <f t="shared" si="22"/>
        <v>-3600</v>
      </c>
    </row>
    <row r="30" spans="1:12" ht="19.5" customHeight="1">
      <c r="A30" s="44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2">
      <c r="A31" s="4">
        <v>42306</v>
      </c>
      <c r="B31" s="21" t="s">
        <v>14</v>
      </c>
      <c r="C31" s="3">
        <v>25</v>
      </c>
      <c r="D31" s="2" t="s">
        <v>13</v>
      </c>
      <c r="E31" s="5">
        <v>17290</v>
      </c>
      <c r="F31" s="5">
        <v>17340</v>
      </c>
      <c r="G31" s="5">
        <v>0</v>
      </c>
      <c r="H31" s="23">
        <v>0</v>
      </c>
      <c r="I31" s="24">
        <f t="shared" ref="I31" si="23">(IF(D31="SHORT",E31-F31,IF(D31="LONG",F31-E31)))*C31</f>
        <v>1250</v>
      </c>
      <c r="J31" s="6">
        <v>0</v>
      </c>
      <c r="K31" s="6">
        <v>0</v>
      </c>
      <c r="L31" s="7">
        <f t="shared" ref="L31" si="24">I31+J31+K31</f>
        <v>1250</v>
      </c>
    </row>
    <row r="32" spans="1:12">
      <c r="A32" s="4">
        <v>42305</v>
      </c>
      <c r="B32" s="21" t="s">
        <v>14</v>
      </c>
      <c r="C32" s="3">
        <v>25</v>
      </c>
      <c r="D32" s="2" t="s">
        <v>13</v>
      </c>
      <c r="E32" s="5">
        <v>17700</v>
      </c>
      <c r="F32" s="5">
        <v>17640</v>
      </c>
      <c r="G32" s="5">
        <v>0</v>
      </c>
      <c r="H32" s="23">
        <v>0</v>
      </c>
      <c r="I32" s="26">
        <f t="shared" ref="I32" si="25">(IF(D32="SHORT",E32-F32,IF(D32="LONG",F32-E32)))*C32</f>
        <v>-1500</v>
      </c>
      <c r="J32" s="6">
        <v>0</v>
      </c>
      <c r="K32" s="6">
        <v>0</v>
      </c>
      <c r="L32" s="7">
        <f t="shared" ref="L32" si="26">I32+J32+K32</f>
        <v>-1500</v>
      </c>
    </row>
    <row r="33" spans="1:12">
      <c r="A33" s="4">
        <v>42305</v>
      </c>
      <c r="B33" s="21" t="s">
        <v>14</v>
      </c>
      <c r="C33" s="3">
        <v>25</v>
      </c>
      <c r="D33" s="2" t="s">
        <v>13</v>
      </c>
      <c r="E33" s="5">
        <v>17590</v>
      </c>
      <c r="F33" s="5">
        <v>17530</v>
      </c>
      <c r="G33" s="5">
        <v>0</v>
      </c>
      <c r="H33" s="23">
        <v>0</v>
      </c>
      <c r="I33" s="26">
        <f t="shared" ref="I33" si="27">(IF(D33="SHORT",E33-F33,IF(D33="LONG",F33-E33)))*C33</f>
        <v>-1500</v>
      </c>
      <c r="J33" s="6">
        <v>0</v>
      </c>
      <c r="K33" s="6">
        <v>0</v>
      </c>
      <c r="L33" s="7">
        <f t="shared" ref="L33" si="28">I33+J33+K33</f>
        <v>-1500</v>
      </c>
    </row>
    <row r="34" spans="1:12">
      <c r="A34" s="4">
        <v>42305</v>
      </c>
      <c r="B34" s="21" t="s">
        <v>15</v>
      </c>
      <c r="C34" s="3">
        <v>50</v>
      </c>
      <c r="D34" s="2" t="s">
        <v>13</v>
      </c>
      <c r="E34" s="5">
        <v>8215</v>
      </c>
      <c r="F34" s="5">
        <v>8185</v>
      </c>
      <c r="G34" s="5">
        <v>0</v>
      </c>
      <c r="H34" s="23">
        <v>0</v>
      </c>
      <c r="I34" s="26">
        <f>(IF(D34="SHORT",E34-F34,IF(D34="LONG",F34-E34)))*C34</f>
        <v>-1500</v>
      </c>
      <c r="J34" s="6">
        <v>0</v>
      </c>
      <c r="K34" s="6">
        <v>0</v>
      </c>
      <c r="L34" s="7">
        <f>I34+J34+K34</f>
        <v>-1500</v>
      </c>
    </row>
    <row r="35" spans="1:12">
      <c r="A35" s="4">
        <v>42304</v>
      </c>
      <c r="B35" s="21" t="s">
        <v>14</v>
      </c>
      <c r="C35" s="3">
        <v>25</v>
      </c>
      <c r="D35" s="2" t="s">
        <v>13</v>
      </c>
      <c r="E35" s="5">
        <v>17815</v>
      </c>
      <c r="F35" s="23">
        <v>17865</v>
      </c>
      <c r="G35" s="5">
        <v>0</v>
      </c>
      <c r="H35" s="23">
        <v>0</v>
      </c>
      <c r="I35" s="24">
        <f t="shared" ref="I35" si="29">(IF(D35="SHORT",E35-F35,IF(D35="LONG",F35-E35)))*C35</f>
        <v>1250</v>
      </c>
      <c r="J35" s="6">
        <v>0</v>
      </c>
      <c r="K35" s="6">
        <v>0</v>
      </c>
      <c r="L35" s="7">
        <f t="shared" ref="L35" si="30">I35+J35+K35</f>
        <v>1250</v>
      </c>
    </row>
    <row r="36" spans="1:12">
      <c r="A36" s="4">
        <v>42304</v>
      </c>
      <c r="B36" s="21" t="s">
        <v>14</v>
      </c>
      <c r="C36" s="3">
        <v>25</v>
      </c>
      <c r="D36" s="2" t="s">
        <v>13</v>
      </c>
      <c r="E36" s="5">
        <v>17845</v>
      </c>
      <c r="F36" s="23">
        <v>17865</v>
      </c>
      <c r="G36" s="5">
        <v>0</v>
      </c>
      <c r="H36" s="23">
        <v>0</v>
      </c>
      <c r="I36" s="24">
        <f t="shared" ref="I36:I37" si="31">(IF(D36="SHORT",E36-F36,IF(D36="LONG",F36-E36)))*C36</f>
        <v>500</v>
      </c>
      <c r="J36" s="6">
        <v>0</v>
      </c>
      <c r="K36" s="6">
        <v>0</v>
      </c>
      <c r="L36" s="7">
        <f t="shared" ref="L36:L37" si="32">I36+J36+K36</f>
        <v>500</v>
      </c>
    </row>
    <row r="37" spans="1:12">
      <c r="A37" s="4">
        <v>42304</v>
      </c>
      <c r="B37" s="21" t="s">
        <v>15</v>
      </c>
      <c r="C37" s="3">
        <v>50</v>
      </c>
      <c r="D37" s="2" t="s">
        <v>13</v>
      </c>
      <c r="E37" s="5">
        <v>8248</v>
      </c>
      <c r="F37" s="23">
        <v>8218</v>
      </c>
      <c r="G37" s="5">
        <v>0</v>
      </c>
      <c r="H37" s="5">
        <v>0</v>
      </c>
      <c r="I37" s="26">
        <f t="shared" si="31"/>
        <v>-1500</v>
      </c>
      <c r="J37" s="6">
        <v>0</v>
      </c>
      <c r="K37" s="6">
        <f t="shared" ref="K37" si="33">(IF(D37="SHORT",IF(H37="",0,G37-H37),IF(D37="LONG",IF(H37="",0,(H37-G37)))))*C37</f>
        <v>0</v>
      </c>
      <c r="L37" s="7">
        <f t="shared" si="32"/>
        <v>-1500</v>
      </c>
    </row>
    <row r="38" spans="1:12">
      <c r="A38" s="4">
        <v>42303</v>
      </c>
      <c r="B38" s="21" t="s">
        <v>14</v>
      </c>
      <c r="C38" s="3">
        <v>25</v>
      </c>
      <c r="D38" s="2" t="s">
        <v>13</v>
      </c>
      <c r="E38" s="5">
        <v>17880</v>
      </c>
      <c r="F38" s="5">
        <v>17930</v>
      </c>
      <c r="G38" s="5">
        <v>0</v>
      </c>
      <c r="H38" s="23">
        <v>0</v>
      </c>
      <c r="I38" s="24">
        <f t="shared" ref="I38" si="34">(IF(D38="SHORT",E38-F38,IF(D38="LONG",F38-E38)))*C38</f>
        <v>1250</v>
      </c>
      <c r="J38" s="6">
        <v>0</v>
      </c>
      <c r="K38" s="6">
        <f t="shared" ref="K38" si="35">(IF(D38="SHORT",IF(H38="",0,G38-H38),IF(D38="LONG",IF(H38="",0,(H38-G38)))))*C38</f>
        <v>0</v>
      </c>
      <c r="L38" s="7">
        <f t="shared" ref="L38" si="36">I38+J38+K38</f>
        <v>1250</v>
      </c>
    </row>
    <row r="39" spans="1:12">
      <c r="A39" s="4">
        <v>42303</v>
      </c>
      <c r="B39" s="21" t="s">
        <v>15</v>
      </c>
      <c r="C39" s="3">
        <v>50</v>
      </c>
      <c r="D39" s="21" t="s">
        <v>13</v>
      </c>
      <c r="E39" s="5">
        <v>8300</v>
      </c>
      <c r="F39" s="5">
        <v>8270</v>
      </c>
      <c r="G39" s="5">
        <v>0</v>
      </c>
      <c r="H39" s="5">
        <v>0</v>
      </c>
      <c r="I39" s="26">
        <f t="shared" ref="I39" si="37">(IF(D39="SHORT",E39-F39,IF(D39="LONG",F39-E39)))*C39</f>
        <v>-1500</v>
      </c>
      <c r="J39" s="6">
        <v>0</v>
      </c>
      <c r="K39" s="6">
        <f t="shared" ref="K39" si="38">(IF(D39="SHORT",IF(H39="",0,G39-H39),IF(D39="LONG",IF(H39="",0,(H39-G39)))))*C39</f>
        <v>0</v>
      </c>
      <c r="L39" s="7">
        <f t="shared" ref="L39" si="39">I39+J39+K39</f>
        <v>-1500</v>
      </c>
    </row>
    <row r="40" spans="1:12">
      <c r="A40" s="4">
        <v>42300</v>
      </c>
      <c r="B40" s="21" t="s">
        <v>14</v>
      </c>
      <c r="C40" s="3">
        <v>25</v>
      </c>
      <c r="D40" s="2" t="s">
        <v>13</v>
      </c>
      <c r="E40" s="5">
        <v>17940</v>
      </c>
      <c r="F40" s="5">
        <v>17990</v>
      </c>
      <c r="G40" s="5">
        <v>0</v>
      </c>
      <c r="H40" s="23">
        <v>0</v>
      </c>
      <c r="I40" s="24">
        <f t="shared" ref="I40" si="40">(IF(D40="SHORT",E40-F40,IF(D40="LONG",F40-E40)))*C40</f>
        <v>1250</v>
      </c>
      <c r="J40" s="6">
        <v>0</v>
      </c>
      <c r="K40" s="6">
        <v>0</v>
      </c>
      <c r="L40" s="7">
        <f t="shared" ref="L40" si="41">I40+J40+K40</f>
        <v>1250</v>
      </c>
    </row>
    <row r="41" spans="1:12">
      <c r="A41" s="4">
        <v>42300</v>
      </c>
      <c r="B41" s="21" t="s">
        <v>14</v>
      </c>
      <c r="C41" s="3">
        <v>25</v>
      </c>
      <c r="D41" s="2" t="s">
        <v>13</v>
      </c>
      <c r="E41" s="5">
        <v>17900</v>
      </c>
      <c r="F41" s="5">
        <v>17950</v>
      </c>
      <c r="G41" s="5">
        <v>0</v>
      </c>
      <c r="H41" s="23">
        <v>0</v>
      </c>
      <c r="I41" s="24">
        <f t="shared" ref="I41:I43" si="42">(IF(D41="SHORT",E41-F41,IF(D41="LONG",F41-E41)))*C41</f>
        <v>1250</v>
      </c>
      <c r="J41" s="6">
        <v>0</v>
      </c>
      <c r="K41" s="6">
        <v>0</v>
      </c>
      <c r="L41" s="7">
        <f t="shared" ref="L41:L43" si="43">I41+J41+K41</f>
        <v>1250</v>
      </c>
    </row>
    <row r="42" spans="1:12">
      <c r="A42" s="4">
        <v>42300</v>
      </c>
      <c r="B42" s="21" t="s">
        <v>14</v>
      </c>
      <c r="C42" s="3">
        <v>25</v>
      </c>
      <c r="D42" s="2" t="s">
        <v>13</v>
      </c>
      <c r="E42" s="5">
        <v>17890</v>
      </c>
      <c r="F42" s="5">
        <v>17940</v>
      </c>
      <c r="G42" s="5">
        <v>0</v>
      </c>
      <c r="H42" s="23">
        <v>0</v>
      </c>
      <c r="I42" s="24">
        <f t="shared" ref="I42" si="44">(IF(D42="SHORT",E42-F42,IF(D42="LONG",F42-E42)))*C42</f>
        <v>1250</v>
      </c>
      <c r="J42" s="6">
        <v>0</v>
      </c>
      <c r="K42" s="6">
        <v>0</v>
      </c>
      <c r="L42" s="7">
        <f t="shared" ref="L42" si="45">I42+J42+K42</f>
        <v>1250</v>
      </c>
    </row>
    <row r="43" spans="1:12">
      <c r="A43" s="4">
        <v>42300</v>
      </c>
      <c r="B43" s="21" t="s">
        <v>15</v>
      </c>
      <c r="C43" s="3">
        <v>50</v>
      </c>
      <c r="D43" s="2" t="s">
        <v>13</v>
      </c>
      <c r="E43" s="5">
        <v>8300</v>
      </c>
      <c r="F43" s="5">
        <v>8305</v>
      </c>
      <c r="G43" s="5">
        <v>0</v>
      </c>
      <c r="H43" s="23">
        <v>0</v>
      </c>
      <c r="I43" s="24">
        <f t="shared" si="42"/>
        <v>250</v>
      </c>
      <c r="J43" s="6">
        <v>0</v>
      </c>
      <c r="K43" s="6">
        <v>0</v>
      </c>
      <c r="L43" s="7">
        <f t="shared" si="43"/>
        <v>250</v>
      </c>
    </row>
    <row r="44" spans="1:12">
      <c r="A44" s="4">
        <v>42298</v>
      </c>
      <c r="B44" s="21" t="s">
        <v>14</v>
      </c>
      <c r="C44" s="3">
        <v>25</v>
      </c>
      <c r="D44" s="2" t="s">
        <v>13</v>
      </c>
      <c r="E44" s="5">
        <v>17600</v>
      </c>
      <c r="F44" s="5">
        <v>17670</v>
      </c>
      <c r="G44" s="5">
        <v>17707</v>
      </c>
      <c r="H44" s="23">
        <v>0</v>
      </c>
      <c r="I44" s="24">
        <f t="shared" ref="I44:I46" si="46">(IF(D44="SHORT",E44-F44,IF(D44="LONG",F44-E44)))*C44</f>
        <v>1750</v>
      </c>
      <c r="J44" s="6">
        <f t="shared" ref="J44" si="47">(IF(D44="SHORT",IF(G44="",0,F44-G44),IF(D44="LONG",IF(G44="",0,G44-F44))))*C44</f>
        <v>925</v>
      </c>
      <c r="K44" s="6">
        <v>0</v>
      </c>
      <c r="L44" s="7">
        <f t="shared" ref="L44:L46" si="48">I44+J44+K44</f>
        <v>2675</v>
      </c>
    </row>
    <row r="45" spans="1:12">
      <c r="A45" s="4">
        <v>42298</v>
      </c>
      <c r="B45" s="21" t="s">
        <v>15</v>
      </c>
      <c r="C45" s="3">
        <v>50</v>
      </c>
      <c r="D45" s="2" t="s">
        <v>13</v>
      </c>
      <c r="E45" s="5">
        <v>8235</v>
      </c>
      <c r="F45" s="5">
        <v>8255</v>
      </c>
      <c r="G45" s="5">
        <v>8277</v>
      </c>
      <c r="H45" s="23">
        <v>0</v>
      </c>
      <c r="I45" s="24">
        <f t="shared" ref="I45" si="49">(IF(D45="SHORT",E45-F45,IF(D45="LONG",F45-E45)))*C45</f>
        <v>1000</v>
      </c>
      <c r="J45" s="6">
        <f t="shared" ref="J45" si="50">(IF(D45="SHORT",IF(G45="",0,F45-G45),IF(D45="LONG",IF(G45="",0,G45-F45))))*C45</f>
        <v>1100</v>
      </c>
      <c r="K45" s="6">
        <v>0</v>
      </c>
      <c r="L45" s="7">
        <f t="shared" ref="L45" si="51">I45+J45+K45</f>
        <v>2100</v>
      </c>
    </row>
    <row r="46" spans="1:12">
      <c r="A46" s="4">
        <v>42298</v>
      </c>
      <c r="B46" s="21" t="s">
        <v>14</v>
      </c>
      <c r="C46" s="3">
        <v>25</v>
      </c>
      <c r="D46" s="2" t="s">
        <v>13</v>
      </c>
      <c r="E46" s="5">
        <v>17675</v>
      </c>
      <c r="F46" s="5">
        <v>17725</v>
      </c>
      <c r="G46" s="5">
        <v>17785</v>
      </c>
      <c r="H46" s="23">
        <v>0</v>
      </c>
      <c r="I46" s="24">
        <f t="shared" si="46"/>
        <v>1250</v>
      </c>
      <c r="J46" s="6">
        <f t="shared" ref="J46" si="52">(IF(D46="SHORT",IF(G46="",0,F46-G46),IF(D46="LONG",IF(G46="",0,G46-F46))))*C46</f>
        <v>1500</v>
      </c>
      <c r="K46" s="6">
        <v>0</v>
      </c>
      <c r="L46" s="7">
        <f t="shared" si="48"/>
        <v>2750</v>
      </c>
    </row>
    <row r="47" spans="1:12">
      <c r="A47" s="4">
        <v>42298</v>
      </c>
      <c r="B47" s="21" t="s">
        <v>14</v>
      </c>
      <c r="C47" s="3">
        <v>25</v>
      </c>
      <c r="D47" s="2" t="s">
        <v>13</v>
      </c>
      <c r="E47" s="5">
        <v>17875</v>
      </c>
      <c r="F47" s="5">
        <v>17815</v>
      </c>
      <c r="G47" s="5">
        <v>0</v>
      </c>
      <c r="H47" s="23">
        <v>0</v>
      </c>
      <c r="I47" s="26">
        <f>(IF(D47="SHORT",E47-F47,IF(D47="LONG",F47-E47)))*C47</f>
        <v>-1500</v>
      </c>
      <c r="J47" s="6">
        <v>0</v>
      </c>
      <c r="K47" s="6">
        <v>0</v>
      </c>
      <c r="L47" s="7">
        <f>I47+J47+K47</f>
        <v>-1500</v>
      </c>
    </row>
    <row r="48" spans="1:12">
      <c r="A48" s="4">
        <v>42297</v>
      </c>
      <c r="B48" s="21" t="s">
        <v>14</v>
      </c>
      <c r="C48" s="3">
        <v>25</v>
      </c>
      <c r="D48" s="2" t="s">
        <v>13</v>
      </c>
      <c r="E48" s="5">
        <v>17840</v>
      </c>
      <c r="F48" s="5">
        <v>17890</v>
      </c>
      <c r="G48" s="5">
        <v>17950</v>
      </c>
      <c r="H48" s="23">
        <v>0</v>
      </c>
      <c r="I48" s="24">
        <f t="shared" ref="I48" si="53">(IF(D48="SHORT",E48-F48,IF(D48="LONG",F48-E48)))*C48</f>
        <v>1250</v>
      </c>
      <c r="J48" s="6">
        <f t="shared" ref="J48" si="54">(IF(D48="SHORT",IF(G48="",0,F48-G48),IF(D48="LONG",IF(G48="",0,G48-F48))))*C48</f>
        <v>1500</v>
      </c>
      <c r="K48" s="6">
        <v>0</v>
      </c>
      <c r="L48" s="7">
        <f t="shared" ref="L48" si="55">I48+J48+K48</f>
        <v>2750</v>
      </c>
    </row>
    <row r="49" spans="1:12">
      <c r="A49" s="4">
        <v>42297</v>
      </c>
      <c r="B49" s="21" t="s">
        <v>15</v>
      </c>
      <c r="C49" s="3">
        <v>50</v>
      </c>
      <c r="D49" s="2" t="s">
        <v>13</v>
      </c>
      <c r="E49" s="5">
        <v>8265</v>
      </c>
      <c r="F49" s="5">
        <v>8285</v>
      </c>
      <c r="G49" s="5">
        <v>0</v>
      </c>
      <c r="H49" s="23">
        <v>0</v>
      </c>
      <c r="I49" s="24">
        <f>(IF(D49="SHORT",E49-F49,IF(D49="LONG",F49-E49)))*C49</f>
        <v>1000</v>
      </c>
      <c r="J49" s="6">
        <v>0</v>
      </c>
      <c r="K49" s="6">
        <v>0</v>
      </c>
      <c r="L49" s="7">
        <f>I49+J49+K49</f>
        <v>1000</v>
      </c>
    </row>
    <row r="50" spans="1:12">
      <c r="A50" s="4">
        <v>42297</v>
      </c>
      <c r="B50" s="21" t="s">
        <v>14</v>
      </c>
      <c r="C50" s="3">
        <v>25</v>
      </c>
      <c r="D50" s="2" t="s">
        <v>13</v>
      </c>
      <c r="E50" s="5">
        <v>17920</v>
      </c>
      <c r="F50" s="5">
        <v>17860</v>
      </c>
      <c r="G50" s="5">
        <v>0</v>
      </c>
      <c r="H50" s="23">
        <v>0</v>
      </c>
      <c r="I50" s="26">
        <f t="shared" ref="I50" si="56">(IF(D50="SHORT",E50-F50,IF(D50="LONG",F50-E50)))*C50</f>
        <v>-1500</v>
      </c>
      <c r="J50" s="6">
        <v>0</v>
      </c>
      <c r="K50" s="6">
        <v>0</v>
      </c>
      <c r="L50" s="7">
        <f t="shared" ref="L50" si="57">I50+J50+K50</f>
        <v>-1500</v>
      </c>
    </row>
    <row r="51" spans="1:12">
      <c r="A51" s="4">
        <v>42296</v>
      </c>
      <c r="B51" s="21" t="s">
        <v>15</v>
      </c>
      <c r="C51" s="3">
        <v>50</v>
      </c>
      <c r="D51" s="21" t="s">
        <v>13</v>
      </c>
      <c r="E51" s="5">
        <v>8065</v>
      </c>
      <c r="F51" s="5">
        <v>8075</v>
      </c>
      <c r="G51" s="5">
        <v>0</v>
      </c>
      <c r="H51" s="23">
        <v>0</v>
      </c>
      <c r="I51" s="24">
        <f t="shared" ref="I51:I52" si="58">(IF(D51="SHORT",E51-F51,IF(D51="LONG",F51-E51)))*C51</f>
        <v>500</v>
      </c>
      <c r="J51" s="6">
        <v>0</v>
      </c>
      <c r="K51" s="6">
        <f t="shared" ref="K51" si="59">(IF(D51="SHORT",IF(H51="",0,G51-H51),IF(D51="LONG",IF(H51="",0,(H51-G51)))))*C51</f>
        <v>0</v>
      </c>
      <c r="L51" s="7">
        <f t="shared" ref="L51:L52" si="60">I51+J51+K51</f>
        <v>500</v>
      </c>
    </row>
    <row r="52" spans="1:12">
      <c r="A52" s="4">
        <v>42296</v>
      </c>
      <c r="B52" s="21" t="s">
        <v>14</v>
      </c>
      <c r="C52" s="3">
        <v>25</v>
      </c>
      <c r="D52" s="2" t="s">
        <v>13</v>
      </c>
      <c r="E52" s="5">
        <v>17930</v>
      </c>
      <c r="F52" s="5">
        <v>17830</v>
      </c>
      <c r="G52" s="5">
        <v>0</v>
      </c>
      <c r="H52" s="23">
        <v>0</v>
      </c>
      <c r="I52" s="26">
        <f t="shared" si="58"/>
        <v>-2500</v>
      </c>
      <c r="J52" s="6">
        <v>0</v>
      </c>
      <c r="K52" s="6">
        <v>0</v>
      </c>
      <c r="L52" s="7">
        <f t="shared" si="60"/>
        <v>-2500</v>
      </c>
    </row>
    <row r="53" spans="1:12">
      <c r="A53" s="4">
        <v>42293</v>
      </c>
      <c r="B53" s="21" t="s">
        <v>14</v>
      </c>
      <c r="C53" s="3">
        <v>25</v>
      </c>
      <c r="D53" s="2" t="s">
        <v>13</v>
      </c>
      <c r="E53" s="5">
        <v>17700</v>
      </c>
      <c r="F53" s="5">
        <v>17750</v>
      </c>
      <c r="G53" s="5">
        <v>17810</v>
      </c>
      <c r="H53" s="23">
        <v>17900</v>
      </c>
      <c r="I53" s="24">
        <f t="shared" ref="I53:I54" si="61">(IF(D53="SHORT",E53-F53,IF(D53="LONG",F53-E53)))*C53</f>
        <v>1250</v>
      </c>
      <c r="J53" s="6">
        <f t="shared" ref="J53:J54" si="62">(IF(D53="SHORT",IF(G53="",0,F53-G53),IF(D53="LONG",IF(G53="",0,G53-F53))))*C53</f>
        <v>1500</v>
      </c>
      <c r="K53" s="6">
        <f t="shared" ref="K53:K54" si="63">(IF(D53="SHORT",IF(H53="",0,G53-H53),IF(D53="LONG",IF(H53="",0,(H53-G53)))))*C53</f>
        <v>2250</v>
      </c>
      <c r="L53" s="7">
        <f t="shared" ref="L53:L54" si="64">I53+J53+K53</f>
        <v>5000</v>
      </c>
    </row>
    <row r="54" spans="1:12">
      <c r="A54" s="4">
        <v>42293</v>
      </c>
      <c r="B54" s="21" t="s">
        <v>15</v>
      </c>
      <c r="C54" s="3">
        <v>50</v>
      </c>
      <c r="D54" s="2" t="s">
        <v>13</v>
      </c>
      <c r="E54" s="5">
        <v>8168</v>
      </c>
      <c r="F54" s="5">
        <v>8188</v>
      </c>
      <c r="G54" s="5">
        <v>8218</v>
      </c>
      <c r="H54" s="23">
        <v>8266.85</v>
      </c>
      <c r="I54" s="24">
        <f t="shared" si="61"/>
        <v>1000</v>
      </c>
      <c r="J54" s="6">
        <f t="shared" si="62"/>
        <v>1500</v>
      </c>
      <c r="K54" s="6">
        <f t="shared" si="63"/>
        <v>2442.5000000000182</v>
      </c>
      <c r="L54" s="7">
        <f t="shared" si="64"/>
        <v>4942.5000000000182</v>
      </c>
    </row>
    <row r="55" spans="1:12">
      <c r="A55" s="4">
        <v>42292</v>
      </c>
      <c r="B55" s="21" t="s">
        <v>14</v>
      </c>
      <c r="C55" s="3">
        <v>25</v>
      </c>
      <c r="D55" s="2" t="s">
        <v>12</v>
      </c>
      <c r="E55" s="5">
        <v>17770</v>
      </c>
      <c r="F55" s="5">
        <v>17720</v>
      </c>
      <c r="G55" s="5">
        <v>17685</v>
      </c>
      <c r="H55" s="5">
        <v>0</v>
      </c>
      <c r="I55" s="24">
        <f t="shared" ref="I55:I56" si="65">(IF(D55="SHORT",E55-F55,IF(D55="LONG",F55-E55)))*C55</f>
        <v>1250</v>
      </c>
      <c r="J55" s="6">
        <f t="shared" ref="J55" si="66">(IF(D55="SHORT",IF(G55="",0,F55-G55),IF(D55="LONG",IF(G55="",0,G55-F55))))*C55</f>
        <v>875</v>
      </c>
      <c r="K55" s="6">
        <v>0</v>
      </c>
      <c r="L55" s="7">
        <f t="shared" ref="L55:L56" si="67">I55+J55+K55</f>
        <v>2125</v>
      </c>
    </row>
    <row r="56" spans="1:12">
      <c r="A56" s="4">
        <v>42292</v>
      </c>
      <c r="B56" s="21" t="s">
        <v>15</v>
      </c>
      <c r="C56" s="3">
        <v>50</v>
      </c>
      <c r="D56" s="2" t="s">
        <v>12</v>
      </c>
      <c r="E56" s="5">
        <v>8193</v>
      </c>
      <c r="F56" s="5">
        <v>8173</v>
      </c>
      <c r="G56" s="5">
        <v>0</v>
      </c>
      <c r="H56" s="5">
        <v>0</v>
      </c>
      <c r="I56" s="24">
        <f t="shared" si="65"/>
        <v>1000</v>
      </c>
      <c r="J56" s="6">
        <v>0</v>
      </c>
      <c r="K56" s="6">
        <v>0</v>
      </c>
      <c r="L56" s="7">
        <f t="shared" si="67"/>
        <v>1000</v>
      </c>
    </row>
    <row r="57" spans="1:12">
      <c r="A57" s="4">
        <v>42291</v>
      </c>
      <c r="B57" s="21" t="s">
        <v>14</v>
      </c>
      <c r="C57" s="3">
        <v>25</v>
      </c>
      <c r="D57" s="2" t="s">
        <v>13</v>
      </c>
      <c r="E57" s="5">
        <v>17575</v>
      </c>
      <c r="F57" s="23">
        <v>17625</v>
      </c>
      <c r="G57" s="5">
        <v>0</v>
      </c>
      <c r="H57" s="23">
        <v>0</v>
      </c>
      <c r="I57" s="24">
        <f t="shared" ref="I57:I58" si="68">(IF(D57="SHORT",E57-F57,IF(D57="LONG",F57-E57)))*C57</f>
        <v>1250</v>
      </c>
      <c r="J57" s="6">
        <v>0</v>
      </c>
      <c r="K57" s="6">
        <v>0</v>
      </c>
      <c r="L57" s="7">
        <f t="shared" ref="L57:L58" si="69">I57+J57+K57</f>
        <v>1250</v>
      </c>
    </row>
    <row r="58" spans="1:12">
      <c r="A58" s="4">
        <v>42291</v>
      </c>
      <c r="B58" s="21" t="s">
        <v>14</v>
      </c>
      <c r="C58" s="3">
        <v>25</v>
      </c>
      <c r="D58" s="2" t="s">
        <v>13</v>
      </c>
      <c r="E58" s="5">
        <v>17600</v>
      </c>
      <c r="F58" s="5">
        <v>17650</v>
      </c>
      <c r="G58" s="5">
        <v>17710</v>
      </c>
      <c r="H58" s="23">
        <v>0</v>
      </c>
      <c r="I58" s="24">
        <f t="shared" si="68"/>
        <v>1250</v>
      </c>
      <c r="J58" s="6">
        <f t="shared" ref="J58" si="70">(IF(D58="SHORT",IF(G58="",0,F58-G58),IF(D58="LONG",IF(G58="",0,G58-F58))))*C58</f>
        <v>1500</v>
      </c>
      <c r="K58" s="6">
        <v>0</v>
      </c>
      <c r="L58" s="7">
        <f t="shared" si="69"/>
        <v>2750</v>
      </c>
    </row>
    <row r="59" spans="1:12">
      <c r="A59" s="4">
        <v>42291</v>
      </c>
      <c r="B59" s="21" t="s">
        <v>15</v>
      </c>
      <c r="C59" s="3">
        <v>50</v>
      </c>
      <c r="D59" s="2" t="s">
        <v>13</v>
      </c>
      <c r="E59" s="5">
        <v>8139</v>
      </c>
      <c r="F59" s="5">
        <v>8159</v>
      </c>
      <c r="G59" s="5">
        <v>8188</v>
      </c>
      <c r="H59" s="23">
        <v>0</v>
      </c>
      <c r="I59" s="24">
        <f>(IF(D59="SHORT",E59-F59,IF(D59="LONG",F59-E59)))*C59</f>
        <v>1000</v>
      </c>
      <c r="J59" s="6">
        <f>(IF(D59="SHORT",IF(G59="",0,F59-G59),IF(D59="LONG",IF(G59="",0,G59-F59))))*C59</f>
        <v>1450</v>
      </c>
      <c r="K59" s="6">
        <v>0</v>
      </c>
      <c r="L59" s="7">
        <f>I59+J59+K59</f>
        <v>2450</v>
      </c>
    </row>
    <row r="60" spans="1:12">
      <c r="A60" s="4">
        <v>42290</v>
      </c>
      <c r="B60" s="21" t="s">
        <v>15</v>
      </c>
      <c r="C60" s="3">
        <v>50</v>
      </c>
      <c r="D60" s="2" t="s">
        <v>13</v>
      </c>
      <c r="E60" s="5">
        <v>8140</v>
      </c>
      <c r="F60" s="23">
        <v>8110</v>
      </c>
      <c r="G60" s="5">
        <v>8190</v>
      </c>
      <c r="H60" s="23">
        <v>0</v>
      </c>
      <c r="I60" s="26">
        <f t="shared" ref="I60:I61" si="71">(IF(D60="SHORT",E60-F60,IF(D60="LONG",F60-E60)))*C60</f>
        <v>-1500</v>
      </c>
      <c r="J60" s="6">
        <v>0</v>
      </c>
      <c r="K60" s="6">
        <v>0</v>
      </c>
      <c r="L60" s="7">
        <f t="shared" ref="L60:L61" si="72">I60+J60+K60</f>
        <v>-1500</v>
      </c>
    </row>
    <row r="61" spans="1:12">
      <c r="A61" s="4">
        <v>42290</v>
      </c>
      <c r="B61" s="21" t="s">
        <v>14</v>
      </c>
      <c r="C61" s="3">
        <v>25</v>
      </c>
      <c r="D61" s="2" t="s">
        <v>13</v>
      </c>
      <c r="E61" s="5">
        <v>17650</v>
      </c>
      <c r="F61" s="23">
        <v>17590</v>
      </c>
      <c r="G61" s="5">
        <v>0</v>
      </c>
      <c r="H61" s="23">
        <v>0</v>
      </c>
      <c r="I61" s="26">
        <f t="shared" si="71"/>
        <v>-1500</v>
      </c>
      <c r="J61" s="6">
        <v>0</v>
      </c>
      <c r="K61" s="6">
        <v>0</v>
      </c>
      <c r="L61" s="7">
        <f t="shared" si="72"/>
        <v>-1500</v>
      </c>
    </row>
    <row r="62" spans="1:12">
      <c r="A62" s="4">
        <v>42289</v>
      </c>
      <c r="B62" s="21" t="s">
        <v>14</v>
      </c>
      <c r="C62" s="3">
        <v>25</v>
      </c>
      <c r="D62" s="2" t="s">
        <v>13</v>
      </c>
      <c r="E62" s="5">
        <v>17640</v>
      </c>
      <c r="F62" s="23">
        <v>17690</v>
      </c>
      <c r="G62" s="5">
        <v>17750</v>
      </c>
      <c r="H62" s="23">
        <v>0</v>
      </c>
      <c r="I62" s="24">
        <f t="shared" ref="I62:I63" si="73">(IF(D62="SHORT",E62-F62,IF(D62="LONG",F62-E62)))*C62</f>
        <v>1250</v>
      </c>
      <c r="J62" s="6">
        <f t="shared" ref="J62" si="74">(IF(D62="SHORT",IF(G62="",0,F62-G62),IF(D62="LONG",IF(G62="",0,G62-F62))))*C62</f>
        <v>1500</v>
      </c>
      <c r="K62" s="6">
        <v>0</v>
      </c>
      <c r="L62" s="7">
        <f t="shared" ref="L62:L63" si="75">I62+J62+K62</f>
        <v>2750</v>
      </c>
    </row>
    <row r="63" spans="1:12">
      <c r="A63" s="4">
        <v>42289</v>
      </c>
      <c r="B63" s="21" t="s">
        <v>14</v>
      </c>
      <c r="C63" s="3">
        <v>25</v>
      </c>
      <c r="D63" s="2" t="s">
        <v>13</v>
      </c>
      <c r="E63" s="5">
        <v>17635</v>
      </c>
      <c r="F63" s="23">
        <v>17575</v>
      </c>
      <c r="G63" s="5">
        <v>0</v>
      </c>
      <c r="H63" s="23">
        <v>0</v>
      </c>
      <c r="I63" s="26">
        <f t="shared" si="73"/>
        <v>-1500</v>
      </c>
      <c r="J63" s="6">
        <v>0</v>
      </c>
      <c r="K63" s="6">
        <f t="shared" ref="K63" si="76">(IF(D63="SHORT",IF(H63="",0,G63-H63),IF(D63="LONG",IF(H63="",0,(H63-G63)))))*C63</f>
        <v>0</v>
      </c>
      <c r="L63" s="7">
        <f t="shared" si="75"/>
        <v>-1500</v>
      </c>
    </row>
    <row r="64" spans="1:12">
      <c r="A64" s="4">
        <v>42286</v>
      </c>
      <c r="B64" s="21" t="s">
        <v>14</v>
      </c>
      <c r="C64" s="3">
        <v>25</v>
      </c>
      <c r="D64" s="2" t="s">
        <v>13</v>
      </c>
      <c r="E64" s="5">
        <v>17760</v>
      </c>
      <c r="F64" s="23">
        <v>17700</v>
      </c>
      <c r="G64" s="5">
        <v>0</v>
      </c>
      <c r="H64" s="23">
        <v>0</v>
      </c>
      <c r="I64" s="26">
        <f t="shared" ref="I64:I65" si="77">(IF(D64="SHORT",E64-F64,IF(D64="LONG",F64-E64)))*C64</f>
        <v>-1500</v>
      </c>
      <c r="J64" s="6">
        <v>0</v>
      </c>
      <c r="K64" s="6">
        <f t="shared" ref="K64" si="78">(IF(D64="SHORT",IF(H64="",0,G64-H64),IF(D64="LONG",IF(H64="",0,(H64-G64)))))*C64</f>
        <v>0</v>
      </c>
      <c r="L64" s="7">
        <f t="shared" ref="L64:L65" si="79">I64+J64+K64</f>
        <v>-1500</v>
      </c>
    </row>
    <row r="65" spans="1:28">
      <c r="A65" s="4">
        <v>42285</v>
      </c>
      <c r="B65" s="21" t="s">
        <v>15</v>
      </c>
      <c r="C65" s="3">
        <v>50</v>
      </c>
      <c r="D65" s="2" t="s">
        <v>13</v>
      </c>
      <c r="E65" s="5">
        <v>8155</v>
      </c>
      <c r="F65" s="23">
        <v>8185</v>
      </c>
      <c r="G65" s="5">
        <v>8215</v>
      </c>
      <c r="H65" s="23">
        <v>0</v>
      </c>
      <c r="I65" s="24">
        <f t="shared" si="77"/>
        <v>1500</v>
      </c>
      <c r="J65" s="6">
        <f t="shared" ref="J65" si="80">(IF(D65="SHORT",IF(G65="",0,F65-G65),IF(D65="LONG",IF(G65="",0,G65-F65))))*C65</f>
        <v>1500</v>
      </c>
      <c r="K65" s="6">
        <v>0</v>
      </c>
      <c r="L65" s="7">
        <f t="shared" si="79"/>
        <v>3000</v>
      </c>
    </row>
    <row r="66" spans="1:28">
      <c r="A66" s="4">
        <v>42285</v>
      </c>
      <c r="B66" s="21" t="s">
        <v>14</v>
      </c>
      <c r="C66" s="3">
        <v>25</v>
      </c>
      <c r="D66" s="2" t="s">
        <v>13</v>
      </c>
      <c r="E66" s="5">
        <v>17500</v>
      </c>
      <c r="F66" s="23">
        <v>17560</v>
      </c>
      <c r="G66" s="5">
        <v>0</v>
      </c>
      <c r="H66" s="23">
        <v>0</v>
      </c>
      <c r="I66" s="24">
        <f t="shared" ref="I66" si="81">(IF(D66="SHORT",E66-F66,IF(D66="LONG",F66-E66)))*C66</f>
        <v>1500</v>
      </c>
      <c r="J66" s="6">
        <v>0</v>
      </c>
      <c r="K66" s="6">
        <f t="shared" ref="K66" si="82">(IF(D66="SHORT",IF(H66="",0,G66-H66),IF(D66="LONG",IF(H66="",0,(H66-G66)))))*C66</f>
        <v>0</v>
      </c>
      <c r="L66" s="7">
        <f t="shared" ref="L66" si="83">I66+J66+K66</f>
        <v>1500</v>
      </c>
    </row>
    <row r="67" spans="1:28">
      <c r="A67" s="4">
        <v>42285</v>
      </c>
      <c r="B67" s="21" t="s">
        <v>14</v>
      </c>
      <c r="C67" s="3">
        <v>25</v>
      </c>
      <c r="D67" s="2" t="s">
        <v>13</v>
      </c>
      <c r="E67" s="5">
        <v>17540</v>
      </c>
      <c r="F67" s="23">
        <v>17600</v>
      </c>
      <c r="G67" s="5">
        <v>0</v>
      </c>
      <c r="H67" s="23">
        <v>0</v>
      </c>
      <c r="I67" s="24">
        <f t="shared" ref="I67" si="84">(IF(D67="SHORT",E67-F67,IF(D67="LONG",F67-E67)))*C67</f>
        <v>1500</v>
      </c>
      <c r="J67" s="6">
        <v>0</v>
      </c>
      <c r="K67" s="6">
        <f t="shared" ref="K67" si="85">(IF(D67="SHORT",IF(H67="",0,G67-H67),IF(D67="LONG",IF(H67="",0,(H67-G67)))))*C67</f>
        <v>0</v>
      </c>
      <c r="L67" s="7">
        <f t="shared" ref="L67" si="86">I67+J67+K67</f>
        <v>1500</v>
      </c>
    </row>
    <row r="68" spans="1:28">
      <c r="A68" s="4">
        <v>42284</v>
      </c>
      <c r="B68" s="21" t="s">
        <v>15</v>
      </c>
      <c r="C68" s="3">
        <v>50</v>
      </c>
      <c r="D68" s="2" t="s">
        <v>13</v>
      </c>
      <c r="E68" s="5">
        <v>8175</v>
      </c>
      <c r="F68" s="23">
        <v>8195</v>
      </c>
      <c r="G68" s="5">
        <v>0</v>
      </c>
      <c r="H68" s="23">
        <v>0</v>
      </c>
      <c r="I68" s="24">
        <f t="shared" ref="I68" si="87">(IF(D68="SHORT",E68-F68,IF(D68="LONG",F68-E68)))*C68</f>
        <v>1000</v>
      </c>
      <c r="J68" s="6">
        <v>0</v>
      </c>
      <c r="K68" s="6">
        <f t="shared" ref="K68" si="88">(IF(D68="SHORT",IF(H68="",0,G68-H68),IF(D68="LONG",IF(H68="",0,(H68-G68)))))*C68</f>
        <v>0</v>
      </c>
      <c r="L68" s="7">
        <f t="shared" ref="L68" si="89">I68+J68+K68</f>
        <v>1000</v>
      </c>
    </row>
    <row r="69" spans="1:28">
      <c r="A69" s="4">
        <v>42284</v>
      </c>
      <c r="B69" s="21" t="s">
        <v>14</v>
      </c>
      <c r="C69" s="3">
        <v>25</v>
      </c>
      <c r="D69" s="21" t="s">
        <v>13</v>
      </c>
      <c r="E69" s="5">
        <v>17700</v>
      </c>
      <c r="F69" s="5">
        <v>17640</v>
      </c>
      <c r="G69" s="5">
        <v>0</v>
      </c>
      <c r="H69" s="5">
        <v>0</v>
      </c>
      <c r="I69" s="26">
        <f t="shared" ref="I69" si="90">(IF(D69="SHORT",E69-F69,IF(D69="LONG",F69-E69)))*C69</f>
        <v>-1500</v>
      </c>
      <c r="J69" s="6">
        <v>0</v>
      </c>
      <c r="K69" s="6">
        <f t="shared" ref="K69" si="91">(IF(D69="SHORT",IF(H69="",0,G69-H69),IF(D69="LONG",IF(H69="",0,(H69-G69)))))*C69</f>
        <v>0</v>
      </c>
      <c r="L69" s="7">
        <f t="shared" ref="L69" si="92">I69+J69+K69</f>
        <v>-1500</v>
      </c>
    </row>
    <row r="70" spans="1:28">
      <c r="A70" s="4">
        <v>42283</v>
      </c>
      <c r="B70" s="21" t="s">
        <v>15</v>
      </c>
      <c r="C70" s="3">
        <v>50</v>
      </c>
      <c r="D70" s="2" t="s">
        <v>13</v>
      </c>
      <c r="E70" s="5">
        <v>8140</v>
      </c>
      <c r="F70" s="23">
        <v>8110</v>
      </c>
      <c r="G70" s="5">
        <v>0</v>
      </c>
      <c r="H70" s="23">
        <v>0</v>
      </c>
      <c r="I70" s="26">
        <f t="shared" ref="I70" si="93">(IF(D70="SHORT",E70-F70,IF(D70="LONG",F70-E70)))*C70</f>
        <v>-1500</v>
      </c>
      <c r="J70" s="6">
        <v>0</v>
      </c>
      <c r="K70" s="6">
        <v>0</v>
      </c>
      <c r="L70" s="7">
        <f t="shared" ref="L70" si="94">I70+J70+K70</f>
        <v>-1500</v>
      </c>
    </row>
    <row r="71" spans="1:28" s="10" customFormat="1" ht="20.25" customHeight="1">
      <c r="A71" s="4">
        <v>42278</v>
      </c>
      <c r="B71" s="21" t="s">
        <v>15</v>
      </c>
      <c r="C71" s="3">
        <v>50</v>
      </c>
      <c r="D71" s="2" t="s">
        <v>13</v>
      </c>
      <c r="E71" s="5">
        <v>7985</v>
      </c>
      <c r="F71" s="23">
        <v>8005</v>
      </c>
      <c r="G71" s="5">
        <v>0</v>
      </c>
      <c r="H71" s="23">
        <v>0</v>
      </c>
      <c r="I71" s="24">
        <f t="shared" ref="I71:I72" si="95">(IF(D71="SHORT",E71-F71,IF(D71="LONG",F71-E71)))*C71</f>
        <v>1000</v>
      </c>
      <c r="J71" s="6">
        <v>0</v>
      </c>
      <c r="K71" s="6">
        <f t="shared" ref="K71:K72" si="96">(IF(D71="SHORT",IF(H71="",0,G71-H71),IF(D71="LONG",IF(H71="",0,(H71-G71)))))*C71</f>
        <v>0</v>
      </c>
      <c r="L71" s="7">
        <f t="shared" ref="L71:L72" si="97">I71+J71+K71</f>
        <v>1000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ht="14.25" customHeight="1">
      <c r="A72" s="4">
        <v>42278</v>
      </c>
      <c r="B72" s="21" t="s">
        <v>14</v>
      </c>
      <c r="C72" s="3">
        <v>25</v>
      </c>
      <c r="D72" s="2" t="s">
        <v>13</v>
      </c>
      <c r="E72" s="5">
        <v>17240</v>
      </c>
      <c r="F72" s="23">
        <v>17290</v>
      </c>
      <c r="G72" s="5">
        <v>17350</v>
      </c>
      <c r="H72" s="23">
        <v>17450</v>
      </c>
      <c r="I72" s="24">
        <f t="shared" si="95"/>
        <v>1250</v>
      </c>
      <c r="J72" s="6">
        <f t="shared" ref="J72" si="98">(IF(D72="SHORT",IF(G72="",0,F72-G72),IF(D72="LONG",IF(G72="",0,G72-F72))))*C72</f>
        <v>1500</v>
      </c>
      <c r="K72" s="6">
        <f t="shared" si="96"/>
        <v>2500</v>
      </c>
      <c r="L72" s="7">
        <f t="shared" si="97"/>
        <v>5250</v>
      </c>
    </row>
    <row r="73" spans="1:28" ht="19.5" customHeight="1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  <row r="74" spans="1:28">
      <c r="A74" s="4">
        <v>42277</v>
      </c>
      <c r="B74" s="21" t="s">
        <v>15</v>
      </c>
      <c r="C74" s="3">
        <v>50</v>
      </c>
      <c r="D74" s="2" t="s">
        <v>13</v>
      </c>
      <c r="E74" s="5">
        <v>7920</v>
      </c>
      <c r="F74" s="23">
        <v>7940</v>
      </c>
      <c r="G74" s="5">
        <v>7962</v>
      </c>
      <c r="H74" s="23">
        <v>0</v>
      </c>
      <c r="I74" s="24">
        <f t="shared" ref="I74:I75" si="99">(IF(D74="SHORT",E74-F74,IF(D74="LONG",F74-E74)))*C74</f>
        <v>1000</v>
      </c>
      <c r="J74" s="6">
        <f t="shared" ref="J74:J75" si="100">(IF(D74="SHORT",IF(G74="",0,F74-G74),IF(D74="LONG",IF(G74="",0,G74-F74))))*C74</f>
        <v>1100</v>
      </c>
      <c r="K74" s="6">
        <v>0</v>
      </c>
      <c r="L74" s="7">
        <f t="shared" ref="L74:L75" si="101">I74+J74+K74</f>
        <v>2100</v>
      </c>
    </row>
    <row r="75" spans="1:28">
      <c r="A75" s="4">
        <v>42277</v>
      </c>
      <c r="B75" s="21" t="s">
        <v>15</v>
      </c>
      <c r="C75" s="3">
        <v>50</v>
      </c>
      <c r="D75" s="2" t="s">
        <v>13</v>
      </c>
      <c r="E75" s="5">
        <v>7930</v>
      </c>
      <c r="F75" s="23">
        <v>7950</v>
      </c>
      <c r="G75" s="5">
        <v>7980</v>
      </c>
      <c r="H75" s="23">
        <v>0</v>
      </c>
      <c r="I75" s="24">
        <f t="shared" si="99"/>
        <v>1000</v>
      </c>
      <c r="J75" s="6">
        <f t="shared" si="100"/>
        <v>1500</v>
      </c>
      <c r="K75" s="6">
        <v>0</v>
      </c>
      <c r="L75" s="7">
        <f t="shared" si="101"/>
        <v>2500</v>
      </c>
    </row>
    <row r="76" spans="1:28">
      <c r="A76" s="4">
        <v>42276</v>
      </c>
      <c r="B76" s="21" t="s">
        <v>14</v>
      </c>
      <c r="C76" s="3">
        <v>25</v>
      </c>
      <c r="D76" s="2" t="s">
        <v>13</v>
      </c>
      <c r="E76" s="5">
        <v>16875</v>
      </c>
      <c r="F76" s="23">
        <v>16925</v>
      </c>
      <c r="G76" s="5">
        <v>16985</v>
      </c>
      <c r="H76" s="23">
        <v>17085</v>
      </c>
      <c r="I76" s="24">
        <f t="shared" ref="I76:I77" si="102">(IF(D76="SHORT",E76-F76,IF(D76="LONG",F76-E76)))*C76</f>
        <v>1250</v>
      </c>
      <c r="J76" s="6">
        <f t="shared" ref="J76:J77" si="103">(IF(D76="SHORT",IF(G76="",0,F76-G76),IF(D76="LONG",IF(G76="",0,G76-F76))))*C76</f>
        <v>1500</v>
      </c>
      <c r="K76" s="6">
        <f t="shared" ref="K76" si="104">(IF(D76="SHORT",IF(H76="",0,G76-H76),IF(D76="LONG",IF(H76="",0,(H76-G76)))))*C76</f>
        <v>2500</v>
      </c>
      <c r="L76" s="7">
        <f t="shared" ref="L76:L77" si="105">I76+J76+K76</f>
        <v>5250</v>
      </c>
    </row>
    <row r="77" spans="1:28">
      <c r="A77" s="4">
        <v>42276</v>
      </c>
      <c r="B77" s="21" t="s">
        <v>14</v>
      </c>
      <c r="C77" s="3">
        <v>25</v>
      </c>
      <c r="D77" s="2" t="s">
        <v>12</v>
      </c>
      <c r="E77" s="5">
        <v>17545</v>
      </c>
      <c r="F77" s="5">
        <v>17495</v>
      </c>
      <c r="G77" s="5">
        <v>17435</v>
      </c>
      <c r="H77" s="5">
        <v>0</v>
      </c>
      <c r="I77" s="24">
        <f t="shared" si="102"/>
        <v>1250</v>
      </c>
      <c r="J77" s="6">
        <f t="shared" si="103"/>
        <v>1500</v>
      </c>
      <c r="K77" s="6">
        <v>0</v>
      </c>
      <c r="L77" s="7">
        <f t="shared" si="105"/>
        <v>2750</v>
      </c>
    </row>
    <row r="78" spans="1:28">
      <c r="A78" s="4">
        <v>42275</v>
      </c>
      <c r="B78" s="21" t="s">
        <v>14</v>
      </c>
      <c r="C78" s="3">
        <v>25</v>
      </c>
      <c r="D78" s="2" t="s">
        <v>13</v>
      </c>
      <c r="E78" s="5">
        <v>17345</v>
      </c>
      <c r="F78" s="23">
        <v>17395</v>
      </c>
      <c r="G78" s="5">
        <v>17455</v>
      </c>
      <c r="H78" s="23">
        <v>0</v>
      </c>
      <c r="I78" s="24">
        <f t="shared" ref="I78:I79" si="106">(IF(D78="SHORT",E78-F78,IF(D78="LONG",F78-E78)))*C78</f>
        <v>1250</v>
      </c>
      <c r="J78" s="6">
        <f t="shared" ref="J78" si="107">(IF(D78="SHORT",IF(G78="",0,F78-G78),IF(D78="LONG",IF(G78="",0,G78-F78))))*C78</f>
        <v>1500</v>
      </c>
      <c r="K78" s="6">
        <v>0</v>
      </c>
      <c r="L78" s="7">
        <f t="shared" ref="L78:L79" si="108">I78+J78+K78</f>
        <v>2750</v>
      </c>
    </row>
    <row r="79" spans="1:28">
      <c r="A79" s="4">
        <v>42275</v>
      </c>
      <c r="B79" s="21" t="s">
        <v>14</v>
      </c>
      <c r="C79" s="3">
        <v>25</v>
      </c>
      <c r="D79" s="2" t="s">
        <v>13</v>
      </c>
      <c r="E79" s="5">
        <v>17420</v>
      </c>
      <c r="F79" s="23">
        <v>17360</v>
      </c>
      <c r="G79" s="5">
        <v>0</v>
      </c>
      <c r="H79" s="23">
        <v>0</v>
      </c>
      <c r="I79" s="26">
        <f t="shared" si="106"/>
        <v>-1500</v>
      </c>
      <c r="J79" s="6">
        <v>0</v>
      </c>
      <c r="K79" s="6">
        <f t="shared" ref="K79" si="109">(IF(D79="SHORT",IF(H79="",0,G79-H79),IF(D79="LONG",IF(H79="",0,(H79-G79)))))*C79</f>
        <v>0</v>
      </c>
      <c r="L79" s="7">
        <f t="shared" si="108"/>
        <v>-1500</v>
      </c>
    </row>
    <row r="80" spans="1:28">
      <c r="A80" s="4">
        <v>42271</v>
      </c>
      <c r="B80" s="21" t="s">
        <v>14</v>
      </c>
      <c r="C80" s="3">
        <v>25</v>
      </c>
      <c r="D80" s="2" t="s">
        <v>13</v>
      </c>
      <c r="E80" s="5">
        <v>17240</v>
      </c>
      <c r="F80" s="23">
        <v>17290</v>
      </c>
      <c r="G80" s="5">
        <v>17260</v>
      </c>
      <c r="H80" s="23">
        <v>0</v>
      </c>
      <c r="I80" s="24">
        <f t="shared" ref="I80:I81" si="110">(IF(D80="SHORT",E80-F80,IF(D80="LONG",F80-E80)))*C80</f>
        <v>1250</v>
      </c>
      <c r="J80" s="6">
        <v>0</v>
      </c>
      <c r="K80" s="6">
        <v>0</v>
      </c>
      <c r="L80" s="7">
        <f t="shared" ref="L80:L81" si="111">I80+J80+K80</f>
        <v>1250</v>
      </c>
    </row>
    <row r="81" spans="1:12">
      <c r="A81" s="4">
        <v>42271</v>
      </c>
      <c r="B81" s="21" t="s">
        <v>15</v>
      </c>
      <c r="C81" s="3">
        <v>50</v>
      </c>
      <c r="D81" s="2" t="s">
        <v>13</v>
      </c>
      <c r="E81" s="5">
        <v>7836</v>
      </c>
      <c r="F81" s="23">
        <v>7856</v>
      </c>
      <c r="G81" s="5">
        <v>7886</v>
      </c>
      <c r="H81" s="23">
        <v>7895.6</v>
      </c>
      <c r="I81" s="24">
        <f t="shared" si="110"/>
        <v>1000</v>
      </c>
      <c r="J81" s="6">
        <f t="shared" ref="J81" si="112">(IF(D81="SHORT",IF(G81="",0,F81-G81),IF(D81="LONG",IF(G81="",0,G81-F81))))*C81</f>
        <v>1500</v>
      </c>
      <c r="K81" s="6">
        <v>0</v>
      </c>
      <c r="L81" s="7">
        <f t="shared" si="111"/>
        <v>2500</v>
      </c>
    </row>
    <row r="82" spans="1:12">
      <c r="A82" s="4">
        <v>42270</v>
      </c>
      <c r="B82" s="21" t="s">
        <v>14</v>
      </c>
      <c r="C82" s="3">
        <v>25</v>
      </c>
      <c r="D82" s="2" t="s">
        <v>13</v>
      </c>
      <c r="E82" s="5">
        <v>17140</v>
      </c>
      <c r="F82" s="23">
        <v>17190</v>
      </c>
      <c r="G82" s="5">
        <v>17260</v>
      </c>
      <c r="H82" s="23">
        <v>17325</v>
      </c>
      <c r="I82" s="24">
        <f t="shared" ref="I82" si="113">(IF(D82="SHORT",E82-F82,IF(D82="LONG",F82-E82)))*C82</f>
        <v>1250</v>
      </c>
      <c r="J82" s="6">
        <f t="shared" ref="J82" si="114">(IF(D82="SHORT",IF(G82="",0,F82-G82),IF(D82="LONG",IF(G82="",0,G82-F82))))*C82</f>
        <v>1750</v>
      </c>
      <c r="K82" s="6">
        <f t="shared" ref="K82" si="115">(IF(D82="SHORT",IF(H82="",0,G82-H82),IF(D82="LONG",IF(H82="",0,(H82-G82)))))*C82</f>
        <v>1625</v>
      </c>
      <c r="L82" s="7">
        <f t="shared" ref="L82" si="116">I82+J82+K82</f>
        <v>4625</v>
      </c>
    </row>
    <row r="83" spans="1:12">
      <c r="A83" s="4">
        <v>42270</v>
      </c>
      <c r="B83" s="21" t="s">
        <v>14</v>
      </c>
      <c r="C83" s="3">
        <v>25</v>
      </c>
      <c r="D83" s="2" t="s">
        <v>13</v>
      </c>
      <c r="E83" s="5">
        <v>16880</v>
      </c>
      <c r="F83" s="23">
        <v>16930</v>
      </c>
      <c r="G83" s="5">
        <v>16988</v>
      </c>
      <c r="H83" s="23">
        <v>0</v>
      </c>
      <c r="I83" s="24">
        <f t="shared" ref="I83" si="117">(IF(D83="SHORT",E83-F83,IF(D83="LONG",F83-E83)))*C83</f>
        <v>1250</v>
      </c>
      <c r="J83" s="6">
        <f t="shared" ref="J83" si="118">(IF(D83="SHORT",IF(G83="",0,F83-G83),IF(D83="LONG",IF(G83="",0,G83-F83))))*C83</f>
        <v>1450</v>
      </c>
      <c r="K83" s="6">
        <v>0</v>
      </c>
      <c r="L83" s="7">
        <f t="shared" ref="L83" si="119">I83+J83+K83</f>
        <v>2700</v>
      </c>
    </row>
    <row r="84" spans="1:12">
      <c r="A84" s="4">
        <v>42270</v>
      </c>
      <c r="B84" s="21" t="s">
        <v>14</v>
      </c>
      <c r="C84" s="3">
        <v>25</v>
      </c>
      <c r="D84" s="2" t="s">
        <v>13</v>
      </c>
      <c r="E84" s="5">
        <v>17080</v>
      </c>
      <c r="F84" s="23">
        <v>17130</v>
      </c>
      <c r="G84" s="5">
        <v>0</v>
      </c>
      <c r="H84" s="23">
        <v>0</v>
      </c>
      <c r="I84" s="24">
        <f>(IF(D84="SHORT",E84-F84,IF(D84="LONG",F84-E84)))*C84</f>
        <v>1250</v>
      </c>
      <c r="J84" s="6">
        <v>0</v>
      </c>
      <c r="K84" s="6">
        <f>(IF(D84="SHORT",IF(H84="",0,G84-H84),IF(D84="LONG",IF(H84="",0,(H84-G84)))))*C84</f>
        <v>0</v>
      </c>
      <c r="L84" s="7">
        <f>I84+J84+K84</f>
        <v>1250</v>
      </c>
    </row>
    <row r="85" spans="1:12">
      <c r="A85" s="4">
        <v>42270</v>
      </c>
      <c r="B85" s="21" t="s">
        <v>15</v>
      </c>
      <c r="C85" s="3">
        <v>50</v>
      </c>
      <c r="D85" s="2" t="s">
        <v>13</v>
      </c>
      <c r="E85" s="5">
        <v>7835</v>
      </c>
      <c r="F85" s="23">
        <v>7855</v>
      </c>
      <c r="G85" s="5">
        <v>7889</v>
      </c>
      <c r="H85" s="23">
        <v>0</v>
      </c>
      <c r="I85" s="24">
        <f>(IF(D85="SHORT",E85-F85,IF(D85="LONG",F85-E85)))*C85</f>
        <v>1000</v>
      </c>
      <c r="J85" s="6">
        <f>(IF(D85="SHORT",IF(G85="",0,F85-G85),IF(D85="LONG",IF(G85="",0,G85-F85))))*C85</f>
        <v>1700</v>
      </c>
      <c r="K85" s="6">
        <v>0</v>
      </c>
      <c r="L85" s="7">
        <f>I85+J85+K85</f>
        <v>2700</v>
      </c>
    </row>
    <row r="86" spans="1:12">
      <c r="A86" s="4">
        <v>42269</v>
      </c>
      <c r="B86" s="21" t="s">
        <v>14</v>
      </c>
      <c r="C86" s="3">
        <v>25</v>
      </c>
      <c r="D86" s="2" t="s">
        <v>12</v>
      </c>
      <c r="E86" s="5">
        <v>17515</v>
      </c>
      <c r="F86" s="5">
        <v>17465</v>
      </c>
      <c r="G86" s="5">
        <v>17400</v>
      </c>
      <c r="H86" s="5">
        <v>0</v>
      </c>
      <c r="I86" s="24">
        <f t="shared" ref="I86" si="120">(IF(D86="SHORT",E86-F86,IF(D86="LONG",F86-E86)))*C86</f>
        <v>1250</v>
      </c>
      <c r="J86" s="6">
        <f t="shared" ref="J86" si="121">(IF(D86="SHORT",IF(G86="",0,F86-G86),IF(D86="LONG",IF(G86="",0,G86-F86))))*C86</f>
        <v>1625</v>
      </c>
      <c r="K86" s="6">
        <v>0</v>
      </c>
      <c r="L86" s="7">
        <f t="shared" ref="L86" si="122">I86+J86+K86</f>
        <v>2875</v>
      </c>
    </row>
    <row r="87" spans="1:12">
      <c r="A87" s="4">
        <v>42269</v>
      </c>
      <c r="B87" s="21" t="s">
        <v>15</v>
      </c>
      <c r="C87" s="3">
        <v>50</v>
      </c>
      <c r="D87" s="2" t="s">
        <v>13</v>
      </c>
      <c r="E87" s="5">
        <v>7965</v>
      </c>
      <c r="F87" s="23">
        <v>7935</v>
      </c>
      <c r="G87" s="5">
        <v>0</v>
      </c>
      <c r="H87" s="23">
        <v>0</v>
      </c>
      <c r="I87" s="26">
        <f>(IF(D87="SHORT",E87-F87,IF(D87="LONG",F87-E87)))*C87</f>
        <v>-1500</v>
      </c>
      <c r="J87" s="6">
        <v>0</v>
      </c>
      <c r="K87" s="6">
        <v>0</v>
      </c>
      <c r="L87" s="7">
        <f>I87+J87+K87</f>
        <v>-1500</v>
      </c>
    </row>
    <row r="88" spans="1:12">
      <c r="A88" s="4">
        <v>42268</v>
      </c>
      <c r="B88" s="21" t="s">
        <v>14</v>
      </c>
      <c r="C88" s="3">
        <v>25</v>
      </c>
      <c r="D88" s="2" t="s">
        <v>13</v>
      </c>
      <c r="E88" s="5">
        <v>17225</v>
      </c>
      <c r="F88" s="23">
        <v>17275</v>
      </c>
      <c r="G88" s="5">
        <v>17335</v>
      </c>
      <c r="H88" s="23">
        <v>17435</v>
      </c>
      <c r="I88" s="24">
        <f t="shared" ref="I88" si="123">(IF(D88="SHORT",E88-F88,IF(D88="LONG",F88-E88)))*C88</f>
        <v>1250</v>
      </c>
      <c r="J88" s="6">
        <f t="shared" ref="J88" si="124">(IF(D88="SHORT",IF(G88="",0,F88-G88),IF(D88="LONG",IF(G88="",0,G88-F88))))*C88</f>
        <v>1500</v>
      </c>
      <c r="K88" s="6">
        <f t="shared" ref="K88" si="125">(IF(D88="SHORT",IF(H88="",0,G88-H88),IF(D88="LONG",IF(H88="",0,(H88-G88)))))*C88</f>
        <v>2500</v>
      </c>
      <c r="L88" s="7">
        <f t="shared" ref="L88" si="126">I88+J88+K88</f>
        <v>5250</v>
      </c>
    </row>
    <row r="89" spans="1:12">
      <c r="A89" s="4">
        <v>42268</v>
      </c>
      <c r="B89" s="21" t="s">
        <v>14</v>
      </c>
      <c r="C89" s="3">
        <v>25</v>
      </c>
      <c r="D89" s="2" t="s">
        <v>13</v>
      </c>
      <c r="E89" s="5">
        <v>17515</v>
      </c>
      <c r="F89" s="23">
        <v>17565</v>
      </c>
      <c r="G89" s="5">
        <v>0</v>
      </c>
      <c r="H89" s="23">
        <v>0</v>
      </c>
      <c r="I89" s="24">
        <f t="shared" ref="I89:I91" si="127">(IF(D89="SHORT",E89-F89,IF(D89="LONG",F89-E89)))*C89</f>
        <v>1250</v>
      </c>
      <c r="J89" s="6">
        <v>0</v>
      </c>
      <c r="K89" s="6">
        <f t="shared" ref="K89:K91" si="128">(IF(D89="SHORT",IF(H89="",0,G89-H89),IF(D89="LONG",IF(H89="",0,(H89-G89)))))*C89</f>
        <v>0</v>
      </c>
      <c r="L89" s="7">
        <f t="shared" ref="L89:L91" si="129">I89+J89+K89</f>
        <v>1250</v>
      </c>
    </row>
    <row r="90" spans="1:12">
      <c r="A90" s="4">
        <v>42268</v>
      </c>
      <c r="B90" s="21" t="s">
        <v>14</v>
      </c>
      <c r="C90" s="3">
        <v>25</v>
      </c>
      <c r="D90" s="2" t="s">
        <v>13</v>
      </c>
      <c r="E90" s="5">
        <v>17475</v>
      </c>
      <c r="F90" s="5">
        <v>17525</v>
      </c>
      <c r="G90" s="5">
        <v>0</v>
      </c>
      <c r="H90" s="23">
        <v>0</v>
      </c>
      <c r="I90" s="24">
        <f t="shared" si="127"/>
        <v>1250</v>
      </c>
      <c r="J90" s="6">
        <v>0</v>
      </c>
      <c r="K90" s="6">
        <f t="shared" si="128"/>
        <v>0</v>
      </c>
      <c r="L90" s="7">
        <f t="shared" si="129"/>
        <v>1250</v>
      </c>
    </row>
    <row r="91" spans="1:12">
      <c r="A91" s="4">
        <v>42268</v>
      </c>
      <c r="B91" s="21" t="s">
        <v>14</v>
      </c>
      <c r="C91" s="3">
        <v>25</v>
      </c>
      <c r="D91" s="2" t="s">
        <v>13</v>
      </c>
      <c r="E91" s="5">
        <v>17485</v>
      </c>
      <c r="F91" s="5">
        <v>17425</v>
      </c>
      <c r="G91" s="5">
        <v>0</v>
      </c>
      <c r="H91" s="23">
        <v>0</v>
      </c>
      <c r="I91" s="26">
        <f t="shared" si="127"/>
        <v>-1500</v>
      </c>
      <c r="J91" s="6">
        <v>0</v>
      </c>
      <c r="K91" s="6">
        <f t="shared" si="128"/>
        <v>0</v>
      </c>
      <c r="L91" s="7">
        <f t="shared" si="129"/>
        <v>-1500</v>
      </c>
    </row>
    <row r="92" spans="1:12">
      <c r="A92" s="4">
        <v>42265</v>
      </c>
      <c r="B92" s="21" t="s">
        <v>14</v>
      </c>
      <c r="C92" s="3">
        <v>25</v>
      </c>
      <c r="D92" s="2" t="s">
        <v>12</v>
      </c>
      <c r="E92" s="5">
        <v>17515</v>
      </c>
      <c r="F92" s="5">
        <v>17465</v>
      </c>
      <c r="G92" s="5">
        <v>17400</v>
      </c>
      <c r="H92" s="5">
        <v>0</v>
      </c>
      <c r="I92" s="24">
        <f t="shared" ref="I92" si="130">(IF(D92="SHORT",E92-F92,IF(D92="LONG",F92-E92)))*C92</f>
        <v>1250</v>
      </c>
      <c r="J92" s="6">
        <f t="shared" ref="J92" si="131">(IF(D92="SHORT",IF(G92="",0,F92-G92),IF(D92="LONG",IF(G92="",0,G92-F92))))*C92</f>
        <v>1625</v>
      </c>
      <c r="K92" s="6">
        <v>0</v>
      </c>
      <c r="L92" s="7">
        <f t="shared" ref="L92" si="132">I92+J92+K92</f>
        <v>2875</v>
      </c>
    </row>
    <row r="93" spans="1:12">
      <c r="A93" s="4">
        <v>42265</v>
      </c>
      <c r="B93" s="21" t="s">
        <v>14</v>
      </c>
      <c r="C93" s="3">
        <v>25</v>
      </c>
      <c r="D93" s="2" t="s">
        <v>13</v>
      </c>
      <c r="E93" s="5">
        <v>17560</v>
      </c>
      <c r="F93" s="23">
        <v>17610</v>
      </c>
      <c r="G93" s="5">
        <v>0</v>
      </c>
      <c r="H93" s="23">
        <v>0</v>
      </c>
      <c r="I93" s="24">
        <f t="shared" ref="I93" si="133">(IF(D93="SHORT",E93-F93,IF(D93="LONG",F93-E93)))*C93</f>
        <v>1250</v>
      </c>
      <c r="J93" s="6">
        <v>0</v>
      </c>
      <c r="K93" s="6">
        <v>0</v>
      </c>
      <c r="L93" s="7">
        <f t="shared" ref="L93" si="134">I93+J93+K93</f>
        <v>1250</v>
      </c>
    </row>
    <row r="94" spans="1:12">
      <c r="A94" s="4">
        <v>42265</v>
      </c>
      <c r="B94" s="21" t="s">
        <v>14</v>
      </c>
      <c r="C94" s="3">
        <v>25</v>
      </c>
      <c r="D94" s="2" t="s">
        <v>13</v>
      </c>
      <c r="E94" s="5">
        <v>17550</v>
      </c>
      <c r="F94" s="23">
        <v>17600</v>
      </c>
      <c r="G94" s="5">
        <v>0</v>
      </c>
      <c r="H94" s="23">
        <v>0</v>
      </c>
      <c r="I94" s="24">
        <f>(IF(D94="SHORT",E94-F94,IF(D94="LONG",F94-E94)))*C94</f>
        <v>1250</v>
      </c>
      <c r="J94" s="6">
        <v>0</v>
      </c>
      <c r="K94" s="6">
        <f t="shared" ref="K94" si="135">(IF(D94="SHORT",IF(H94="",0,G94-H94),IF(D94="LONG",IF(H94="",0,(H94-G94)))))*C94</f>
        <v>0</v>
      </c>
      <c r="L94" s="7">
        <f>I94+J94+K94</f>
        <v>1250</v>
      </c>
    </row>
    <row r="95" spans="1:12">
      <c r="A95" s="4">
        <v>42263</v>
      </c>
      <c r="B95" s="21" t="s">
        <v>14</v>
      </c>
      <c r="C95" s="3">
        <v>25</v>
      </c>
      <c r="D95" s="2" t="s">
        <v>13</v>
      </c>
      <c r="E95" s="5">
        <v>16850</v>
      </c>
      <c r="F95" s="23">
        <v>16900</v>
      </c>
      <c r="G95" s="5">
        <v>16960</v>
      </c>
      <c r="H95" s="23">
        <v>17020</v>
      </c>
      <c r="I95" s="24">
        <f t="shared" ref="I95" si="136">(IF(D95="SHORT",E95-F95,IF(D95="LONG",F95-E95)))*C95</f>
        <v>1250</v>
      </c>
      <c r="J95" s="6">
        <f t="shared" ref="J95" si="137">(IF(D95="SHORT",IF(G95="",0,F95-G95),IF(D95="LONG",IF(G95="",0,G95-F95))))*C95</f>
        <v>1500</v>
      </c>
      <c r="K95" s="6">
        <f t="shared" ref="K95" si="138">(IF(D95="SHORT",IF(H95="",0,G95-H95),IF(D95="LONG",IF(H95="",0,(H95-G95)))))*C95</f>
        <v>1500</v>
      </c>
      <c r="L95" s="7">
        <f t="shared" ref="L95" si="139">I95+J95+K95</f>
        <v>4250</v>
      </c>
    </row>
    <row r="96" spans="1:12">
      <c r="A96" s="4">
        <v>42262</v>
      </c>
      <c r="B96" s="21" t="s">
        <v>14</v>
      </c>
      <c r="C96" s="3">
        <v>25</v>
      </c>
      <c r="D96" s="2" t="s">
        <v>13</v>
      </c>
      <c r="E96" s="5">
        <v>16745</v>
      </c>
      <c r="F96" s="23">
        <v>16795</v>
      </c>
      <c r="G96" s="5">
        <v>16855</v>
      </c>
      <c r="H96" s="23">
        <v>16895</v>
      </c>
      <c r="I96" s="24">
        <f t="shared" ref="I96" si="140">(IF(D96="SHORT",E96-F96,IF(D96="LONG",F96-E96)))*C96</f>
        <v>1250</v>
      </c>
      <c r="J96" s="6">
        <f t="shared" ref="J96" si="141">(IF(D96="SHORT",IF(G96="",0,F96-G96),IF(D96="LONG",IF(G96="",0,G96-F96))))*C96</f>
        <v>1500</v>
      </c>
      <c r="K96" s="6">
        <f t="shared" ref="K96" si="142">(IF(D96="SHORT",IF(H96="",0,G96-H96),IF(D96="LONG",IF(H96="",0,(H96-G96)))))*C96</f>
        <v>1000</v>
      </c>
      <c r="L96" s="7">
        <f t="shared" ref="L96" si="143">I96+J96+K96</f>
        <v>3750</v>
      </c>
    </row>
    <row r="97" spans="1:12">
      <c r="A97" s="4">
        <v>42261</v>
      </c>
      <c r="B97" s="2" t="s">
        <v>14</v>
      </c>
      <c r="C97" s="3">
        <v>25</v>
      </c>
      <c r="D97" s="2" t="s">
        <v>13</v>
      </c>
      <c r="E97" s="5">
        <v>16835</v>
      </c>
      <c r="F97" s="5">
        <v>16885</v>
      </c>
      <c r="G97" s="5">
        <v>0</v>
      </c>
      <c r="H97" s="5">
        <v>0</v>
      </c>
      <c r="I97" s="24">
        <f t="shared" ref="I97" si="144">(IF(D97="SHORT",E97-F97,IF(D97="LONG",F97-E97)))*C97</f>
        <v>1250</v>
      </c>
      <c r="J97" s="6">
        <v>0</v>
      </c>
      <c r="K97" s="6">
        <f t="shared" ref="K97" si="145">(IF(D97="SHORT",IF(H97="",0,G97-H97),IF(D97="LONG",IF(H97="",0,(H97-G97)))))*C97</f>
        <v>0</v>
      </c>
      <c r="L97" s="7">
        <f t="shared" ref="L97" si="146">I97+J97+K97</f>
        <v>1250</v>
      </c>
    </row>
    <row r="98" spans="1:12">
      <c r="A98" s="4">
        <v>42261</v>
      </c>
      <c r="B98" s="21" t="s">
        <v>15</v>
      </c>
      <c r="C98" s="3">
        <v>50</v>
      </c>
      <c r="D98" s="2" t="s">
        <v>13</v>
      </c>
      <c r="E98" s="5">
        <v>7840</v>
      </c>
      <c r="F98" s="23">
        <v>7860</v>
      </c>
      <c r="G98" s="5">
        <v>0</v>
      </c>
      <c r="H98" s="23">
        <v>0</v>
      </c>
      <c r="I98" s="24">
        <f>(IF(D98="SHORT",E98-F98,IF(D98="LONG",F98-E98)))*C98</f>
        <v>1000</v>
      </c>
      <c r="J98" s="6">
        <v>0</v>
      </c>
      <c r="K98" s="6">
        <v>0</v>
      </c>
      <c r="L98" s="7">
        <f>I98+J98+K98</f>
        <v>1000</v>
      </c>
    </row>
    <row r="99" spans="1:12">
      <c r="A99" s="4">
        <v>42261</v>
      </c>
      <c r="B99" s="21" t="s">
        <v>14</v>
      </c>
      <c r="C99" s="3">
        <v>25</v>
      </c>
      <c r="D99" s="2" t="s">
        <v>13</v>
      </c>
      <c r="E99" s="5">
        <v>16740</v>
      </c>
      <c r="F99" s="23">
        <v>16790</v>
      </c>
      <c r="G99" s="5">
        <v>16850</v>
      </c>
      <c r="H99" s="23">
        <v>16950</v>
      </c>
      <c r="I99" s="24">
        <f t="shared" ref="I99" si="147">(IF(D99="SHORT",E99-F99,IF(D99="LONG",F99-E99)))*C99</f>
        <v>1250</v>
      </c>
      <c r="J99" s="6">
        <f t="shared" ref="J99" si="148">(IF(D99="SHORT",IF(G99="",0,F99-G99),IF(D99="LONG",IF(G99="",0,G99-F99))))*C99</f>
        <v>1500</v>
      </c>
      <c r="K99" s="6">
        <f t="shared" ref="K99" si="149">(IF(D99="SHORT",IF(H99="",0,G99-H99),IF(D99="LONG",IF(H99="",0,(H99-G99)))))*C99</f>
        <v>2500</v>
      </c>
      <c r="L99" s="7">
        <f t="shared" ref="L99" si="150">I99+J99+K99</f>
        <v>5250</v>
      </c>
    </row>
    <row r="100" spans="1:12">
      <c r="A100" s="4">
        <v>42261</v>
      </c>
      <c r="B100" s="21" t="s">
        <v>14</v>
      </c>
      <c r="C100" s="3">
        <v>25</v>
      </c>
      <c r="D100" s="2" t="s">
        <v>13</v>
      </c>
      <c r="E100" s="5">
        <v>16590</v>
      </c>
      <c r="F100" s="23">
        <v>16640</v>
      </c>
      <c r="G100" s="5">
        <v>16700</v>
      </c>
      <c r="H100" s="23">
        <v>0</v>
      </c>
      <c r="I100" s="24">
        <f>(IF(D100="SHORT",E100-F100,IF(D100="LONG",F100-E100)))*C100</f>
        <v>1250</v>
      </c>
      <c r="J100" s="6">
        <f>(IF(D100="SHORT",IF(G100="",0,F100-G100),IF(D100="LONG",IF(G100="",0,G100-F100))))*C100</f>
        <v>1500</v>
      </c>
      <c r="K100" s="6">
        <v>0</v>
      </c>
      <c r="L100" s="7">
        <f>I100+J100+K100</f>
        <v>2750</v>
      </c>
    </row>
    <row r="101" spans="1:12">
      <c r="A101" s="4">
        <v>42258</v>
      </c>
      <c r="B101" s="21" t="s">
        <v>14</v>
      </c>
      <c r="C101" s="3">
        <v>25</v>
      </c>
      <c r="D101" s="2" t="s">
        <v>13</v>
      </c>
      <c r="E101" s="5">
        <v>16590</v>
      </c>
      <c r="F101" s="23">
        <v>16640</v>
      </c>
      <c r="G101" s="5">
        <v>16700</v>
      </c>
      <c r="H101" s="23">
        <v>0</v>
      </c>
      <c r="I101" s="24">
        <f t="shared" ref="I101" si="151">(IF(D101="SHORT",E101-F101,IF(D101="LONG",F101-E101)))*C101</f>
        <v>1250</v>
      </c>
      <c r="J101" s="6">
        <f t="shared" ref="J101" si="152">(IF(D101="SHORT",IF(G101="",0,F101-G101),IF(D101="LONG",IF(G101="",0,G101-F101))))*C101</f>
        <v>1500</v>
      </c>
      <c r="K101" s="6">
        <v>0</v>
      </c>
      <c r="L101" s="7">
        <f t="shared" ref="L101" si="153">I101+J101+K101</f>
        <v>2750</v>
      </c>
    </row>
    <row r="102" spans="1:12">
      <c r="A102" s="4">
        <v>42257</v>
      </c>
      <c r="B102" s="21" t="s">
        <v>14</v>
      </c>
      <c r="C102" s="3">
        <v>25</v>
      </c>
      <c r="D102" s="2" t="s">
        <v>13</v>
      </c>
      <c r="E102" s="5">
        <v>16490</v>
      </c>
      <c r="F102" s="5">
        <v>16540</v>
      </c>
      <c r="G102" s="5">
        <v>16600</v>
      </c>
      <c r="H102" s="23">
        <v>16700</v>
      </c>
      <c r="I102" s="24">
        <f t="shared" ref="I102" si="154">(IF(D102="SHORT",E102-F102,IF(D102="LONG",F102-E102)))*C102</f>
        <v>1250</v>
      </c>
      <c r="J102" s="6">
        <f t="shared" ref="J102:J103" si="155">(IF(D102="SHORT",IF(G102="",0,F102-G102),IF(D102="LONG",IF(G102="",0,G102-F102))))*C102</f>
        <v>1500</v>
      </c>
      <c r="K102" s="6">
        <f t="shared" ref="K102" si="156">(IF(D102="SHORT",IF(H102="",0,G102-H102),IF(D102="LONG",IF(H102="",0,(H102-G102)))))*C102</f>
        <v>2500</v>
      </c>
      <c r="L102" s="7">
        <f t="shared" ref="L102" si="157">I102+J102+K102</f>
        <v>5250</v>
      </c>
    </row>
    <row r="103" spans="1:12">
      <c r="A103" s="4">
        <v>42257</v>
      </c>
      <c r="B103" s="21" t="s">
        <v>15</v>
      </c>
      <c r="C103" s="3">
        <v>50</v>
      </c>
      <c r="D103" s="2" t="s">
        <v>13</v>
      </c>
      <c r="E103" s="5">
        <v>7760</v>
      </c>
      <c r="F103" s="5">
        <v>7780</v>
      </c>
      <c r="G103" s="5">
        <v>7810</v>
      </c>
      <c r="H103" s="23">
        <v>0</v>
      </c>
      <c r="I103" s="24">
        <f>(IF(D103="SHORT",E103-F103,IF(D103="LONG",F103-E103)))*C103</f>
        <v>1000</v>
      </c>
      <c r="J103" s="6">
        <f t="shared" si="155"/>
        <v>1500</v>
      </c>
      <c r="K103" s="6">
        <v>0</v>
      </c>
      <c r="L103" s="7">
        <f>I103+J103+K103</f>
        <v>2500</v>
      </c>
    </row>
    <row r="104" spans="1:12">
      <c r="A104" s="4">
        <v>42257</v>
      </c>
      <c r="B104" s="21" t="s">
        <v>14</v>
      </c>
      <c r="C104" s="3">
        <v>25</v>
      </c>
      <c r="D104" s="2" t="s">
        <v>13</v>
      </c>
      <c r="E104" s="5">
        <v>16280</v>
      </c>
      <c r="F104" s="5">
        <v>16220</v>
      </c>
      <c r="G104" s="5">
        <v>0</v>
      </c>
      <c r="H104" s="23">
        <v>0</v>
      </c>
      <c r="I104" s="26">
        <f t="shared" ref="I104" si="158">(IF(D104="SHORT",E104-F104,IF(D104="LONG",F104-E104)))*C104</f>
        <v>-1500</v>
      </c>
      <c r="J104" s="6">
        <v>0</v>
      </c>
      <c r="K104" s="6">
        <f t="shared" ref="K104" si="159">(IF(D104="SHORT",IF(H104="",0,G104-H104),IF(D104="LONG",IF(H104="",0,(H104-G104)))))*C104</f>
        <v>0</v>
      </c>
      <c r="L104" s="7">
        <f t="shared" ref="L104" si="160">I104+J104+K104</f>
        <v>-1500</v>
      </c>
    </row>
    <row r="105" spans="1:12">
      <c r="A105" s="4">
        <v>42256</v>
      </c>
      <c r="B105" s="21" t="s">
        <v>14</v>
      </c>
      <c r="C105" s="3">
        <v>25</v>
      </c>
      <c r="D105" s="2" t="s">
        <v>13</v>
      </c>
      <c r="E105" s="5">
        <v>16565</v>
      </c>
      <c r="F105" s="5">
        <v>16615</v>
      </c>
      <c r="G105" s="5">
        <v>16675</v>
      </c>
      <c r="H105" s="23">
        <v>16775</v>
      </c>
      <c r="I105" s="24">
        <f t="shared" ref="I105" si="161">(IF(D105="SHORT",E105-F105,IF(D105="LONG",F105-E105)))*C105</f>
        <v>1250</v>
      </c>
      <c r="J105" s="6">
        <f t="shared" ref="J105" si="162">(IF(D105="SHORT",IF(G105="",0,F105-G105),IF(D105="LONG",IF(G105="",0,G105-F105))))*C105</f>
        <v>1500</v>
      </c>
      <c r="K105" s="6">
        <f t="shared" ref="K105" si="163">(IF(D105="SHORT",IF(H105="",0,G105-H105),IF(D105="LONG",IF(H105="",0,(H105-G105)))))*C105</f>
        <v>2500</v>
      </c>
      <c r="L105" s="7">
        <f t="shared" ref="L105" si="164">I105+J105+K105</f>
        <v>5250</v>
      </c>
    </row>
    <row r="106" spans="1:12">
      <c r="A106" s="4">
        <v>42256</v>
      </c>
      <c r="B106" s="21" t="s">
        <v>15</v>
      </c>
      <c r="C106" s="3">
        <v>50</v>
      </c>
      <c r="D106" s="2" t="s">
        <v>13</v>
      </c>
      <c r="E106" s="5">
        <v>7801</v>
      </c>
      <c r="F106" s="5">
        <v>7821</v>
      </c>
      <c r="G106" s="5">
        <v>7850</v>
      </c>
      <c r="H106" s="23">
        <v>7865</v>
      </c>
      <c r="I106" s="24">
        <f>(IF(D106="SHORT",E106-F106,IF(D106="LONG",F106-E106)))*C106</f>
        <v>1000</v>
      </c>
      <c r="J106" s="6">
        <f t="shared" ref="J106" si="165">(IF(D106="SHORT",IF(G106="",0,F106-G106),IF(D106="LONG",IF(G106="",0,G106-F106))))*C106</f>
        <v>1450</v>
      </c>
      <c r="K106" s="6">
        <f t="shared" ref="K106" si="166">(IF(D106="SHORT",IF(H106="",0,G106-H106),IF(D106="LONG",IF(H106="",0,(H106-G106)))))*C106</f>
        <v>750</v>
      </c>
      <c r="L106" s="7">
        <f>I106+J106+K106</f>
        <v>3200</v>
      </c>
    </row>
    <row r="107" spans="1:12">
      <c r="A107" s="4">
        <v>42255</v>
      </c>
      <c r="B107" s="21" t="s">
        <v>15</v>
      </c>
      <c r="C107" s="3">
        <v>50</v>
      </c>
      <c r="D107" s="2" t="s">
        <v>13</v>
      </c>
      <c r="E107" s="5">
        <v>7600</v>
      </c>
      <c r="F107" s="5">
        <v>7620</v>
      </c>
      <c r="G107" s="5">
        <v>7650</v>
      </c>
      <c r="H107" s="23">
        <v>7700</v>
      </c>
      <c r="I107" s="24">
        <f t="shared" ref="I107" si="167">(IF(D107="SHORT",E107-F107,IF(D107="LONG",F107-E107)))*C107</f>
        <v>1000</v>
      </c>
      <c r="J107" s="6">
        <f t="shared" ref="J107" si="168">(IF(D107="SHORT",IF(G107="",0,F107-G107),IF(D107="LONG",IF(G107="",0,G107-F107))))*C107</f>
        <v>1500</v>
      </c>
      <c r="K107" s="6">
        <f t="shared" ref="K107" si="169">(IF(D107="SHORT",IF(H107="",0,G107-H107),IF(D107="LONG",IF(H107="",0,(H107-G107)))))*C107</f>
        <v>2500</v>
      </c>
      <c r="L107" s="7">
        <f t="shared" ref="L107" si="170">I107+J107+K107</f>
        <v>5000</v>
      </c>
    </row>
    <row r="108" spans="1:12">
      <c r="A108" s="4">
        <v>42254</v>
      </c>
      <c r="B108" s="21" t="s">
        <v>14</v>
      </c>
      <c r="C108" s="3">
        <v>25</v>
      </c>
      <c r="D108" s="2" t="s">
        <v>13</v>
      </c>
      <c r="E108" s="5">
        <v>16150</v>
      </c>
      <c r="F108" s="5">
        <v>16200</v>
      </c>
      <c r="G108" s="5">
        <v>0</v>
      </c>
      <c r="H108" s="23">
        <v>0</v>
      </c>
      <c r="I108" s="24">
        <f t="shared" ref="I108" si="171">(IF(D108="SHORT",E108-F108,IF(D108="LONG",F108-E108)))*C108</f>
        <v>1250</v>
      </c>
      <c r="J108" s="6">
        <v>0</v>
      </c>
      <c r="K108" s="6">
        <v>0</v>
      </c>
      <c r="L108" s="7">
        <f t="shared" ref="L108" si="172">I108+J108+K108</f>
        <v>1250</v>
      </c>
    </row>
    <row r="109" spans="1:12">
      <c r="A109" s="4">
        <v>42254</v>
      </c>
      <c r="B109" s="21" t="s">
        <v>14</v>
      </c>
      <c r="C109" s="3">
        <v>25</v>
      </c>
      <c r="D109" s="2" t="s">
        <v>13</v>
      </c>
      <c r="E109" s="5">
        <v>16175</v>
      </c>
      <c r="F109" s="5">
        <v>16115</v>
      </c>
      <c r="G109" s="5">
        <v>0</v>
      </c>
      <c r="H109" s="23">
        <v>0</v>
      </c>
      <c r="I109" s="26">
        <f t="shared" ref="I109" si="173">(IF(D109="SHORT",E109-F109,IF(D109="LONG",F109-E109)))*C109</f>
        <v>-1500</v>
      </c>
      <c r="J109" s="6">
        <v>0</v>
      </c>
      <c r="K109" s="6">
        <v>0</v>
      </c>
      <c r="L109" s="7">
        <f t="shared" ref="L109" si="174">I109+J109+K109</f>
        <v>-1500</v>
      </c>
    </row>
    <row r="110" spans="1:12">
      <c r="A110" s="4">
        <v>42251</v>
      </c>
      <c r="B110" s="21" t="s">
        <v>14</v>
      </c>
      <c r="C110" s="3">
        <v>25</v>
      </c>
      <c r="D110" s="2" t="s">
        <v>13</v>
      </c>
      <c r="E110" s="5">
        <v>16040</v>
      </c>
      <c r="F110" s="5">
        <v>16090</v>
      </c>
      <c r="G110" s="5">
        <v>16150</v>
      </c>
      <c r="H110" s="23">
        <v>0</v>
      </c>
      <c r="I110" s="24">
        <f t="shared" ref="I110:I111" si="175">(IF(D110="SHORT",E110-F110,IF(D110="LONG",F110-E110)))*C110</f>
        <v>1250</v>
      </c>
      <c r="J110" s="6">
        <f t="shared" ref="J110:J111" si="176">(IF(D110="SHORT",IF(G110="",0,F110-G110),IF(D110="LONG",IF(G110="",0,G110-F110))))*C110</f>
        <v>1500</v>
      </c>
      <c r="K110" s="6">
        <v>0</v>
      </c>
      <c r="L110" s="7">
        <f t="shared" ref="L110:L111" si="177">I110+J110+K110</f>
        <v>2750</v>
      </c>
    </row>
    <row r="111" spans="1:12">
      <c r="A111" s="4">
        <v>42251</v>
      </c>
      <c r="B111" s="21" t="s">
        <v>14</v>
      </c>
      <c r="C111" s="3">
        <v>25</v>
      </c>
      <c r="D111" s="2" t="s">
        <v>12</v>
      </c>
      <c r="E111" s="5">
        <v>16070</v>
      </c>
      <c r="F111" s="5">
        <v>16020</v>
      </c>
      <c r="G111" s="5">
        <v>15975</v>
      </c>
      <c r="H111" s="5">
        <v>0</v>
      </c>
      <c r="I111" s="24">
        <f t="shared" si="175"/>
        <v>1250</v>
      </c>
      <c r="J111" s="6">
        <f t="shared" si="176"/>
        <v>1125</v>
      </c>
      <c r="K111" s="6">
        <v>0</v>
      </c>
      <c r="L111" s="7">
        <f t="shared" si="177"/>
        <v>2375</v>
      </c>
    </row>
    <row r="112" spans="1:12">
      <c r="A112" s="4">
        <v>42250</v>
      </c>
      <c r="B112" s="21" t="s">
        <v>14</v>
      </c>
      <c r="C112" s="3">
        <v>25</v>
      </c>
      <c r="D112" s="2" t="s">
        <v>13</v>
      </c>
      <c r="E112" s="5">
        <v>16480</v>
      </c>
      <c r="F112" s="5">
        <v>16530</v>
      </c>
      <c r="G112" s="5">
        <v>0</v>
      </c>
      <c r="H112" s="23">
        <v>0</v>
      </c>
      <c r="I112" s="24">
        <f t="shared" ref="I112" si="178">(IF(D112="SHORT",E112-F112,IF(D112="LONG",F112-E112)))*C112</f>
        <v>1250</v>
      </c>
      <c r="J112" s="6">
        <v>0</v>
      </c>
      <c r="K112" s="6">
        <v>0</v>
      </c>
      <c r="L112" s="7">
        <f t="shared" ref="L112" si="179">I112+J112+K112</f>
        <v>1250</v>
      </c>
    </row>
    <row r="113" spans="1:28">
      <c r="A113" s="4">
        <v>42250</v>
      </c>
      <c r="B113" s="21" t="s">
        <v>14</v>
      </c>
      <c r="C113" s="3">
        <v>25</v>
      </c>
      <c r="D113" s="2" t="s">
        <v>13</v>
      </c>
      <c r="E113" s="5">
        <v>16450</v>
      </c>
      <c r="F113" s="5">
        <v>16500</v>
      </c>
      <c r="G113" s="5">
        <v>0</v>
      </c>
      <c r="H113" s="23">
        <v>0</v>
      </c>
      <c r="I113" s="24">
        <f t="shared" ref="I113" si="180">(IF(D113="SHORT",E113-F113,IF(D113="LONG",F113-E113)))*C113</f>
        <v>1250</v>
      </c>
      <c r="J113" s="6">
        <v>0</v>
      </c>
      <c r="K113" s="6">
        <v>0</v>
      </c>
      <c r="L113" s="7">
        <f t="shared" ref="L113" si="181">I113+J113+K113</f>
        <v>1250</v>
      </c>
    </row>
    <row r="114" spans="1:28">
      <c r="A114" s="4">
        <v>42250</v>
      </c>
      <c r="B114" s="21" t="s">
        <v>14</v>
      </c>
      <c r="C114" s="3">
        <v>25</v>
      </c>
      <c r="D114" s="2" t="s">
        <v>13</v>
      </c>
      <c r="E114" s="5">
        <v>16510</v>
      </c>
      <c r="F114" s="5">
        <v>16450</v>
      </c>
      <c r="G114" s="5">
        <v>0</v>
      </c>
      <c r="H114" s="23">
        <v>0</v>
      </c>
      <c r="I114" s="26">
        <f>(IF(D114="SHORT",E114-F114,IF(D114="LONG",F114-E114)))*C114</f>
        <v>-1500</v>
      </c>
      <c r="J114" s="6">
        <v>0</v>
      </c>
      <c r="K114" s="6">
        <f t="shared" ref="K114" si="182">(IF(D114="SHORT",IF(H114="",0,G114-H114),IF(D114="LONG",IF(H114="",0,(H114-G114)))))*C114</f>
        <v>0</v>
      </c>
      <c r="L114" s="7">
        <f>I114+J114+K114</f>
        <v>-1500</v>
      </c>
    </row>
    <row r="115" spans="1:28" s="10" customFormat="1" ht="16.5" customHeight="1">
      <c r="A115" s="4">
        <v>42249</v>
      </c>
      <c r="B115" s="21" t="s">
        <v>14</v>
      </c>
      <c r="C115" s="3">
        <v>25</v>
      </c>
      <c r="D115" s="2" t="s">
        <v>13</v>
      </c>
      <c r="E115" s="5">
        <v>16350</v>
      </c>
      <c r="F115" s="5">
        <v>16400</v>
      </c>
      <c r="G115" s="5">
        <v>16460</v>
      </c>
      <c r="H115" s="23">
        <v>0</v>
      </c>
      <c r="I115" s="24">
        <f t="shared" ref="I115" si="183">(IF(D115="SHORT",E115-F115,IF(D115="LONG",F115-E115)))*C115</f>
        <v>1250</v>
      </c>
      <c r="J115" s="6">
        <f t="shared" ref="J115" si="184">(IF(D115="SHORT",IF(G115="",0,F115-G115),IF(D115="LONG",IF(G115="",0,G115-F115))))*C115</f>
        <v>1500</v>
      </c>
      <c r="K115" s="6">
        <v>0</v>
      </c>
      <c r="L115" s="7">
        <f t="shared" ref="L115" si="185">I115+J115+K115</f>
        <v>2750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ht="15.75" customHeight="1">
      <c r="A116" s="4">
        <v>42248</v>
      </c>
      <c r="B116" s="21" t="s">
        <v>14</v>
      </c>
      <c r="C116" s="3">
        <v>25</v>
      </c>
      <c r="D116" s="2" t="s">
        <v>13</v>
      </c>
      <c r="E116" s="5">
        <v>16925</v>
      </c>
      <c r="F116" s="5">
        <v>16975</v>
      </c>
      <c r="G116" s="5">
        <v>0</v>
      </c>
      <c r="H116" s="23">
        <v>0</v>
      </c>
      <c r="I116" s="24">
        <f t="shared" ref="I116" si="186">(IF(D116="SHORT",E116-F116,IF(D116="LONG",F116-E116)))*C116</f>
        <v>1250</v>
      </c>
      <c r="J116" s="6">
        <v>0</v>
      </c>
      <c r="K116" s="6">
        <f t="shared" ref="K116" si="187">(IF(D116="SHORT",IF(H116="",0,G116-H116),IF(D116="LONG",IF(H116="",0,(H116-G116)))))*C116</f>
        <v>0</v>
      </c>
      <c r="L116" s="7">
        <f t="shared" ref="L116" si="188">I116+J116+K116</f>
        <v>1250</v>
      </c>
    </row>
    <row r="117" spans="1:28" ht="1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</row>
    <row r="118" spans="1:28">
      <c r="A118" s="4">
        <v>42247</v>
      </c>
      <c r="B118" s="21" t="s">
        <v>14</v>
      </c>
      <c r="C118" s="3">
        <v>25</v>
      </c>
      <c r="D118" s="2" t="s">
        <v>13</v>
      </c>
      <c r="E118" s="5">
        <v>17150</v>
      </c>
      <c r="F118" s="5">
        <v>17210</v>
      </c>
      <c r="G118" s="5">
        <v>17270</v>
      </c>
      <c r="H118" s="23">
        <v>17370</v>
      </c>
      <c r="I118" s="24">
        <f t="shared" ref="I118" si="189">(IF(D118="SHORT",E118-F118,IF(D118="LONG",F118-E118)))*C118</f>
        <v>1500</v>
      </c>
      <c r="J118" s="6">
        <f t="shared" ref="J118" si="190">(IF(D118="SHORT",IF(G118="",0,F118-G118),IF(D118="LONG",IF(G118="",0,G118-F118))))*C118</f>
        <v>1500</v>
      </c>
      <c r="K118" s="6">
        <f t="shared" ref="K118" si="191">(IF(D118="SHORT",IF(H118="",0,G118-H118),IF(D118="LONG",IF(H118="",0,(H118-G118)))))*C118</f>
        <v>2500</v>
      </c>
      <c r="L118" s="7">
        <f t="shared" ref="L118" si="192">I118+J118+K118</f>
        <v>5500</v>
      </c>
    </row>
    <row r="119" spans="1:28">
      <c r="A119" s="4">
        <v>42244</v>
      </c>
      <c r="B119" s="21" t="s">
        <v>14</v>
      </c>
      <c r="C119" s="3">
        <v>25</v>
      </c>
      <c r="D119" s="2" t="s">
        <v>13</v>
      </c>
      <c r="E119" s="5">
        <v>17225</v>
      </c>
      <c r="F119" s="5">
        <v>17275</v>
      </c>
      <c r="G119" s="5">
        <v>0</v>
      </c>
      <c r="H119" s="23">
        <v>0</v>
      </c>
      <c r="I119" s="24">
        <f t="shared" ref="I119" si="193">(IF(D119="SHORT",E119-F119,IF(D119="LONG",F119-E119)))*C119</f>
        <v>1250</v>
      </c>
      <c r="J119" s="6">
        <v>0</v>
      </c>
      <c r="K119" s="6">
        <f t="shared" ref="K119" si="194">(IF(D119="SHORT",IF(H119="",0,G119-H119),IF(D119="LONG",IF(H119="",0,(H119-G119)))))*C119</f>
        <v>0</v>
      </c>
      <c r="L119" s="7">
        <f t="shared" ref="L119" si="195">I119+J119+K119</f>
        <v>1250</v>
      </c>
    </row>
    <row r="120" spans="1:28">
      <c r="A120" s="4">
        <v>42244</v>
      </c>
      <c r="B120" s="21" t="s">
        <v>14</v>
      </c>
      <c r="C120" s="3">
        <v>25</v>
      </c>
      <c r="D120" s="2" t="s">
        <v>13</v>
      </c>
      <c r="E120" s="5">
        <v>17345</v>
      </c>
      <c r="F120" s="5">
        <v>17285</v>
      </c>
      <c r="G120" s="5">
        <v>0</v>
      </c>
      <c r="H120" s="23">
        <v>0</v>
      </c>
      <c r="I120" s="26">
        <f t="shared" ref="I120" si="196">(IF(D120="SHORT",E120-F120,IF(D120="LONG",F120-E120)))*C120</f>
        <v>-1500</v>
      </c>
      <c r="J120" s="6">
        <v>0</v>
      </c>
      <c r="K120" s="6">
        <f t="shared" ref="K120" si="197">(IF(D120="SHORT",IF(H120="",0,G120-H120),IF(D120="LONG",IF(H120="",0,(H120-G120)))))*C120</f>
        <v>0</v>
      </c>
      <c r="L120" s="7">
        <f t="shared" ref="L120" si="198">I120+J120+K120</f>
        <v>-1500</v>
      </c>
    </row>
    <row r="121" spans="1:28">
      <c r="A121" s="4">
        <v>42244</v>
      </c>
      <c r="B121" s="21" t="s">
        <v>14</v>
      </c>
      <c r="C121" s="3">
        <v>25</v>
      </c>
      <c r="D121" s="2" t="s">
        <v>13</v>
      </c>
      <c r="E121" s="5">
        <v>17475</v>
      </c>
      <c r="F121" s="5">
        <v>17525</v>
      </c>
      <c r="G121" s="5">
        <v>17585</v>
      </c>
      <c r="H121" s="23">
        <v>17660</v>
      </c>
      <c r="I121" s="24">
        <f t="shared" ref="I121" si="199">(IF(D121="SHORT",E121-F121,IF(D121="LONG",F121-E121)))*C121</f>
        <v>1250</v>
      </c>
      <c r="J121" s="6">
        <f t="shared" ref="J121" si="200">(IF(D121="SHORT",IF(G121="",0,F121-G121),IF(D121="LONG",IF(G121="",0,G121-F121))))*C121</f>
        <v>1500</v>
      </c>
      <c r="K121" s="6">
        <f t="shared" ref="K121" si="201">(IF(D121="SHORT",IF(H121="",0,G121-H121),IF(D121="LONG",IF(H121="",0,(H121-G121)))))*C121</f>
        <v>1875</v>
      </c>
      <c r="L121" s="7">
        <f t="shared" ref="L121" si="202">I121+J121+K121</f>
        <v>4625</v>
      </c>
    </row>
    <row r="122" spans="1:28">
      <c r="A122" s="4">
        <v>42243</v>
      </c>
      <c r="B122" s="21" t="s">
        <v>14</v>
      </c>
      <c r="C122" s="3">
        <v>25</v>
      </c>
      <c r="D122" s="2" t="s">
        <v>13</v>
      </c>
      <c r="E122" s="5">
        <v>17090</v>
      </c>
      <c r="F122" s="5">
        <v>17140</v>
      </c>
      <c r="G122" s="5">
        <v>17200</v>
      </c>
      <c r="H122" s="23">
        <v>17249</v>
      </c>
      <c r="I122" s="24">
        <f t="shared" ref="I122:I123" si="203">(IF(D122="SHORT",E122-F122,IF(D122="LONG",F122-E122)))*C122</f>
        <v>1250</v>
      </c>
      <c r="J122" s="6">
        <f t="shared" ref="J122" si="204">(IF(D122="SHORT",IF(G122="",0,F122-G122),IF(D122="LONG",IF(G122="",0,G122-F122))))*C122</f>
        <v>1500</v>
      </c>
      <c r="K122" s="6">
        <f t="shared" ref="K122:K123" si="205">(IF(D122="SHORT",IF(H122="",0,G122-H122),IF(D122="LONG",IF(H122="",0,(H122-G122)))))*C122</f>
        <v>1225</v>
      </c>
      <c r="L122" s="7">
        <f t="shared" ref="L122:L123" si="206">I122+J122+K122</f>
        <v>3975</v>
      </c>
    </row>
    <row r="123" spans="1:28" s="10" customFormat="1" ht="16.5" customHeight="1">
      <c r="A123" s="4">
        <v>42243</v>
      </c>
      <c r="B123" s="21" t="s">
        <v>14</v>
      </c>
      <c r="C123" s="3">
        <v>25</v>
      </c>
      <c r="D123" s="21" t="s">
        <v>12</v>
      </c>
      <c r="E123" s="5">
        <v>17180</v>
      </c>
      <c r="F123" s="5">
        <v>17150</v>
      </c>
      <c r="G123" s="5">
        <v>0</v>
      </c>
      <c r="H123" s="23">
        <v>0</v>
      </c>
      <c r="I123" s="24">
        <f t="shared" si="203"/>
        <v>750</v>
      </c>
      <c r="J123" s="6">
        <v>0</v>
      </c>
      <c r="K123" s="6">
        <f t="shared" si="205"/>
        <v>0</v>
      </c>
      <c r="L123" s="7">
        <f t="shared" si="206"/>
        <v>750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s="11" customFormat="1" ht="15.75" customHeight="1">
      <c r="A124" s="4">
        <v>42243</v>
      </c>
      <c r="B124" s="21" t="s">
        <v>14</v>
      </c>
      <c r="C124" s="3">
        <v>25</v>
      </c>
      <c r="D124" s="2" t="s">
        <v>13</v>
      </c>
      <c r="E124" s="5">
        <v>17130</v>
      </c>
      <c r="F124" s="5">
        <v>17070</v>
      </c>
      <c r="G124" s="5">
        <v>0</v>
      </c>
      <c r="H124" s="23">
        <v>0</v>
      </c>
      <c r="I124" s="26">
        <f t="shared" ref="I124" si="207">(IF(D124="SHORT",E124-F124,IF(D124="LONG",F124-E124)))*C124</f>
        <v>-1500</v>
      </c>
      <c r="J124" s="6">
        <v>0</v>
      </c>
      <c r="K124" s="6">
        <f t="shared" ref="K124" si="208">(IF(D124="SHORT",IF(H124="",0,G124-H124),IF(D124="LONG",IF(H124="",0,(H124-G124)))))*C124</f>
        <v>0</v>
      </c>
      <c r="L124" s="7">
        <f t="shared" ref="L124" si="209">I124+J124+K124</f>
        <v>-1500</v>
      </c>
    </row>
    <row r="125" spans="1:28" s="11" customFormat="1" ht="20.25" customHeight="1">
      <c r="A125" s="44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</row>
    <row r="126" spans="1:28" s="11" customFormat="1">
      <c r="A126" s="18"/>
      <c r="B126" s="13"/>
      <c r="C126" s="14"/>
      <c r="D126" s="13"/>
      <c r="E126" s="6"/>
      <c r="F126" s="6"/>
      <c r="G126" s="6"/>
      <c r="H126" s="6"/>
      <c r="I126" s="7"/>
      <c r="J126" s="6"/>
      <c r="K126" s="6"/>
      <c r="L126" s="15"/>
    </row>
    <row r="127" spans="1:28" s="11" customFormat="1">
      <c r="A127" s="16"/>
      <c r="B127" s="13"/>
      <c r="C127" s="14"/>
      <c r="D127" s="13"/>
      <c r="E127" s="6"/>
      <c r="F127" s="6"/>
      <c r="G127" s="6"/>
      <c r="H127" s="6"/>
      <c r="I127" s="7"/>
      <c r="J127" s="6"/>
      <c r="K127" s="6"/>
      <c r="L127" s="15"/>
    </row>
    <row r="128" spans="1:28" s="11" customFormat="1">
      <c r="A128" s="16"/>
      <c r="B128" s="13"/>
      <c r="C128" s="14"/>
      <c r="D128" s="13"/>
      <c r="E128" s="6"/>
      <c r="F128" s="6"/>
      <c r="G128" s="6"/>
      <c r="H128" s="6"/>
      <c r="I128" s="7"/>
      <c r="J128" s="6"/>
      <c r="K128" s="6"/>
      <c r="L128" s="15"/>
    </row>
    <row r="129" spans="1:12" s="11" customFormat="1">
      <c r="A129" s="18"/>
      <c r="B129" s="13"/>
      <c r="C129" s="14"/>
      <c r="D129" s="13"/>
      <c r="E129" s="6"/>
      <c r="F129" s="6"/>
      <c r="G129" s="6"/>
      <c r="H129" s="6"/>
      <c r="I129" s="7"/>
      <c r="J129" s="6"/>
      <c r="K129" s="6"/>
      <c r="L129" s="15"/>
    </row>
    <row r="130" spans="1:12" s="11" customFormat="1">
      <c r="A130" s="16"/>
      <c r="B130" s="13"/>
      <c r="C130" s="14"/>
      <c r="D130" s="13"/>
      <c r="E130" s="6"/>
      <c r="F130" s="6"/>
      <c r="G130" s="6"/>
      <c r="H130" s="6"/>
      <c r="I130" s="7"/>
      <c r="J130" s="6"/>
      <c r="K130" s="6"/>
      <c r="L130" s="15"/>
    </row>
    <row r="131" spans="1:12" s="11" customFormat="1">
      <c r="A131" s="17"/>
      <c r="B131" s="13"/>
      <c r="C131" s="14"/>
      <c r="D131" s="13"/>
      <c r="E131" s="6"/>
      <c r="F131" s="6"/>
      <c r="G131" s="6"/>
      <c r="H131" s="6"/>
      <c r="I131" s="7"/>
      <c r="J131" s="6"/>
      <c r="K131" s="6"/>
      <c r="L131" s="15"/>
    </row>
    <row r="132" spans="1:12" s="11" customFormat="1">
      <c r="A132" s="16"/>
      <c r="B132" s="13"/>
      <c r="C132" s="14"/>
      <c r="D132" s="13"/>
      <c r="E132" s="6"/>
      <c r="F132" s="6"/>
      <c r="G132" s="6"/>
      <c r="H132" s="6"/>
      <c r="I132" s="7"/>
      <c r="J132" s="6"/>
      <c r="K132" s="6"/>
      <c r="L132" s="15"/>
    </row>
    <row r="133" spans="1:12" s="11" customFormat="1">
      <c r="A133" s="18"/>
      <c r="B133" s="13"/>
      <c r="C133" s="14"/>
      <c r="D133" s="13"/>
      <c r="E133" s="6"/>
      <c r="F133" s="6"/>
      <c r="G133" s="6"/>
      <c r="H133" s="6"/>
      <c r="I133" s="7"/>
      <c r="J133" s="6"/>
      <c r="K133" s="6"/>
      <c r="L133" s="15"/>
    </row>
    <row r="134" spans="1:12" s="11" customFormat="1">
      <c r="A134" s="16"/>
      <c r="B134" s="13"/>
      <c r="C134" s="14"/>
      <c r="D134" s="13"/>
      <c r="E134" s="6"/>
      <c r="F134" s="6"/>
      <c r="G134" s="6"/>
      <c r="H134" s="6"/>
      <c r="I134" s="7"/>
      <c r="J134" s="6"/>
      <c r="K134" s="6"/>
      <c r="L134" s="15"/>
    </row>
    <row r="135" spans="1:12" s="11" customFormat="1">
      <c r="A135" s="16"/>
      <c r="B135" s="13"/>
      <c r="C135" s="14"/>
      <c r="D135" s="13"/>
      <c r="E135" s="6"/>
      <c r="F135" s="6"/>
      <c r="G135" s="6"/>
      <c r="H135" s="6"/>
      <c r="I135" s="7"/>
      <c r="J135" s="6"/>
      <c r="K135" s="6"/>
      <c r="L135" s="15"/>
    </row>
    <row r="136" spans="1:12" s="11" customFormat="1">
      <c r="A136" s="16"/>
      <c r="B136" s="13"/>
      <c r="C136" s="14"/>
      <c r="D136" s="13"/>
      <c r="E136" s="6"/>
      <c r="F136" s="6"/>
      <c r="G136" s="6"/>
      <c r="H136" s="6"/>
      <c r="I136" s="7"/>
      <c r="J136" s="6"/>
      <c r="K136" s="6"/>
      <c r="L136" s="15"/>
    </row>
    <row r="137" spans="1:12" s="11" customFormat="1">
      <c r="A137" s="16"/>
      <c r="B137" s="13"/>
      <c r="C137" s="14"/>
      <c r="D137" s="13"/>
      <c r="E137" s="6"/>
      <c r="F137" s="6"/>
      <c r="G137" s="6"/>
      <c r="H137" s="6"/>
      <c r="I137" s="7"/>
      <c r="J137" s="6"/>
      <c r="K137" s="6"/>
      <c r="L137" s="15"/>
    </row>
    <row r="138" spans="1:12" s="11" customFormat="1">
      <c r="A138" s="16"/>
      <c r="B138" s="13"/>
      <c r="C138" s="14"/>
      <c r="D138" s="13"/>
      <c r="E138" s="6"/>
      <c r="F138" s="6"/>
      <c r="G138" s="6"/>
      <c r="H138" s="6"/>
      <c r="I138" s="7"/>
      <c r="J138" s="6"/>
      <c r="K138" s="6"/>
      <c r="L138" s="15"/>
    </row>
    <row r="139" spans="1:12" s="11" customFormat="1">
      <c r="A139" s="16"/>
      <c r="B139" s="13"/>
      <c r="C139" s="14"/>
      <c r="D139" s="13"/>
      <c r="E139" s="6"/>
      <c r="F139" s="6"/>
      <c r="G139" s="6"/>
      <c r="H139" s="6"/>
      <c r="I139" s="7"/>
      <c r="J139" s="6"/>
      <c r="K139" s="6"/>
      <c r="L139" s="15"/>
    </row>
    <row r="140" spans="1:12" s="11" customFormat="1">
      <c r="A140" s="16"/>
      <c r="B140" s="13"/>
      <c r="C140" s="14"/>
      <c r="D140" s="13"/>
      <c r="E140" s="6"/>
      <c r="F140" s="6"/>
      <c r="G140" s="6"/>
      <c r="H140" s="6"/>
      <c r="I140" s="7"/>
      <c r="J140" s="6"/>
      <c r="K140" s="6"/>
      <c r="L140" s="15"/>
    </row>
    <row r="141" spans="1:12" s="11" customFormat="1">
      <c r="A141" s="16"/>
      <c r="B141" s="13"/>
      <c r="C141" s="14"/>
      <c r="D141" s="13"/>
      <c r="E141" s="6"/>
      <c r="F141" s="6"/>
      <c r="G141" s="6"/>
      <c r="H141" s="6"/>
      <c r="I141" s="7"/>
      <c r="J141" s="6"/>
      <c r="K141" s="6"/>
      <c r="L141" s="15"/>
    </row>
    <row r="142" spans="1:12" s="11" customFormat="1">
      <c r="A142" s="16"/>
      <c r="B142" s="13"/>
      <c r="C142" s="14"/>
      <c r="D142" s="13"/>
      <c r="E142" s="6"/>
      <c r="F142" s="6"/>
      <c r="G142" s="6"/>
      <c r="H142" s="6"/>
      <c r="I142" s="7"/>
      <c r="J142" s="6"/>
      <c r="K142" s="6"/>
      <c r="L142" s="15"/>
    </row>
    <row r="143" spans="1:12" s="11" customFormat="1">
      <c r="A143" s="16"/>
      <c r="B143" s="13"/>
      <c r="C143" s="14"/>
      <c r="D143" s="13"/>
      <c r="E143" s="6"/>
      <c r="F143" s="6"/>
      <c r="G143" s="6"/>
      <c r="H143" s="6"/>
      <c r="I143" s="7"/>
      <c r="J143" s="6"/>
      <c r="K143" s="6"/>
      <c r="L143" s="15"/>
    </row>
    <row r="144" spans="1:12" s="11" customFormat="1">
      <c r="A144" s="16"/>
      <c r="B144" s="13"/>
      <c r="C144" s="14"/>
      <c r="D144" s="13"/>
      <c r="E144" s="6"/>
      <c r="F144" s="6"/>
      <c r="G144" s="6"/>
      <c r="H144" s="6"/>
      <c r="I144" s="7"/>
      <c r="J144" s="6"/>
      <c r="K144" s="6"/>
      <c r="L144" s="15"/>
    </row>
    <row r="145" spans="1:22" s="11" customFormat="1">
      <c r="A145" s="16"/>
      <c r="B145" s="13"/>
      <c r="C145" s="14"/>
      <c r="D145" s="13"/>
      <c r="E145" s="6"/>
      <c r="F145" s="6"/>
      <c r="G145" s="6"/>
      <c r="H145" s="6"/>
      <c r="I145" s="7"/>
      <c r="J145" s="6"/>
      <c r="K145" s="6"/>
      <c r="L145" s="15"/>
    </row>
    <row r="146" spans="1:22" s="11" customFormat="1">
      <c r="A146" s="16"/>
      <c r="B146" s="13"/>
      <c r="C146" s="14"/>
      <c r="D146" s="13"/>
      <c r="E146" s="6"/>
      <c r="F146" s="6"/>
      <c r="G146" s="6"/>
      <c r="H146" s="6"/>
      <c r="I146" s="6"/>
      <c r="J146" s="6"/>
      <c r="K146" s="6"/>
      <c r="L146" s="15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6"/>
      <c r="B147" s="13"/>
      <c r="C147" s="14"/>
      <c r="D147" s="13"/>
      <c r="E147" s="6"/>
      <c r="F147" s="6"/>
      <c r="G147" s="6"/>
      <c r="H147" s="6"/>
      <c r="I147" s="6"/>
      <c r="J147" s="6"/>
      <c r="K147" s="6"/>
      <c r="L147" s="15"/>
    </row>
    <row r="148" spans="1:22">
      <c r="A148" s="16"/>
      <c r="B148" s="13"/>
      <c r="C148" s="14"/>
      <c r="D148" s="13"/>
      <c r="E148" s="6"/>
      <c r="F148" s="6"/>
      <c r="G148" s="6"/>
      <c r="H148" s="6"/>
      <c r="I148" s="6"/>
      <c r="J148" s="6"/>
      <c r="K148" s="6"/>
      <c r="L148" s="15"/>
    </row>
    <row r="149" spans="1:22">
      <c r="A149" s="16"/>
      <c r="B149" s="13"/>
      <c r="C149" s="14"/>
      <c r="D149" s="13"/>
      <c r="E149" s="6"/>
      <c r="F149" s="6"/>
      <c r="G149" s="6"/>
      <c r="H149" s="6"/>
      <c r="I149" s="6"/>
      <c r="J149" s="6"/>
      <c r="K149" s="6"/>
      <c r="L149" s="15"/>
    </row>
    <row r="150" spans="1:22">
      <c r="A150" s="16"/>
      <c r="B150" s="13"/>
      <c r="C150" s="14"/>
      <c r="D150" s="13"/>
      <c r="E150" s="6"/>
      <c r="F150" s="6"/>
      <c r="G150" s="6"/>
      <c r="H150" s="6"/>
      <c r="I150" s="6"/>
      <c r="J150" s="6"/>
      <c r="K150" s="6"/>
      <c r="L150" s="15"/>
    </row>
    <row r="151" spans="1:22">
      <c r="A151" s="13"/>
      <c r="B151" s="19"/>
      <c r="C151" s="14"/>
      <c r="D151" s="13"/>
      <c r="E151" s="13"/>
      <c r="F151" s="13"/>
      <c r="G151" s="13"/>
      <c r="H151" s="13"/>
      <c r="I151" s="13"/>
      <c r="J151" s="13"/>
      <c r="K151" s="13"/>
      <c r="L151" s="7"/>
    </row>
  </sheetData>
  <mergeCells count="5">
    <mergeCell ref="A1:L1"/>
    <mergeCell ref="A125:L125"/>
    <mergeCell ref="A117:L117"/>
    <mergeCell ref="A73:L73"/>
    <mergeCell ref="A30:L3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/>
  </sheetPr>
  <dimension ref="A1:AD47"/>
  <sheetViews>
    <sheetView workbookViewId="0">
      <selection activeCell="A3" sqref="A3"/>
    </sheetView>
  </sheetViews>
  <sheetFormatPr defaultRowHeight="15"/>
  <cols>
    <col min="1" max="1" width="13.85546875" style="40" customWidth="1"/>
    <col min="2" max="2" width="20.42578125" style="40" customWidth="1"/>
    <col min="3" max="3" width="15.5703125" style="40" customWidth="1"/>
    <col min="4" max="4" width="13.85546875" style="40" customWidth="1"/>
    <col min="5" max="5" width="13" style="40" customWidth="1"/>
    <col min="6" max="6" width="15.28515625" style="40" customWidth="1"/>
    <col min="7" max="7" width="12.140625" style="40" customWidth="1"/>
    <col min="8" max="8" width="17.28515625" style="40" customWidth="1"/>
    <col min="9" max="9" width="14.7109375" style="40" customWidth="1"/>
    <col min="10" max="10" width="18.42578125" style="40" customWidth="1"/>
    <col min="11" max="11" width="13.28515625" style="40" customWidth="1"/>
    <col min="12" max="16384" width="9.140625" style="40"/>
  </cols>
  <sheetData>
    <row r="1" spans="1:30" s="10" customFormat="1" ht="51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s="10" customFormat="1" ht="24.75" customHeight="1">
      <c r="A2" s="39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39" t="s">
        <v>8</v>
      </c>
      <c r="I2" s="39" t="s">
        <v>9</v>
      </c>
      <c r="J2" s="39" t="s">
        <v>11</v>
      </c>
      <c r="K2" s="39"/>
      <c r="L2" s="39"/>
      <c r="M2" s="39"/>
      <c r="N2" s="39"/>
      <c r="O2" s="3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ht="18" customHeight="1">
      <c r="A3" s="38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30" customFormat="1" ht="16.5" customHeight="1">
      <c r="A4" s="25">
        <v>42325</v>
      </c>
      <c r="B4" s="33" t="s">
        <v>14</v>
      </c>
      <c r="C4" s="34">
        <v>50</v>
      </c>
      <c r="D4" s="33" t="s">
        <v>13</v>
      </c>
      <c r="E4" s="35">
        <v>17160</v>
      </c>
      <c r="F4" s="36">
        <v>17200</v>
      </c>
      <c r="G4" s="36">
        <v>0</v>
      </c>
      <c r="H4" s="8">
        <f t="shared" ref="H4" si="0">(F4-E4)*C4</f>
        <v>2000</v>
      </c>
      <c r="I4" s="8">
        <v>0</v>
      </c>
      <c r="J4" s="22">
        <f t="shared" ref="J4" si="1">(H4+I4)</f>
        <v>2000</v>
      </c>
      <c r="K4" s="9"/>
      <c r="L4" s="9"/>
    </row>
    <row r="5" spans="1:30" customFormat="1" ht="16.5" customHeight="1">
      <c r="A5" s="25">
        <v>42324</v>
      </c>
      <c r="B5" s="33" t="s">
        <v>14</v>
      </c>
      <c r="C5" s="34">
        <v>60</v>
      </c>
      <c r="D5" s="21" t="s">
        <v>12</v>
      </c>
      <c r="E5" s="23">
        <v>17200</v>
      </c>
      <c r="F5" s="5">
        <v>17100</v>
      </c>
      <c r="G5" s="5">
        <v>0</v>
      </c>
      <c r="H5" s="8">
        <f>(E5-F5)*C5</f>
        <v>6000</v>
      </c>
      <c r="I5" s="8">
        <v>0</v>
      </c>
      <c r="J5" s="8">
        <f t="shared" ref="J5" si="2">I5+H5</f>
        <v>6000</v>
      </c>
      <c r="K5" s="9"/>
      <c r="L5" s="9"/>
    </row>
    <row r="6" spans="1:30" customFormat="1" ht="16.5" customHeight="1">
      <c r="A6" s="25">
        <v>42314</v>
      </c>
      <c r="B6" s="33" t="s">
        <v>14</v>
      </c>
      <c r="C6" s="34">
        <v>60</v>
      </c>
      <c r="D6" s="21" t="s">
        <v>12</v>
      </c>
      <c r="E6" s="23">
        <v>17200</v>
      </c>
      <c r="F6" s="5">
        <v>17100</v>
      </c>
      <c r="G6" s="5">
        <v>0</v>
      </c>
      <c r="H6" s="8">
        <f>(E6-F6)*C6</f>
        <v>6000</v>
      </c>
      <c r="I6" s="8">
        <v>0</v>
      </c>
      <c r="J6" s="8">
        <f t="shared" ref="J6" si="3">I6+H6</f>
        <v>6000</v>
      </c>
      <c r="K6" s="9"/>
      <c r="L6" s="9"/>
    </row>
    <row r="7" spans="1:30" customFormat="1" ht="16.5" customHeight="1">
      <c r="A7" s="25">
        <v>42314</v>
      </c>
      <c r="B7" s="33" t="s">
        <v>14</v>
      </c>
      <c r="C7" s="34">
        <v>50</v>
      </c>
      <c r="D7" s="33" t="s">
        <v>13</v>
      </c>
      <c r="E7" s="35">
        <v>17130</v>
      </c>
      <c r="F7" s="36">
        <v>17235</v>
      </c>
      <c r="G7" s="36">
        <v>0</v>
      </c>
      <c r="H7" s="8">
        <f t="shared" ref="H7" si="4">(F7-E7)*C7</f>
        <v>5250</v>
      </c>
      <c r="I7" s="8">
        <v>0</v>
      </c>
      <c r="J7" s="22">
        <f t="shared" ref="J7" si="5">(H7+I7)</f>
        <v>5250</v>
      </c>
      <c r="K7" s="9"/>
      <c r="L7" s="9"/>
    </row>
    <row r="8" spans="1:30" ht="18" customHeight="1">
      <c r="A8" s="25">
        <v>42312</v>
      </c>
      <c r="B8" s="33" t="s">
        <v>14</v>
      </c>
      <c r="C8" s="34">
        <v>60</v>
      </c>
      <c r="D8" s="33" t="s">
        <v>13</v>
      </c>
      <c r="E8" s="35">
        <v>17270</v>
      </c>
      <c r="F8" s="36">
        <v>17380</v>
      </c>
      <c r="G8" s="36">
        <v>17530</v>
      </c>
      <c r="H8" s="8">
        <f t="shared" ref="H8" si="6">(F8-E8)*C8</f>
        <v>6600</v>
      </c>
      <c r="I8" s="8">
        <v>0</v>
      </c>
      <c r="J8" s="22">
        <f t="shared" ref="J8" si="7">(H8+I8)</f>
        <v>6600</v>
      </c>
      <c r="K8" s="37"/>
      <c r="L8" s="37"/>
    </row>
    <row r="9" spans="1:30" ht="18" customHeight="1">
      <c r="A9" s="25">
        <v>42312</v>
      </c>
      <c r="B9" s="33" t="s">
        <v>14</v>
      </c>
      <c r="C9" s="34">
        <v>60</v>
      </c>
      <c r="D9" s="33" t="s">
        <v>13</v>
      </c>
      <c r="E9" s="35">
        <v>17390</v>
      </c>
      <c r="F9" s="36">
        <v>17290</v>
      </c>
      <c r="G9" s="36">
        <v>17700</v>
      </c>
      <c r="H9" s="32">
        <f t="shared" ref="H9" si="8">(F9-E9)*C9</f>
        <v>-6000</v>
      </c>
      <c r="I9" s="8">
        <v>0</v>
      </c>
      <c r="J9" s="22">
        <f t="shared" ref="J9" si="9">(H9+I9)</f>
        <v>-6000</v>
      </c>
      <c r="K9" s="37"/>
      <c r="L9" s="37"/>
    </row>
    <row r="10" spans="1:30" s="10" customFormat="1" ht="16.5" customHeight="1">
      <c r="A10" s="44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27"/>
      <c r="N10" s="27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customFormat="1" ht="16.5" customHeight="1">
      <c r="A11" s="25">
        <v>42304</v>
      </c>
      <c r="B11" s="33" t="s">
        <v>14</v>
      </c>
      <c r="C11" s="34">
        <v>50</v>
      </c>
      <c r="D11" s="33" t="s">
        <v>13</v>
      </c>
      <c r="E11" s="35">
        <v>17770</v>
      </c>
      <c r="F11" s="36">
        <v>17870</v>
      </c>
      <c r="G11" s="36">
        <v>0</v>
      </c>
      <c r="H11" s="8">
        <f t="shared" ref="H11:H13" si="10">(F11-E11)*C11</f>
        <v>5000</v>
      </c>
      <c r="I11" s="8">
        <v>0</v>
      </c>
      <c r="J11" s="22">
        <f t="shared" ref="J11:J13" si="11">(H11+I11)</f>
        <v>5000</v>
      </c>
      <c r="K11" s="9"/>
      <c r="L11" s="9"/>
    </row>
    <row r="12" spans="1:30" customFormat="1" ht="16.5" customHeight="1">
      <c r="A12" s="25">
        <v>42304</v>
      </c>
      <c r="B12" s="33" t="s">
        <v>14</v>
      </c>
      <c r="C12" s="34">
        <v>50</v>
      </c>
      <c r="D12" s="33" t="s">
        <v>13</v>
      </c>
      <c r="E12" s="35">
        <v>17850</v>
      </c>
      <c r="F12" s="36">
        <v>17750</v>
      </c>
      <c r="G12" s="36">
        <v>0</v>
      </c>
      <c r="H12" s="32">
        <f t="shared" si="10"/>
        <v>-5000</v>
      </c>
      <c r="I12" s="8">
        <v>0</v>
      </c>
      <c r="J12" s="22">
        <f t="shared" si="11"/>
        <v>-5000</v>
      </c>
      <c r="K12" s="9"/>
      <c r="L12" s="9"/>
    </row>
    <row r="13" spans="1:30" ht="18" customHeight="1">
      <c r="A13" s="25">
        <v>42303</v>
      </c>
      <c r="B13" s="33" t="s">
        <v>14</v>
      </c>
      <c r="C13" s="34">
        <v>50</v>
      </c>
      <c r="D13" s="33" t="s">
        <v>13</v>
      </c>
      <c r="E13" s="35">
        <v>17840</v>
      </c>
      <c r="F13" s="36">
        <v>17730</v>
      </c>
      <c r="G13" s="36">
        <v>0</v>
      </c>
      <c r="H13" s="32">
        <f t="shared" si="10"/>
        <v>-5500</v>
      </c>
      <c r="I13" s="8">
        <v>0</v>
      </c>
      <c r="J13" s="22">
        <f t="shared" si="11"/>
        <v>-5500</v>
      </c>
      <c r="K13" s="37"/>
      <c r="L13" s="37"/>
    </row>
    <row r="14" spans="1:30" customFormat="1" ht="18" customHeight="1">
      <c r="A14" s="25">
        <v>42300</v>
      </c>
      <c r="B14" s="33" t="s">
        <v>14</v>
      </c>
      <c r="C14" s="34">
        <v>50</v>
      </c>
      <c r="D14" s="33" t="s">
        <v>13</v>
      </c>
      <c r="E14" s="35">
        <v>17890</v>
      </c>
      <c r="F14" s="36">
        <v>17990</v>
      </c>
      <c r="G14" s="36">
        <v>0</v>
      </c>
      <c r="H14" s="8">
        <f t="shared" ref="H14:H15" si="12">(F14-E14)*C14</f>
        <v>5000</v>
      </c>
      <c r="I14" s="8">
        <v>0</v>
      </c>
      <c r="J14" s="22">
        <f t="shared" ref="J14:J15" si="13">(H14+I14)</f>
        <v>5000</v>
      </c>
      <c r="K14" s="9"/>
      <c r="L14" s="9"/>
    </row>
    <row r="15" spans="1:30" customFormat="1" ht="18" customHeight="1">
      <c r="A15" s="25">
        <v>42300</v>
      </c>
      <c r="B15" s="33" t="s">
        <v>14</v>
      </c>
      <c r="C15" s="34">
        <v>50</v>
      </c>
      <c r="D15" s="33" t="s">
        <v>13</v>
      </c>
      <c r="E15" s="35">
        <v>17890</v>
      </c>
      <c r="F15" s="36">
        <v>17940</v>
      </c>
      <c r="G15" s="36">
        <v>0</v>
      </c>
      <c r="H15" s="8">
        <f t="shared" si="12"/>
        <v>2500</v>
      </c>
      <c r="I15" s="8">
        <v>0</v>
      </c>
      <c r="J15" s="22">
        <f t="shared" si="13"/>
        <v>2500</v>
      </c>
      <c r="K15" s="9"/>
      <c r="L15" s="9"/>
    </row>
    <row r="16" spans="1:30" ht="18" customHeight="1">
      <c r="A16" s="4">
        <v>42298</v>
      </c>
      <c r="B16" s="42" t="s">
        <v>14</v>
      </c>
      <c r="C16" s="34">
        <v>50</v>
      </c>
      <c r="D16" s="42" t="s">
        <v>13</v>
      </c>
      <c r="E16" s="36">
        <v>17590</v>
      </c>
      <c r="F16" s="36">
        <v>17690</v>
      </c>
      <c r="G16" s="36">
        <v>17785</v>
      </c>
      <c r="H16" s="8">
        <f t="shared" ref="H16" si="14">(F16-E16)*C16</f>
        <v>5000</v>
      </c>
      <c r="I16" s="8">
        <f t="shared" ref="I16" si="15">(G16-F16)*C16</f>
        <v>4750</v>
      </c>
      <c r="J16" s="22">
        <f t="shared" ref="J16" si="16">(H16+I16)</f>
        <v>9750</v>
      </c>
      <c r="K16" s="37"/>
      <c r="L16" s="37"/>
    </row>
    <row r="17" spans="1:12" ht="18" customHeight="1">
      <c r="A17" s="4">
        <v>42298</v>
      </c>
      <c r="B17" s="42" t="s">
        <v>14</v>
      </c>
      <c r="C17" s="34">
        <v>50</v>
      </c>
      <c r="D17" s="42" t="s">
        <v>13</v>
      </c>
      <c r="E17" s="36">
        <v>17600</v>
      </c>
      <c r="F17" s="36">
        <v>17710</v>
      </c>
      <c r="G17" s="36">
        <v>0</v>
      </c>
      <c r="H17" s="8">
        <f>(F17-E17)*C17</f>
        <v>5500</v>
      </c>
      <c r="I17" s="8">
        <v>0</v>
      </c>
      <c r="J17" s="22">
        <f>(H17+I17)</f>
        <v>5500</v>
      </c>
      <c r="K17" s="37"/>
      <c r="L17" s="37"/>
    </row>
    <row r="18" spans="1:12" ht="18" customHeight="1">
      <c r="A18" s="25">
        <v>42298</v>
      </c>
      <c r="B18" s="33" t="s">
        <v>14</v>
      </c>
      <c r="C18" s="34">
        <v>50</v>
      </c>
      <c r="D18" s="33" t="s">
        <v>13</v>
      </c>
      <c r="E18" s="35">
        <v>17875</v>
      </c>
      <c r="F18" s="36">
        <v>17775</v>
      </c>
      <c r="G18" s="36">
        <v>0</v>
      </c>
      <c r="H18" s="32">
        <f t="shared" ref="H18" si="17">(F18-E18)*C18</f>
        <v>-5000</v>
      </c>
      <c r="I18" s="8">
        <v>0</v>
      </c>
      <c r="J18" s="22">
        <f t="shared" ref="J18" si="18">(H18+I18)</f>
        <v>-5000</v>
      </c>
      <c r="K18" s="37"/>
      <c r="L18" s="37"/>
    </row>
    <row r="19" spans="1:12" ht="18" customHeight="1">
      <c r="A19" s="25">
        <v>42297</v>
      </c>
      <c r="B19" s="33" t="s">
        <v>14</v>
      </c>
      <c r="C19" s="34">
        <v>50</v>
      </c>
      <c r="D19" s="33" t="s">
        <v>13</v>
      </c>
      <c r="E19" s="35">
        <v>17800</v>
      </c>
      <c r="F19" s="36">
        <v>17850</v>
      </c>
      <c r="G19" s="36">
        <v>0</v>
      </c>
      <c r="H19" s="8">
        <f t="shared" ref="H19" si="19">(F19-E19)*C19</f>
        <v>2500</v>
      </c>
      <c r="I19" s="8">
        <v>0</v>
      </c>
      <c r="J19" s="22">
        <f t="shared" ref="J19" si="20">(H19+I19)</f>
        <v>2500</v>
      </c>
      <c r="K19" s="37"/>
      <c r="L19" s="37"/>
    </row>
    <row r="20" spans="1:12" ht="18" customHeight="1">
      <c r="A20" s="25">
        <v>42296</v>
      </c>
      <c r="B20" s="33" t="s">
        <v>14</v>
      </c>
      <c r="C20" s="34">
        <v>50</v>
      </c>
      <c r="D20" s="33" t="s">
        <v>13</v>
      </c>
      <c r="E20" s="35">
        <v>17890</v>
      </c>
      <c r="F20" s="36">
        <v>17790</v>
      </c>
      <c r="G20" s="36">
        <v>0</v>
      </c>
      <c r="H20" s="32">
        <f t="shared" ref="H20" si="21">(F20-E20)*C20</f>
        <v>-5000</v>
      </c>
      <c r="I20" s="8">
        <v>0</v>
      </c>
      <c r="J20" s="22">
        <f t="shared" ref="J20" si="22">(H20+I20)</f>
        <v>-5000</v>
      </c>
      <c r="K20" s="37"/>
      <c r="L20" s="37"/>
    </row>
    <row r="21" spans="1:12" ht="19.5" customHeight="1">
      <c r="A21" s="25">
        <v>42293</v>
      </c>
      <c r="B21" s="33" t="s">
        <v>14</v>
      </c>
      <c r="C21" s="34">
        <v>50</v>
      </c>
      <c r="D21" s="33" t="s">
        <v>13</v>
      </c>
      <c r="E21" s="35">
        <v>17700</v>
      </c>
      <c r="F21" s="36">
        <v>17800</v>
      </c>
      <c r="G21" s="36">
        <v>17900</v>
      </c>
      <c r="H21" s="8">
        <f t="shared" ref="H21" si="23">(F21-E21)*C21</f>
        <v>5000</v>
      </c>
      <c r="I21" s="8">
        <f t="shared" ref="I21" si="24">(G21-F21)*C21</f>
        <v>5000</v>
      </c>
      <c r="J21" s="22">
        <f t="shared" ref="J21" si="25">(H21+I21)</f>
        <v>10000</v>
      </c>
      <c r="K21" s="37"/>
      <c r="L21" s="37"/>
    </row>
    <row r="22" spans="1:12" s="37" customFormat="1" ht="22.5" customHeight="1">
      <c r="A22" s="4">
        <v>42292</v>
      </c>
      <c r="B22" s="38" t="s">
        <v>14</v>
      </c>
      <c r="C22" s="41">
        <v>50</v>
      </c>
      <c r="D22" s="38" t="s">
        <v>12</v>
      </c>
      <c r="E22" s="8">
        <v>17770</v>
      </c>
      <c r="F22" s="8">
        <v>17670</v>
      </c>
      <c r="G22" s="8">
        <v>0</v>
      </c>
      <c r="H22" s="8">
        <f>(E22-F22)*C22</f>
        <v>5000</v>
      </c>
      <c r="I22" s="8">
        <v>0</v>
      </c>
      <c r="J22" s="8">
        <f>I22+H22</f>
        <v>5000</v>
      </c>
    </row>
    <row r="23" spans="1:12" ht="21.75" customHeight="1">
      <c r="A23" s="25">
        <v>42291</v>
      </c>
      <c r="B23" s="33" t="s">
        <v>14</v>
      </c>
      <c r="C23" s="34">
        <v>50</v>
      </c>
      <c r="D23" s="33" t="s">
        <v>13</v>
      </c>
      <c r="E23" s="35">
        <v>17550</v>
      </c>
      <c r="F23" s="36">
        <v>17590</v>
      </c>
      <c r="G23" s="36">
        <v>0</v>
      </c>
      <c r="H23" s="8">
        <f t="shared" ref="H23" si="26">(F23-E23)*C23</f>
        <v>2000</v>
      </c>
      <c r="I23" s="8">
        <v>0</v>
      </c>
      <c r="J23" s="22">
        <f t="shared" ref="J23" si="27">(H23+I23)</f>
        <v>2000</v>
      </c>
      <c r="K23" s="37"/>
      <c r="L23" s="37"/>
    </row>
    <row r="24" spans="1:12" ht="21.75" customHeight="1">
      <c r="A24" s="25">
        <v>42290</v>
      </c>
      <c r="B24" s="33" t="s">
        <v>14</v>
      </c>
      <c r="C24" s="34">
        <v>50</v>
      </c>
      <c r="D24" s="33" t="s">
        <v>13</v>
      </c>
      <c r="E24" s="35">
        <v>17570</v>
      </c>
      <c r="F24" s="36">
        <v>17610</v>
      </c>
      <c r="G24" s="36">
        <v>0</v>
      </c>
      <c r="H24" s="8">
        <f t="shared" ref="H24" si="28">(F24-E24)*C24</f>
        <v>2000</v>
      </c>
      <c r="I24" s="8">
        <v>0</v>
      </c>
      <c r="J24" s="22">
        <f t="shared" ref="J24" si="29">(H24+I24)</f>
        <v>2000</v>
      </c>
      <c r="K24" s="37"/>
      <c r="L24" s="37"/>
    </row>
    <row r="25" spans="1:12" ht="21.75" customHeight="1">
      <c r="A25" s="25">
        <v>42289</v>
      </c>
      <c r="B25" s="33" t="s">
        <v>14</v>
      </c>
      <c r="C25" s="34">
        <v>50</v>
      </c>
      <c r="D25" s="33" t="s">
        <v>13</v>
      </c>
      <c r="E25" s="35">
        <v>17650</v>
      </c>
      <c r="F25" s="36">
        <v>17750</v>
      </c>
      <c r="G25" s="36">
        <v>0</v>
      </c>
      <c r="H25" s="8">
        <f t="shared" ref="H25" si="30">(F25-E25)*C25</f>
        <v>5000</v>
      </c>
      <c r="I25" s="8">
        <v>0</v>
      </c>
      <c r="J25" s="22">
        <f t="shared" ref="J25" si="31">(H25+I25)</f>
        <v>5000</v>
      </c>
      <c r="K25" s="37"/>
      <c r="L25" s="37"/>
    </row>
    <row r="26" spans="1:12" ht="21.75" customHeight="1">
      <c r="A26" s="25">
        <v>42289</v>
      </c>
      <c r="B26" s="33" t="s">
        <v>14</v>
      </c>
      <c r="C26" s="34">
        <v>50</v>
      </c>
      <c r="D26" s="33" t="s">
        <v>13</v>
      </c>
      <c r="E26" s="35">
        <v>17720</v>
      </c>
      <c r="F26" s="36">
        <v>17800</v>
      </c>
      <c r="G26" s="36">
        <v>0</v>
      </c>
      <c r="H26" s="8">
        <f t="shared" ref="H26" si="32">(F26-E26)*C26</f>
        <v>4000</v>
      </c>
      <c r="I26" s="8">
        <v>0</v>
      </c>
      <c r="J26" s="22">
        <f t="shared" ref="J26" si="33">(H26+I26)</f>
        <v>4000</v>
      </c>
      <c r="K26" s="37"/>
      <c r="L26" s="37"/>
    </row>
    <row r="27" spans="1:12" ht="21.75" customHeight="1">
      <c r="A27" s="25">
        <v>42286</v>
      </c>
      <c r="B27" s="33" t="s">
        <v>14</v>
      </c>
      <c r="C27" s="34">
        <v>50</v>
      </c>
      <c r="D27" s="33" t="s">
        <v>13</v>
      </c>
      <c r="E27" s="35">
        <v>17750</v>
      </c>
      <c r="F27" s="36">
        <v>17650</v>
      </c>
      <c r="G27" s="36">
        <v>0</v>
      </c>
      <c r="H27" s="32">
        <f t="shared" ref="H27:H29" si="34">(F27-E27)*C27</f>
        <v>-5000</v>
      </c>
      <c r="I27" s="8">
        <v>0</v>
      </c>
      <c r="J27" s="22">
        <f t="shared" ref="J27:J29" si="35">(H27+I27)</f>
        <v>-5000</v>
      </c>
      <c r="K27" s="37"/>
      <c r="L27" s="37"/>
    </row>
    <row r="28" spans="1:12" ht="21.75" customHeight="1">
      <c r="A28" s="25">
        <v>42285</v>
      </c>
      <c r="B28" s="33" t="s">
        <v>14</v>
      </c>
      <c r="C28" s="34">
        <v>50</v>
      </c>
      <c r="D28" s="33" t="s">
        <v>13</v>
      </c>
      <c r="E28" s="35">
        <v>17550</v>
      </c>
      <c r="F28" s="36">
        <v>17640</v>
      </c>
      <c r="G28" s="36">
        <v>17740</v>
      </c>
      <c r="H28" s="8">
        <f t="shared" si="34"/>
        <v>4500</v>
      </c>
      <c r="I28" s="8">
        <f t="shared" ref="I28" si="36">(G28-F28)*C28</f>
        <v>5000</v>
      </c>
      <c r="J28" s="22">
        <f t="shared" si="35"/>
        <v>9500</v>
      </c>
      <c r="K28" s="37"/>
      <c r="L28" s="37"/>
    </row>
    <row r="29" spans="1:12" ht="21.75" customHeight="1">
      <c r="A29" s="25">
        <v>42284</v>
      </c>
      <c r="B29" s="33" t="s">
        <v>14</v>
      </c>
      <c r="C29" s="34">
        <v>50</v>
      </c>
      <c r="D29" s="33" t="s">
        <v>13</v>
      </c>
      <c r="E29" s="35">
        <v>17700</v>
      </c>
      <c r="F29" s="36">
        <v>17600</v>
      </c>
      <c r="G29" s="36">
        <v>0</v>
      </c>
      <c r="H29" s="32">
        <f t="shared" si="34"/>
        <v>-5000</v>
      </c>
      <c r="I29" s="8">
        <v>0</v>
      </c>
      <c r="J29" s="22">
        <f t="shared" si="35"/>
        <v>-5000</v>
      </c>
      <c r="K29" s="37"/>
      <c r="L29" s="37"/>
    </row>
    <row r="30" spans="1:12" ht="21.75" customHeight="1">
      <c r="A30" s="25">
        <v>42284</v>
      </c>
      <c r="B30" s="33" t="s">
        <v>14</v>
      </c>
      <c r="C30" s="34">
        <v>50</v>
      </c>
      <c r="D30" s="33" t="s">
        <v>13</v>
      </c>
      <c r="E30" s="35">
        <v>17590</v>
      </c>
      <c r="F30" s="36">
        <v>17670</v>
      </c>
      <c r="G30" s="36">
        <v>17730</v>
      </c>
      <c r="H30" s="8">
        <f t="shared" ref="H30" si="37">(F30-E30)*C30</f>
        <v>4000</v>
      </c>
      <c r="I30" s="8">
        <f t="shared" ref="I30" si="38">(G30-F30)*C30</f>
        <v>3000</v>
      </c>
      <c r="J30" s="22">
        <f t="shared" ref="J30" si="39">(H30+I30)</f>
        <v>7000</v>
      </c>
      <c r="K30" s="37"/>
      <c r="L30" s="37"/>
    </row>
    <row r="31" spans="1:12" ht="21.75" customHeight="1">
      <c r="A31" s="25">
        <v>42283</v>
      </c>
      <c r="B31" s="33" t="s">
        <v>14</v>
      </c>
      <c r="C31" s="34">
        <v>50</v>
      </c>
      <c r="D31" s="33" t="s">
        <v>13</v>
      </c>
      <c r="E31" s="35">
        <v>17650</v>
      </c>
      <c r="F31" s="36">
        <v>17550</v>
      </c>
      <c r="G31" s="36">
        <v>0</v>
      </c>
      <c r="H31" s="32">
        <f t="shared" ref="H31" si="40">(F31-E31)*C31</f>
        <v>-5000</v>
      </c>
      <c r="I31" s="8">
        <v>0</v>
      </c>
      <c r="J31" s="22">
        <f t="shared" ref="J31" si="41">(H31+I31)</f>
        <v>-5000</v>
      </c>
      <c r="K31" s="37"/>
      <c r="L31" s="37"/>
    </row>
    <row r="32" spans="1:12" ht="21.75" customHeight="1">
      <c r="A32" s="25">
        <v>42278</v>
      </c>
      <c r="B32" s="33" t="s">
        <v>14</v>
      </c>
      <c r="C32" s="34">
        <v>50</v>
      </c>
      <c r="D32" s="33" t="s">
        <v>13</v>
      </c>
      <c r="E32" s="35">
        <v>17250</v>
      </c>
      <c r="F32" s="36">
        <v>17330</v>
      </c>
      <c r="G32" s="36">
        <v>0</v>
      </c>
      <c r="H32" s="8">
        <f t="shared" ref="H32" si="42">(F32-E32)*C32</f>
        <v>4000</v>
      </c>
      <c r="I32" s="8">
        <v>0</v>
      </c>
      <c r="J32" s="22">
        <f t="shared" ref="J32" si="43">(H32+I32)</f>
        <v>4000</v>
      </c>
      <c r="K32" s="37"/>
      <c r="L32" s="37"/>
    </row>
    <row r="33" spans="1:30" s="10" customFormat="1" ht="16.5" customHeight="1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27"/>
      <c r="N33" s="27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ht="21.75" customHeight="1">
      <c r="A34" s="25">
        <v>42271</v>
      </c>
      <c r="B34" s="33" t="s">
        <v>14</v>
      </c>
      <c r="C34" s="34">
        <v>50</v>
      </c>
      <c r="D34" s="33" t="s">
        <v>13</v>
      </c>
      <c r="E34" s="35">
        <v>17100</v>
      </c>
      <c r="F34" s="36">
        <v>17205</v>
      </c>
      <c r="G34" s="36">
        <v>17263</v>
      </c>
      <c r="H34" s="8">
        <f t="shared" ref="H34" si="44">(F34-E34)*C34</f>
        <v>5250</v>
      </c>
      <c r="I34" s="8">
        <f t="shared" ref="I34" si="45">(G34-F34)*C34</f>
        <v>2900</v>
      </c>
      <c r="J34" s="22">
        <f t="shared" ref="J34" si="46">(H34+I34)</f>
        <v>8150</v>
      </c>
      <c r="K34" s="37"/>
      <c r="L34" s="37"/>
    </row>
    <row r="35" spans="1:30" ht="21.75" customHeight="1">
      <c r="A35" s="25">
        <v>42270</v>
      </c>
      <c r="B35" s="33" t="s">
        <v>14</v>
      </c>
      <c r="C35" s="34">
        <v>50</v>
      </c>
      <c r="D35" s="33" t="s">
        <v>13</v>
      </c>
      <c r="E35" s="35">
        <v>17090</v>
      </c>
      <c r="F35" s="36">
        <v>17170</v>
      </c>
      <c r="G35" s="36">
        <v>17270</v>
      </c>
      <c r="H35" s="8">
        <f t="shared" ref="H35" si="47">(F35-E35)*C35</f>
        <v>4000</v>
      </c>
      <c r="I35" s="8">
        <f t="shared" ref="I35" si="48">(G35-F35)*C35</f>
        <v>5000</v>
      </c>
      <c r="J35" s="22">
        <f t="shared" ref="J35" si="49">(H35+I35)</f>
        <v>9000</v>
      </c>
      <c r="K35" s="37"/>
      <c r="L35" s="37"/>
    </row>
    <row r="36" spans="1:30" ht="21.75" customHeight="1">
      <c r="A36" s="25">
        <v>42269</v>
      </c>
      <c r="B36" s="33" t="s">
        <v>14</v>
      </c>
      <c r="C36" s="34">
        <v>50</v>
      </c>
      <c r="D36" s="33" t="s">
        <v>13</v>
      </c>
      <c r="E36" s="35">
        <v>17425</v>
      </c>
      <c r="F36" s="36">
        <v>17325</v>
      </c>
      <c r="G36" s="36">
        <v>0</v>
      </c>
      <c r="H36" s="32">
        <f t="shared" ref="H36" si="50">(F36-E36)*C36</f>
        <v>-5000</v>
      </c>
      <c r="I36" s="8">
        <v>0</v>
      </c>
      <c r="J36" s="22">
        <f t="shared" ref="J36" si="51">(H36+I36)</f>
        <v>-5000</v>
      </c>
      <c r="K36" s="37"/>
      <c r="L36" s="37"/>
    </row>
    <row r="37" spans="1:30" ht="21.75" customHeight="1">
      <c r="A37" s="25">
        <v>42268</v>
      </c>
      <c r="B37" s="33" t="s">
        <v>14</v>
      </c>
      <c r="C37" s="34">
        <v>50</v>
      </c>
      <c r="D37" s="33" t="s">
        <v>13</v>
      </c>
      <c r="E37" s="35">
        <v>17515</v>
      </c>
      <c r="F37" s="36">
        <v>17575</v>
      </c>
      <c r="G37" s="36">
        <v>0</v>
      </c>
      <c r="H37" s="8">
        <f t="shared" ref="H37" si="52">(F37-E37)*C37</f>
        <v>3000</v>
      </c>
      <c r="I37" s="8">
        <v>0</v>
      </c>
      <c r="J37" s="22">
        <f t="shared" ref="J37" si="53">(H37+I37)</f>
        <v>3000</v>
      </c>
      <c r="K37" s="37"/>
      <c r="L37" s="37"/>
    </row>
    <row r="38" spans="1:30" s="38" customFormat="1" ht="21.75" customHeight="1">
      <c r="A38" s="25">
        <v>42262</v>
      </c>
      <c r="B38" s="33" t="s">
        <v>14</v>
      </c>
      <c r="C38" s="34">
        <v>50</v>
      </c>
      <c r="D38" s="33" t="s">
        <v>13</v>
      </c>
      <c r="E38" s="35">
        <v>16730</v>
      </c>
      <c r="F38" s="36">
        <v>16810</v>
      </c>
      <c r="G38" s="36">
        <v>16895</v>
      </c>
      <c r="H38" s="8">
        <f t="shared" ref="H38" si="54">(F38-E38)*C38</f>
        <v>4000</v>
      </c>
      <c r="I38" s="8">
        <f t="shared" ref="I38" si="55">(G38-F38)*C38</f>
        <v>4250</v>
      </c>
      <c r="J38" s="22">
        <f t="shared" ref="J38" si="56">(H38+I38)</f>
        <v>8250</v>
      </c>
      <c r="K38" s="37"/>
      <c r="L38" s="37"/>
    </row>
    <row r="39" spans="1:30" ht="21.75" customHeight="1">
      <c r="A39" s="25">
        <v>42262</v>
      </c>
      <c r="B39" s="33" t="s">
        <v>14</v>
      </c>
      <c r="C39" s="34">
        <v>50</v>
      </c>
      <c r="D39" s="33" t="s">
        <v>13</v>
      </c>
      <c r="E39" s="35">
        <v>16780</v>
      </c>
      <c r="F39" s="36">
        <v>16860</v>
      </c>
      <c r="G39" s="36">
        <v>16960</v>
      </c>
      <c r="H39" s="8">
        <f t="shared" ref="H39" si="57">(F39-E39)*C39</f>
        <v>4000</v>
      </c>
      <c r="I39" s="8">
        <f t="shared" ref="I39" si="58">(G39-F39)*C39</f>
        <v>5000</v>
      </c>
      <c r="J39" s="22">
        <f t="shared" ref="J39" si="59">(H39+I39)</f>
        <v>9000</v>
      </c>
      <c r="K39" s="37"/>
      <c r="L39" s="37"/>
    </row>
    <row r="40" spans="1:30" s="38" customFormat="1" ht="21.75" customHeight="1">
      <c r="A40" s="25">
        <v>42254</v>
      </c>
      <c r="B40" s="33" t="s">
        <v>14</v>
      </c>
      <c r="C40" s="34">
        <v>50</v>
      </c>
      <c r="D40" s="33" t="s">
        <v>13</v>
      </c>
      <c r="E40" s="35">
        <v>16175</v>
      </c>
      <c r="F40" s="36">
        <v>16075</v>
      </c>
      <c r="G40" s="36">
        <v>0</v>
      </c>
      <c r="H40" s="32">
        <f t="shared" ref="H40" si="60">(F40-E40)*C40</f>
        <v>-5000</v>
      </c>
      <c r="I40" s="8">
        <v>0</v>
      </c>
      <c r="J40" s="22">
        <f t="shared" ref="J40" si="61">(H40+I40)</f>
        <v>-5000</v>
      </c>
      <c r="K40" s="37"/>
      <c r="L40" s="37"/>
    </row>
    <row r="41" spans="1:30" ht="21.75" customHeight="1">
      <c r="A41" s="25">
        <v>42248</v>
      </c>
      <c r="B41" s="33" t="s">
        <v>14</v>
      </c>
      <c r="C41" s="34">
        <v>50</v>
      </c>
      <c r="D41" s="33" t="s">
        <v>13</v>
      </c>
      <c r="E41" s="35">
        <v>16750</v>
      </c>
      <c r="F41" s="36">
        <v>16650</v>
      </c>
      <c r="G41" s="36">
        <v>0</v>
      </c>
      <c r="H41" s="32">
        <f t="shared" ref="H41" si="62">(F41-E41)*C41</f>
        <v>-5000</v>
      </c>
      <c r="I41" s="8">
        <v>0</v>
      </c>
      <c r="J41" s="22">
        <f t="shared" ref="J41" si="63">(H41+I41)</f>
        <v>-5000</v>
      </c>
      <c r="K41" s="37"/>
      <c r="L41" s="37"/>
    </row>
    <row r="42" spans="1:30" s="10" customFormat="1" ht="16.5" customHeight="1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27"/>
      <c r="N42" s="27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21.75" customHeight="1">
      <c r="A43" s="25">
        <v>42244</v>
      </c>
      <c r="B43" s="33" t="s">
        <v>14</v>
      </c>
      <c r="C43" s="34">
        <v>50</v>
      </c>
      <c r="D43" s="33" t="s">
        <v>13</v>
      </c>
      <c r="E43" s="35">
        <v>17320</v>
      </c>
      <c r="F43" s="36">
        <v>17250</v>
      </c>
      <c r="G43" s="36">
        <v>0</v>
      </c>
      <c r="H43" s="32">
        <f t="shared" ref="H43:H44" si="64">(F43-E43)*C43</f>
        <v>-3500</v>
      </c>
      <c r="I43" s="8">
        <v>0</v>
      </c>
      <c r="J43" s="22">
        <f t="shared" ref="J43:J44" si="65">(H43+I43)</f>
        <v>-3500</v>
      </c>
      <c r="K43" s="37"/>
      <c r="L43" s="37"/>
    </row>
    <row r="44" spans="1:30" ht="21.75" customHeight="1">
      <c r="A44" s="25">
        <v>42243</v>
      </c>
      <c r="B44" s="33" t="s">
        <v>14</v>
      </c>
      <c r="C44" s="34">
        <v>50</v>
      </c>
      <c r="D44" s="33" t="s">
        <v>13</v>
      </c>
      <c r="E44" s="35">
        <v>17325</v>
      </c>
      <c r="F44" s="36">
        <v>17425</v>
      </c>
      <c r="G44" s="36">
        <v>17625</v>
      </c>
      <c r="H44" s="8">
        <f t="shared" si="64"/>
        <v>5000</v>
      </c>
      <c r="I44" s="8">
        <f t="shared" ref="I44" si="66">(G44-F44)*C44</f>
        <v>10000</v>
      </c>
      <c r="J44" s="22">
        <f t="shared" si="65"/>
        <v>15000</v>
      </c>
      <c r="K44" s="37"/>
      <c r="L44" s="37"/>
    </row>
    <row r="45" spans="1:30" ht="20.25" customHeight="1">
      <c r="A45" s="25">
        <v>42243</v>
      </c>
      <c r="B45" s="33" t="s">
        <v>14</v>
      </c>
      <c r="C45" s="34">
        <v>50</v>
      </c>
      <c r="D45" s="33" t="s">
        <v>13</v>
      </c>
      <c r="E45" s="35">
        <v>17100</v>
      </c>
      <c r="F45" s="36">
        <v>17180</v>
      </c>
      <c r="G45" s="36">
        <v>17249</v>
      </c>
      <c r="H45" s="8">
        <f t="shared" ref="H45" si="67">(F45-E45)*C45</f>
        <v>4000</v>
      </c>
      <c r="I45" s="8">
        <f t="shared" ref="I45" si="68">(G45-F45)*C45</f>
        <v>3450</v>
      </c>
      <c r="J45" s="22">
        <f t="shared" ref="J45" si="69">(H45+I45)</f>
        <v>7450</v>
      </c>
      <c r="K45" s="37"/>
      <c r="L45" s="37"/>
    </row>
    <row r="47" spans="1:30" s="10" customFormat="1" ht="16.5" customHeight="1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27"/>
      <c r="N47" s="27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</sheetData>
  <mergeCells count="5">
    <mergeCell ref="A1:M1"/>
    <mergeCell ref="A47:L47"/>
    <mergeCell ref="A42:L42"/>
    <mergeCell ref="A33:L33"/>
    <mergeCell ref="A10:L10"/>
  </mergeCells>
  <pageMargins left="0.7" right="0.7" top="0.75" bottom="0.75" header="0.3" footer="0.3"/>
  <pageSetup orientation="portrait" horizontalDpi="300" verticalDpi="300" r:id="rId1"/>
  <ignoredErrors>
    <ignoredError sqref="H22:J2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</vt:lpstr>
      <vt:lpstr>NIFTY BONANZA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2015-11-17T11:22:38Z</dcterms:modified>
</cp:coreProperties>
</file>