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e7eb24d0624ed/Desktop/Data-analysis-with-python-projects/Excel Projects/"/>
    </mc:Choice>
  </mc:AlternateContent>
  <xr:revisionPtr revIDLastSave="267" documentId="8_{AEE5DA8A-F772-4B0E-A554-1053E2C64027}" xr6:coauthVersionLast="47" xr6:coauthVersionMax="47" xr10:uidLastSave="{8D0CF434-4895-4F8C-836F-1C762EB6396F}"/>
  <bookViews>
    <workbookView xWindow="-108" yWindow="-108" windowWidth="23256" windowHeight="12456" firstSheet="4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J3" i="13"/>
  <c r="K2" i="13"/>
  <c r="J2" i="13"/>
  <c r="J2" i="1"/>
  <c r="L2" i="5"/>
  <c r="K2" i="5"/>
  <c r="L2" i="12"/>
  <c r="J2" i="12"/>
  <c r="K2" i="12"/>
  <c r="L2" i="7" a="1"/>
  <c r="L2" i="7" s="1"/>
  <c r="K2" i="7" a="1"/>
  <c r="K2" i="7" s="1"/>
  <c r="J2" i="7" a="1"/>
  <c r="J2" i="7" s="1"/>
  <c r="L3" i="6"/>
  <c r="L4" i="6"/>
  <c r="L5" i="6"/>
  <c r="L6" i="6"/>
  <c r="L7" i="6"/>
  <c r="L8" i="6"/>
  <c r="L9" i="6"/>
  <c r="L10" i="6"/>
  <c r="L2" i="6"/>
  <c r="K2" i="6"/>
  <c r="J2" i="6" a="1"/>
  <c r="J2" i="6" s="1"/>
  <c r="M2" i="3" a="1"/>
  <c r="M2" i="3" s="1"/>
  <c r="L2" i="3" a="1"/>
  <c r="L2" i="3" s="1"/>
  <c r="J2" i="3" a="1"/>
  <c r="J2" i="3" s="1"/>
  <c r="K2" i="4" a="1"/>
  <c r="K2" i="4" s="1"/>
  <c r="M2" i="4" a="1"/>
  <c r="M2" i="4" s="1"/>
  <c r="L2" i="4" a="1"/>
  <c r="L2" i="4" s="1"/>
  <c r="J2" i="2" a="1"/>
  <c r="J2" i="2" s="1"/>
  <c r="K2" i="8" a="1"/>
  <c r="K2" i="8" s="1"/>
  <c r="J2" i="8" a="1"/>
  <c r="J2" i="8" s="1"/>
  <c r="K3" i="9"/>
  <c r="J3" i="9"/>
  <c r="J2" i="9"/>
  <c r="J6" i="13"/>
  <c r="K3" i="13"/>
  <c r="K4" i="13"/>
  <c r="K5" i="13"/>
  <c r="K6" i="13"/>
  <c r="K7" i="13"/>
  <c r="K8" i="13"/>
  <c r="K9" i="13"/>
  <c r="K10" i="13"/>
  <c r="J4" i="13"/>
  <c r="J5" i="13"/>
  <c r="J7" i="13"/>
  <c r="J8" i="13"/>
  <c r="J9" i="13"/>
  <c r="J10" i="13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K3" i="6"/>
  <c r="K4" i="6"/>
  <c r="K5" i="6"/>
  <c r="K6" i="6"/>
  <c r="K7" i="6"/>
  <c r="K8" i="6"/>
  <c r="K9" i="6"/>
  <c r="K10" i="6"/>
  <c r="K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<sst xmlns="http://schemas.openxmlformats.org/spreadsheetml/2006/main" count="565" uniqueCount="88">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</sst>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7" sqref="K7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customWidth="1"/>
    <col min="7" max="7" width="6" bestFit="1" customWidth="1"/>
    <col min="8" max="11" width="10.5546875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80</v>
      </c>
      <c r="K1" s="3" t="s">
        <v>81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4">
        <f>MAX(H2:H10)</f>
        <v>37933</v>
      </c>
      <c r="K2" s="4">
        <f xml:space="preserve"> MIN(I2:I10)</f>
        <v>40800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f>MAX(G2:G10)</f>
        <v>65000</v>
      </c>
      <c r="K3" s="3">
        <f>MIN(G2:G10)</f>
        <v>36000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customWidth="1"/>
    <col min="7" max="7" width="6" bestFit="1" customWidth="1"/>
    <col min="8" max="9" width="10.5546875" bestFit="1" customWidth="1"/>
    <col min="10" max="10" width="6" bestFit="1" customWidth="1"/>
    <col min="11" max="11" width="10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82</v>
      </c>
      <c r="K1" s="3" t="s">
        <v>83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IF(D2:D10 &gt;= 30, "Old", "Young")</f>
        <v>Old</v>
      </c>
      <c r="K2" s="3" t="str" cm="1">
        <f t="array" ref="K2:K10">_xlfn.IFS(F2:F10 = "Salesman", "Sales", F2:F10 = "HR", "Fire", F2:F10 = "Regional Manager", "Give Bonus")</f>
        <v>Sales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Old</v>
      </c>
      <c r="K3" s="3" t="e">
        <v>#N/A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Young</v>
      </c>
      <c r="K4" s="3" t="str">
        <v>Sales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Old</v>
      </c>
      <c r="K5" s="3" t="e">
        <v>#N/A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Old</v>
      </c>
      <c r="K6" s="3" t="str">
        <v>Fire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Old</v>
      </c>
      <c r="K7" s="3" t="str">
        <v>Give Bonus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Old</v>
      </c>
      <c r="K8" s="3" t="e">
        <v>#N/A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Old</v>
      </c>
      <c r="K9" s="3" t="str">
        <v>Sales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Old</v>
      </c>
      <c r="K10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0"/>
  <sheetViews>
    <sheetView workbookViewId="0">
      <selection activeCell="K4" sqref="K4"/>
    </sheetView>
  </sheetViews>
  <sheetFormatPr defaultColWidth="10.8867187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customWidth="1"/>
    <col min="7" max="7" width="6" bestFit="1" customWidth="1"/>
    <col min="8" max="9" width="10.5546875" bestFit="1" customWidth="1"/>
    <col min="10" max="10" width="7.44140625" bestFit="1" customWidth="1"/>
    <col min="11" max="11" width="107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19</v>
      </c>
      <c r="K1" s="3" t="s">
        <v>35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cm="1">
        <f t="array" ref="J2:J10" xml:space="preserve"> LEN(C2:C10)</f>
        <v>7</v>
      </c>
      <c r="K2" s="3"/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v>7</v>
      </c>
      <c r="K3" s="3"/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>
        <v>7</v>
      </c>
      <c r="K4" s="3"/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>
        <v>6</v>
      </c>
      <c r="K5" s="3"/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>
        <v>10</v>
      </c>
      <c r="K6" s="3"/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>
        <v>5</v>
      </c>
      <c r="K7" s="3"/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>
        <v>6</v>
      </c>
      <c r="K8" s="3"/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>
        <v>6</v>
      </c>
      <c r="K9" s="3"/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>
        <v>6</v>
      </c>
      <c r="K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N11" sqref="N11"/>
    </sheetView>
  </sheetViews>
  <sheetFormatPr defaultColWidth="14.554687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customWidth="1"/>
    <col min="7" max="7" width="6" bestFit="1" customWidth="1"/>
    <col min="8" max="8" width="9.5546875" bestFit="1" customWidth="1"/>
    <col min="9" max="9" width="10.5546875" bestFit="1" customWidth="1"/>
    <col min="10" max="10" width="40.6640625" bestFit="1" customWidth="1"/>
    <col min="11" max="11" width="4.5546875" bestFit="1" customWidth="1"/>
    <col min="12" max="13" width="5.109375" bestFit="1" customWidth="1"/>
  </cols>
  <sheetData>
    <row r="1" spans="1:13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38</v>
      </c>
      <c r="K1" s="3" t="s">
        <v>86</v>
      </c>
      <c r="L1" s="3" t="s">
        <v>87</v>
      </c>
      <c r="M1" s="3" t="s">
        <v>87</v>
      </c>
    </row>
    <row r="2" spans="1:13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5" t="s">
        <v>48</v>
      </c>
      <c r="I2" s="5" t="s">
        <v>56</v>
      </c>
      <c r="J2" s="6" t="s">
        <v>39</v>
      </c>
      <c r="K2" s="3" t="str" cm="1">
        <f t="array" ref="K2:K10" xml:space="preserve"> LEFT(B2:B10, 3)</f>
        <v>Jim</v>
      </c>
      <c r="L2" s="3" t="str" cm="1">
        <f t="array" ref="L2:L10">RIGHT(A2:A10, 3)</f>
        <v>001</v>
      </c>
      <c r="M2" s="3" t="str" cm="1">
        <f t="array" ref="M2:M10">RIGHT(H2:H10,4)</f>
        <v>2001</v>
      </c>
    </row>
    <row r="3" spans="1:13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5" t="s">
        <v>49</v>
      </c>
      <c r="I3" s="5" t="s">
        <v>57</v>
      </c>
      <c r="J3" s="4" t="s">
        <v>40</v>
      </c>
      <c r="K3" s="3" t="str">
        <v>Pam</v>
      </c>
      <c r="L3" s="3" t="str">
        <v>002</v>
      </c>
      <c r="M3" s="3" t="str">
        <v>1999</v>
      </c>
    </row>
    <row r="4" spans="1:13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5" t="s">
        <v>50</v>
      </c>
      <c r="I4" s="5" t="s">
        <v>58</v>
      </c>
      <c r="J4" s="4" t="s">
        <v>41</v>
      </c>
      <c r="K4" s="3" t="str">
        <v>Dwi</v>
      </c>
      <c r="L4" s="3" t="str">
        <v>003</v>
      </c>
      <c r="M4" s="3" t="str">
        <v>2000</v>
      </c>
    </row>
    <row r="5" spans="1:13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5" t="s">
        <v>51</v>
      </c>
      <c r="I5" s="5" t="s">
        <v>59</v>
      </c>
      <c r="J5" s="4" t="s">
        <v>42</v>
      </c>
      <c r="K5" s="3" t="str">
        <v>Ang</v>
      </c>
      <c r="L5" s="3" t="str">
        <v>004</v>
      </c>
      <c r="M5" s="3" t="str">
        <v>2000</v>
      </c>
    </row>
    <row r="6" spans="1:13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5" t="s">
        <v>52</v>
      </c>
      <c r="I6" s="5" t="s">
        <v>60</v>
      </c>
      <c r="J6" s="4" t="s">
        <v>43</v>
      </c>
      <c r="K6" s="3" t="str">
        <v>Tob</v>
      </c>
      <c r="L6" s="3" t="str">
        <v>005</v>
      </c>
      <c r="M6" s="3" t="str">
        <v>2001</v>
      </c>
    </row>
    <row r="7" spans="1:13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5" t="s">
        <v>52</v>
      </c>
      <c r="I7" s="5" t="s">
        <v>61</v>
      </c>
      <c r="J7" s="4" t="s">
        <v>44</v>
      </c>
      <c r="K7" s="3" t="str">
        <v>Mic</v>
      </c>
      <c r="L7" s="3" t="str">
        <v>006</v>
      </c>
      <c r="M7" s="3" t="str">
        <v>2001</v>
      </c>
    </row>
    <row r="8" spans="1:13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5" t="s">
        <v>53</v>
      </c>
      <c r="I8" s="5" t="s">
        <v>61</v>
      </c>
      <c r="J8" s="4" t="s">
        <v>45</v>
      </c>
      <c r="K8" s="3" t="str">
        <v>Mer</v>
      </c>
      <c r="L8" s="3" t="str">
        <v>007</v>
      </c>
      <c r="M8" s="3" t="str">
        <v>2003</v>
      </c>
    </row>
    <row r="9" spans="1:13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5" t="s">
        <v>54</v>
      </c>
      <c r="I9" s="5" t="s">
        <v>62</v>
      </c>
      <c r="J9" s="4" t="s">
        <v>46</v>
      </c>
      <c r="K9" s="3" t="str">
        <v>Sta</v>
      </c>
      <c r="L9" s="3" t="str">
        <v>008</v>
      </c>
      <c r="M9" s="3" t="str">
        <v>2002</v>
      </c>
    </row>
    <row r="10" spans="1:13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5" t="s">
        <v>55</v>
      </c>
      <c r="I10" s="5" t="s">
        <v>62</v>
      </c>
      <c r="J10" s="4" t="s">
        <v>47</v>
      </c>
      <c r="K10" s="3" t="str">
        <v>Kev</v>
      </c>
      <c r="L10" s="3" t="str">
        <v>009</v>
      </c>
      <c r="M10" s="3" t="str">
        <v>2003</v>
      </c>
    </row>
  </sheetData>
  <hyperlinks>
    <hyperlink ref="J2" r:id="rId1" xr:uid="{00FA4EB5-3905-424E-89D7-5D7515CD26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10" sqref="K10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customWidth="1"/>
    <col min="7" max="7" width="6" bestFit="1" customWidth="1"/>
    <col min="8" max="9" width="10.5546875" bestFit="1" customWidth="1"/>
    <col min="10" max="10" width="20.77734375" bestFit="1" customWidth="1"/>
    <col min="11" max="11" width="15.77734375" customWidth="1"/>
    <col min="12" max="12" width="10.5546875" bestFit="1" customWidth="1"/>
    <col min="13" max="13" width="5" bestFit="1" customWidth="1"/>
  </cols>
  <sheetData>
    <row r="1" spans="1:13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70</v>
      </c>
      <c r="K1" s="3"/>
      <c r="L1" s="3"/>
      <c r="M1" s="3"/>
    </row>
    <row r="2" spans="1:13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TEXT(H2:H10, "dd/mm/yyyy")</f>
        <v>02/11/2001</v>
      </c>
      <c r="K2" s="5"/>
      <c r="L2" s="3" t="str" cm="1">
        <f t="array" ref="L2:L10">TEXT(J2:J10, "dd/mm/yyyy")</f>
        <v>02/11/2001</v>
      </c>
      <c r="M2" s="3" t="str" cm="1">
        <f t="array" ref="M2:M10">RIGHT(_xlfn.ANCHORARRAY(L2), 4)</f>
        <v>2001</v>
      </c>
    </row>
    <row r="3" spans="1:13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03/10/1999</v>
      </c>
      <c r="K3" s="5"/>
      <c r="L3" s="3" t="str">
        <v>03/10/1999</v>
      </c>
      <c r="M3" s="3" t="str">
        <v>1999</v>
      </c>
    </row>
    <row r="4" spans="1:13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04/07/2000</v>
      </c>
      <c r="K4" s="5"/>
      <c r="L4" s="3" t="str">
        <v>04/07/2000</v>
      </c>
      <c r="M4" s="3" t="str">
        <v>2000</v>
      </c>
    </row>
    <row r="5" spans="1:13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05/01/2000</v>
      </c>
      <c r="K5" s="5"/>
      <c r="L5" s="3" t="str">
        <v>05/01/2000</v>
      </c>
      <c r="M5" s="3" t="str">
        <v>2000</v>
      </c>
    </row>
    <row r="6" spans="1:13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06/05/2001</v>
      </c>
      <c r="K6" s="5"/>
      <c r="L6" s="3" t="str">
        <v>06/05/2001</v>
      </c>
      <c r="M6" s="3" t="str">
        <v>2001</v>
      </c>
    </row>
    <row r="7" spans="1:13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07/12/1995</v>
      </c>
      <c r="K7" s="5"/>
      <c r="L7" s="3" t="str">
        <v>07/12/1995</v>
      </c>
      <c r="M7" s="3" t="str">
        <v>1995</v>
      </c>
    </row>
    <row r="8" spans="1:13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08/11/2003</v>
      </c>
      <c r="K8" s="5"/>
      <c r="L8" s="3" t="str">
        <v>08/11/2003</v>
      </c>
      <c r="M8" s="3" t="str">
        <v>2003</v>
      </c>
    </row>
    <row r="9" spans="1:13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09/06/2002</v>
      </c>
      <c r="K9" s="5"/>
      <c r="L9" s="3" t="str">
        <v>09/06/2002</v>
      </c>
      <c r="M9" s="3" t="str">
        <v>2002</v>
      </c>
    </row>
    <row r="10" spans="1:13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10/08/2003</v>
      </c>
      <c r="K10" s="5"/>
      <c r="L10" s="3" t="str">
        <v>10/08/2003</v>
      </c>
      <c r="M10" s="3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workbookViewId="0">
      <selection activeCell="A10" sqref="A10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11.6640625" bestFit="1" customWidth="1"/>
    <col min="4" max="4" width="4" bestFit="1" customWidth="1"/>
    <col min="5" max="5" width="6.88671875" bestFit="1" customWidth="1"/>
    <col min="6" max="6" width="15.77734375" customWidth="1"/>
    <col min="7" max="7" width="6" bestFit="1" customWidth="1"/>
    <col min="8" max="9" width="10.5546875" bestFit="1" customWidth="1"/>
    <col min="10" max="10" width="9.88671875" bestFit="1" customWidth="1"/>
    <col min="11" max="11" width="39.44140625" bestFit="1" customWidth="1"/>
    <col min="12" max="12" width="26.8867187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68</v>
      </c>
      <c r="K1" s="3" t="s">
        <v>69</v>
      </c>
    </row>
    <row r="2" spans="1:12" x14ac:dyDescent="0.3">
      <c r="A2" s="3">
        <v>1001</v>
      </c>
      <c r="B2" s="5" t="s">
        <v>2</v>
      </c>
      <c r="C2" s="5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 xml:space="preserve"> TRIM(C2:C10)</f>
        <v>Halpert</v>
      </c>
      <c r="K2" s="3" t="str">
        <f>CONCATENATE(B2," ",C2)</f>
        <v>Jim Halpert</v>
      </c>
      <c r="L2" t="str">
        <f>CONCATENATE(B2,".",J2,"@gmail.com")</f>
        <v>Jim.Halpert@gmail.com</v>
      </c>
    </row>
    <row r="3" spans="1:12" x14ac:dyDescent="0.3">
      <c r="A3" s="3">
        <v>1002</v>
      </c>
      <c r="B3" s="5" t="s">
        <v>4</v>
      </c>
      <c r="C3" s="5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Beasley</v>
      </c>
      <c r="K3" s="3" t="str">
        <f t="shared" ref="K3:K10" si="0">CONCATENATE(B3," ",C3)</f>
        <v>Pam Beasley</v>
      </c>
      <c r="L3" t="str">
        <f t="shared" ref="L3:L10" si="1">CONCATENATE(B3,".",J3,"@gmail.com")</f>
        <v>Pam.Beasley@gmail.com</v>
      </c>
    </row>
    <row r="4" spans="1:12" x14ac:dyDescent="0.3">
      <c r="A4" s="3">
        <v>1003</v>
      </c>
      <c r="B4" s="5" t="s">
        <v>6</v>
      </c>
      <c r="C4" s="5" t="s">
        <v>67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Schrute</v>
      </c>
      <c r="K4" s="3" t="str">
        <f t="shared" si="0"/>
        <v>Dwight  Schrute</v>
      </c>
      <c r="L4" t="str">
        <f t="shared" si="1"/>
        <v>Dwight.Schrute@gmail.com</v>
      </c>
    </row>
    <row r="5" spans="1:12" x14ac:dyDescent="0.3">
      <c r="A5" s="3">
        <v>1004</v>
      </c>
      <c r="B5" s="5" t="s">
        <v>13</v>
      </c>
      <c r="C5" s="5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Martin</v>
      </c>
      <c r="K5" s="3" t="str">
        <f t="shared" si="0"/>
        <v>Angela Martin</v>
      </c>
      <c r="L5" t="str">
        <f t="shared" si="1"/>
        <v>Angela.Martin@gmail.com</v>
      </c>
    </row>
    <row r="6" spans="1:12" x14ac:dyDescent="0.3">
      <c r="A6" s="3">
        <v>1005</v>
      </c>
      <c r="B6" s="5" t="s">
        <v>14</v>
      </c>
      <c r="C6" s="5" t="s">
        <v>66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Flenderson</v>
      </c>
      <c r="K6" s="3" t="str">
        <f t="shared" si="0"/>
        <v xml:space="preserve">Toby Flenderson    </v>
      </c>
      <c r="L6" t="str">
        <f t="shared" si="1"/>
        <v>Toby.Flenderson@gmail.com</v>
      </c>
    </row>
    <row r="7" spans="1:12" x14ac:dyDescent="0.3">
      <c r="A7" s="3">
        <v>1006</v>
      </c>
      <c r="B7" s="5" t="s">
        <v>8</v>
      </c>
      <c r="C7" s="5" t="s">
        <v>65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Scott</v>
      </c>
      <c r="K7" s="3" t="str">
        <f t="shared" si="0"/>
        <v>Michael    Scott</v>
      </c>
      <c r="L7" t="str">
        <f t="shared" si="1"/>
        <v>Michael.Scott@gmail.com</v>
      </c>
    </row>
    <row r="8" spans="1:12" x14ac:dyDescent="0.3">
      <c r="A8" s="3">
        <v>1007</v>
      </c>
      <c r="B8" s="5" t="s">
        <v>33</v>
      </c>
      <c r="C8" s="5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Palmer</v>
      </c>
      <c r="K8" s="3" t="str">
        <f t="shared" si="0"/>
        <v>Meredith Palmer</v>
      </c>
      <c r="L8" t="str">
        <f t="shared" si="1"/>
        <v>Meredith.Palmer@gmail.com</v>
      </c>
    </row>
    <row r="9" spans="1:12" x14ac:dyDescent="0.3">
      <c r="A9" s="3">
        <v>1008</v>
      </c>
      <c r="B9" s="5" t="s">
        <v>16</v>
      </c>
      <c r="C9" s="5" t="s">
        <v>64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Hudson</v>
      </c>
      <c r="K9" s="3" t="str">
        <f t="shared" si="0"/>
        <v>Stanley   Hudson</v>
      </c>
      <c r="L9" t="str">
        <f t="shared" si="1"/>
        <v>Stanley.Hudson@gmail.com</v>
      </c>
    </row>
    <row r="10" spans="1:12" x14ac:dyDescent="0.3">
      <c r="A10" s="3">
        <v>1009</v>
      </c>
      <c r="B10" s="5" t="s">
        <v>10</v>
      </c>
      <c r="C10" s="5" t="s">
        <v>63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Malone</v>
      </c>
      <c r="K10" s="3" t="str">
        <f t="shared" si="0"/>
        <v xml:space="preserve">Kevin Malone </v>
      </c>
      <c r="L10" t="str">
        <f t="shared" si="1"/>
        <v>Kevin.Malone@gmail.com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19" sqref="H19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3.33203125" bestFit="1" customWidth="1"/>
    <col min="11" max="11" width="14.109375" bestFit="1" customWidth="1"/>
    <col min="12" max="12" width="15.7773437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71</v>
      </c>
      <c r="K1" s="3" t="s">
        <v>72</v>
      </c>
      <c r="L1" s="3" t="s">
        <v>73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5" t="s">
        <v>48</v>
      </c>
      <c r="I2" s="5" t="s">
        <v>56</v>
      </c>
      <c r="J2" s="3" t="str" cm="1">
        <f t="array" ref="J2:J10">SUBSTITUTE(H2:H10, "/", "-", 1)</f>
        <v>11-2/2001</v>
      </c>
      <c r="K2" s="3" t="str" cm="1">
        <f t="array" ref="K2:K10">SUBSTITUTE(H2:H10, "/", "-", 2)</f>
        <v>11/2-2001</v>
      </c>
      <c r="L2" s="3" t="str" cm="1">
        <f t="array" ref="L2:L10">SUBSTITUTE(H2:H10, "/", "-")</f>
        <v>11-2-2001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5" t="s">
        <v>49</v>
      </c>
      <c r="I3" s="5" t="s">
        <v>57</v>
      </c>
      <c r="J3" s="3" t="str">
        <v>10-3/1999</v>
      </c>
      <c r="K3" s="3" t="str">
        <v>10/3-1999</v>
      </c>
      <c r="L3" s="3" t="str">
        <v>10-3-1999</v>
      </c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5" t="s">
        <v>50</v>
      </c>
      <c r="I4" s="5" t="s">
        <v>58</v>
      </c>
      <c r="J4" s="3" t="str">
        <v>7-4/2000</v>
      </c>
      <c r="K4" s="3" t="str">
        <v>7/4-2000</v>
      </c>
      <c r="L4" s="3" t="str">
        <v>7-4-2000</v>
      </c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5" t="s">
        <v>51</v>
      </c>
      <c r="I5" s="5" t="s">
        <v>59</v>
      </c>
      <c r="J5" s="3" t="str">
        <v>1-5/2000</v>
      </c>
      <c r="K5" s="3" t="str">
        <v>1/5-2000</v>
      </c>
      <c r="L5" s="3" t="str">
        <v>1-5-2000</v>
      </c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5" t="s">
        <v>52</v>
      </c>
      <c r="I6" s="5" t="s">
        <v>60</v>
      </c>
      <c r="J6" s="3" t="str">
        <v>5-6/2001</v>
      </c>
      <c r="K6" s="3" t="str">
        <v>5/6-2001</v>
      </c>
      <c r="L6" s="3" t="str">
        <v>5-6-2001</v>
      </c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5" t="s">
        <v>52</v>
      </c>
      <c r="I7" s="5" t="s">
        <v>61</v>
      </c>
      <c r="J7" s="3" t="str">
        <v>5-6/2001</v>
      </c>
      <c r="K7" s="3" t="str">
        <v>5/6-2001</v>
      </c>
      <c r="L7" s="3" t="str">
        <v>5-6-2001</v>
      </c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5" t="s">
        <v>53</v>
      </c>
      <c r="I8" s="5" t="s">
        <v>61</v>
      </c>
      <c r="J8" s="3" t="str">
        <v>11-8/2003</v>
      </c>
      <c r="K8" s="3" t="str">
        <v>11/8-2003</v>
      </c>
      <c r="L8" s="3" t="str">
        <v>11-8-2003</v>
      </c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5" t="s">
        <v>54</v>
      </c>
      <c r="I9" s="5" t="s">
        <v>62</v>
      </c>
      <c r="J9" s="3" t="str">
        <v>6-9/2002</v>
      </c>
      <c r="K9" s="3" t="str">
        <v>6/9-2002</v>
      </c>
      <c r="L9" s="3" t="str">
        <v>6-9-2002</v>
      </c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5" t="s">
        <v>55</v>
      </c>
      <c r="I10" s="5" t="s">
        <v>62</v>
      </c>
      <c r="J10" s="3" t="str">
        <v>8-10/2003</v>
      </c>
      <c r="K10" s="3" t="str">
        <v>8/10-2003</v>
      </c>
      <c r="L10" s="3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J10" sqref="J3:L10"/>
    </sheetView>
  </sheetViews>
  <sheetFormatPr defaultColWidth="13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9" width="10.5546875" bestFit="1" customWidth="1"/>
    <col min="10" max="11" width="7" bestFit="1" customWidth="1"/>
    <col min="12" max="12" width="7.2187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74</v>
      </c>
      <c r="K1" s="3" t="s">
        <v>75</v>
      </c>
      <c r="L1" s="3" t="s">
        <v>76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SUM(G2:G10)</f>
        <v>437000</v>
      </c>
      <c r="K2" s="3">
        <f>SUMIF(G2:G10, "&gt;50000")</f>
        <v>128000</v>
      </c>
      <c r="L2" s="3">
        <f>SUMIFS(G2:G10, E2:E10, "Female", D2:D10, "&gt;30")</f>
        <v>88000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9" width="10.5546875" bestFit="1" customWidth="1"/>
    <col min="10" max="10" width="7.109375" bestFit="1" customWidth="1"/>
    <col min="11" max="11" width="8.5546875" bestFit="1" customWidth="1"/>
    <col min="12" max="12" width="9.44140625" bestFit="1" customWidth="1"/>
  </cols>
  <sheetData>
    <row r="1" spans="1:12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77</v>
      </c>
      <c r="K1" s="3" t="s">
        <v>78</v>
      </c>
      <c r="L1" s="3" t="s">
        <v>79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COUNT(G2:G10)</f>
        <v>9</v>
      </c>
      <c r="K2" s="3">
        <f>COUNTIF(G2:G10, "&gt;=50000")</f>
        <v>3</v>
      </c>
      <c r="L2" s="3">
        <f>COUNTIFS(A2:A10, "&gt;1003", E2:E10, "Male")</f>
        <v>4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6" sqref="J16"/>
    </sheetView>
  </sheetViews>
  <sheetFormatPr defaultRowHeight="14.4" x14ac:dyDescent="0.3"/>
  <cols>
    <col min="1" max="1" width="10.77734375" style="3" bestFit="1" customWidth="1"/>
    <col min="2" max="2" width="9.33203125" style="3" bestFit="1" customWidth="1"/>
    <col min="3" max="3" width="9.88671875" style="3" bestFit="1" customWidth="1"/>
    <col min="4" max="4" width="4" style="3" bestFit="1" customWidth="1"/>
    <col min="5" max="5" width="6.88671875" style="3" bestFit="1" customWidth="1"/>
    <col min="6" max="6" width="15.77734375" style="3" bestFit="1" customWidth="1"/>
    <col min="7" max="7" width="6" style="3" bestFit="1" customWidth="1"/>
    <col min="8" max="9" width="10.5546875" style="3" bestFit="1" customWidth="1"/>
    <col min="10" max="10" width="22" style="3" bestFit="1" customWidth="1"/>
    <col min="11" max="11" width="25.21875" style="3" bestFit="1" customWidth="1"/>
    <col min="12" max="16384" width="8.88671875" style="3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18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>
        <f>CONCATENATE(B2," ",C2)</f>
        <v>Jim Halpert</v>
      </c>
      <c r="K2" s="3" t="str">
        <f>CONCATENATE(B2,".",C2,"@gmail.com")</f>
        <v>Jim.Halpert@gmail.com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f t="shared" ref="J3:J10" si="0">CONCATENATE(B3," ",C3)</f>
        <v>Pam Beasley</v>
      </c>
      <c r="K3" s="3" t="str">
        <f t="shared" ref="K3:K10" si="1">CONCATENATE(B3,".",C3,"@gmail.com")</f>
        <v>Pam.Beasley@gmail.com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f t="shared" si="0"/>
        <v>Dwight Schrute</v>
      </c>
      <c r="K4" s="3" t="str">
        <f t="shared" si="1"/>
        <v>Dwight.Schrute@gmail.com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f t="shared" si="0"/>
        <v>Angela Martin</v>
      </c>
      <c r="K5" s="3" t="str">
        <f t="shared" si="1"/>
        <v>Angela.Martin@gmail.com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f t="shared" si="0"/>
        <v>Toby Flenderson</v>
      </c>
      <c r="K6" s="3" t="str">
        <f t="shared" si="1"/>
        <v>Toby.Flenderson@gmail.com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f t="shared" si="0"/>
        <v>Michael Scott</v>
      </c>
      <c r="K7" s="3" t="str">
        <f t="shared" si="1"/>
        <v>Michael.Scott@gmail.com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f t="shared" si="0"/>
        <v>Meredith Palmer</v>
      </c>
      <c r="K8" s="3" t="str">
        <f t="shared" si="1"/>
        <v>Meredith.Palmer@gmail.com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f t="shared" si="0"/>
        <v>Stanley Hudson</v>
      </c>
      <c r="K9" s="3" t="str">
        <f t="shared" si="1"/>
        <v>Stanley.Hudson@gmail.com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f t="shared" si="0"/>
        <v>Kevin Malone</v>
      </c>
      <c r="K10" s="3" t="str">
        <f t="shared" si="1"/>
        <v>Kevin.Malone@gmail.com</v>
      </c>
    </row>
    <row r="11" spans="1:11" x14ac:dyDescent="0.3">
      <c r="H11" s="3" t="str">
        <f t="shared" ref="H11:H12" si="2">CONCATENATE(B11," ",C11)</f>
        <v xml:space="preserve"> </v>
      </c>
    </row>
    <row r="12" spans="1:11" x14ac:dyDescent="0.3">
      <c r="H12" s="3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P12" sqref="P1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9" width="10.5546875" bestFit="1" customWidth="1"/>
    <col min="10" max="10" width="8.109375" bestFit="1" customWidth="1"/>
    <col min="11" max="11" width="13.88671875" bestFit="1" customWidth="1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84</v>
      </c>
      <c r="K1" s="3" t="s">
        <v>85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>_xlfn.DAYS(I2,H2)</f>
        <v>5056</v>
      </c>
      <c r="K2" s="3">
        <f>NETWORKDAYS(H2,I2)</f>
        <v>3611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>
        <f>_xlfn.DAYS(I3,H3)</f>
        <v>5851</v>
      </c>
      <c r="K3" s="3">
        <f t="shared" ref="K3:K10" si="0">NETWORKDAYS(H3,I3)</f>
        <v>4180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>
        <f t="shared" ref="J4:J10" si="1">_xlfn.DAYS(I4,H4)</f>
        <v>6275</v>
      </c>
      <c r="K4" s="3">
        <f t="shared" si="0"/>
        <v>4484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>
        <f t="shared" si="1"/>
        <v>5811</v>
      </c>
      <c r="K5" s="3">
        <f t="shared" si="0"/>
        <v>4152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>
        <f>_xlfn.DAYS(I6,H6)</f>
        <v>5960</v>
      </c>
      <c r="K6" s="3">
        <f t="shared" si="0"/>
        <v>4258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37017</v>
      </c>
      <c r="I7" s="4">
        <v>41528</v>
      </c>
      <c r="J7" s="3">
        <f t="shared" si="1"/>
        <v>4511</v>
      </c>
      <c r="K7" s="3">
        <f t="shared" si="0"/>
        <v>3223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41528</v>
      </c>
      <c r="J8" s="3">
        <f t="shared" si="1"/>
        <v>3595</v>
      </c>
      <c r="K8" s="3">
        <f t="shared" si="0"/>
        <v>2568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>
        <f t="shared" si="1"/>
        <v>4700</v>
      </c>
      <c r="K9" s="3">
        <f t="shared" si="0"/>
        <v>3358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42116</v>
      </c>
      <c r="J10" s="3">
        <f t="shared" si="1"/>
        <v>4273</v>
      </c>
      <c r="K10" s="3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Kristof Pambid</cp:lastModifiedBy>
  <dcterms:created xsi:type="dcterms:W3CDTF">2021-12-16T14:18:34Z</dcterms:created>
  <dcterms:modified xsi:type="dcterms:W3CDTF">2024-11-11T06:14:45Z</dcterms:modified>
</cp:coreProperties>
</file>