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te\Desktop\"/>
    </mc:Choice>
  </mc:AlternateContent>
  <xr:revisionPtr revIDLastSave="0" documentId="13_ncr:1_{595EF447-846B-4D0A-9A26-EEAB8FCDD13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OCUMENTACION" sheetId="6" r:id="rId1"/>
    <sheet name="INVERSA-1" sheetId="7" r:id="rId2"/>
    <sheet name="Hoja1" sheetId="12" r:id="rId3"/>
    <sheet name="recorrido-1 " sheetId="8" r:id="rId4"/>
    <sheet name="desplazamientos-1" sheetId="9" r:id="rId5"/>
    <sheet name="INVERSA-2" sheetId="11" r:id="rId6"/>
    <sheet name="ESTRELLA" sheetId="1" state="hidden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7" l="1"/>
  <c r="L6" i="11"/>
  <c r="M6" i="11" s="1"/>
  <c r="O5" i="11"/>
  <c r="P5" i="11"/>
  <c r="Q5" i="11"/>
  <c r="O6" i="11"/>
  <c r="T6" i="11" s="1"/>
  <c r="X6" i="11" s="1"/>
  <c r="N5" i="11"/>
  <c r="M5" i="11"/>
  <c r="L5" i="11"/>
  <c r="N4" i="11"/>
  <c r="O4" i="11"/>
  <c r="M4" i="11"/>
  <c r="Z4" i="11"/>
  <c r="V4" i="11"/>
  <c r="U5" i="11"/>
  <c r="Y5" i="11" s="1"/>
  <c r="V5" i="11"/>
  <c r="Z5" i="11" s="1"/>
  <c r="Q4" i="11"/>
  <c r="P4" i="11"/>
  <c r="U4" i="11" s="1"/>
  <c r="Y4" i="11" s="1"/>
  <c r="T5" i="11"/>
  <c r="X5" i="11" s="1"/>
  <c r="T4" i="11"/>
  <c r="X4" i="11" s="1"/>
  <c r="N6" i="11" l="1"/>
  <c r="Q6" i="11" s="1"/>
  <c r="V6" i="11" s="1"/>
  <c r="Z6" i="11" s="1"/>
  <c r="P6" i="11"/>
  <c r="U6" i="11" s="1"/>
  <c r="Y6" i="11" s="1"/>
  <c r="L7" i="11"/>
  <c r="G94" i="11"/>
  <c r="F94" i="11"/>
  <c r="E94" i="11"/>
  <c r="H94" i="11" s="1"/>
  <c r="G93" i="11"/>
  <c r="F93" i="11"/>
  <c r="E93" i="11"/>
  <c r="G92" i="11"/>
  <c r="J92" i="11" s="1"/>
  <c r="F92" i="11"/>
  <c r="E92" i="11"/>
  <c r="I91" i="11"/>
  <c r="G91" i="11"/>
  <c r="F91" i="11"/>
  <c r="E91" i="11"/>
  <c r="H90" i="11"/>
  <c r="G90" i="11"/>
  <c r="F90" i="11"/>
  <c r="E90" i="11"/>
  <c r="G89" i="11"/>
  <c r="J89" i="11" s="1"/>
  <c r="F89" i="11"/>
  <c r="E89" i="11"/>
  <c r="G88" i="11"/>
  <c r="F88" i="11"/>
  <c r="E88" i="11"/>
  <c r="G87" i="11"/>
  <c r="F87" i="11"/>
  <c r="E87" i="11"/>
  <c r="G86" i="11"/>
  <c r="F86" i="11"/>
  <c r="E86" i="11"/>
  <c r="H86" i="11" s="1"/>
  <c r="G85" i="11"/>
  <c r="F85" i="11"/>
  <c r="E85" i="11"/>
  <c r="G84" i="11"/>
  <c r="J84" i="11" s="1"/>
  <c r="F84" i="11"/>
  <c r="I84" i="11" s="1"/>
  <c r="E84" i="11"/>
  <c r="G83" i="11"/>
  <c r="F83" i="11"/>
  <c r="I83" i="11" s="1"/>
  <c r="E83" i="11"/>
  <c r="G82" i="11"/>
  <c r="F82" i="11"/>
  <c r="E82" i="11"/>
  <c r="H82" i="11" s="1"/>
  <c r="G81" i="11"/>
  <c r="F81" i="11"/>
  <c r="E81" i="11"/>
  <c r="G80" i="11"/>
  <c r="J80" i="11" s="1"/>
  <c r="F80" i="11"/>
  <c r="I80" i="11" s="1"/>
  <c r="E80" i="11"/>
  <c r="G79" i="11"/>
  <c r="F79" i="11"/>
  <c r="E79" i="11"/>
  <c r="G78" i="11"/>
  <c r="F78" i="11"/>
  <c r="E78" i="11"/>
  <c r="G77" i="11"/>
  <c r="F77" i="11"/>
  <c r="E77" i="11"/>
  <c r="G76" i="11"/>
  <c r="F76" i="11"/>
  <c r="E76" i="11"/>
  <c r="H76" i="11" s="1"/>
  <c r="G75" i="11"/>
  <c r="F75" i="11"/>
  <c r="E75" i="11"/>
  <c r="I74" i="11"/>
  <c r="G74" i="11"/>
  <c r="F74" i="11"/>
  <c r="E74" i="11"/>
  <c r="G73" i="11"/>
  <c r="F73" i="11"/>
  <c r="E73" i="11"/>
  <c r="H73" i="11" s="1"/>
  <c r="G72" i="11"/>
  <c r="F72" i="11"/>
  <c r="E72" i="11"/>
  <c r="G71" i="11"/>
  <c r="F71" i="11"/>
  <c r="E71" i="11"/>
  <c r="G70" i="11"/>
  <c r="F70" i="11"/>
  <c r="I70" i="11" s="1"/>
  <c r="E70" i="11"/>
  <c r="G69" i="11"/>
  <c r="F69" i="11"/>
  <c r="E69" i="11"/>
  <c r="G68" i="11"/>
  <c r="F68" i="11"/>
  <c r="E68" i="11"/>
  <c r="G67" i="11"/>
  <c r="F67" i="11"/>
  <c r="E67" i="11"/>
  <c r="G66" i="11"/>
  <c r="F66" i="11"/>
  <c r="E66" i="11"/>
  <c r="G65" i="11"/>
  <c r="F65" i="11"/>
  <c r="I65" i="11" s="1"/>
  <c r="E65" i="11"/>
  <c r="G64" i="11"/>
  <c r="F64" i="11"/>
  <c r="E64" i="11"/>
  <c r="G63" i="11"/>
  <c r="F63" i="11"/>
  <c r="E63" i="11"/>
  <c r="G62" i="11"/>
  <c r="F62" i="11"/>
  <c r="E62" i="11"/>
  <c r="G61" i="11"/>
  <c r="F61" i="11"/>
  <c r="I61" i="11" s="1"/>
  <c r="E61" i="11"/>
  <c r="G60" i="11"/>
  <c r="F60" i="11"/>
  <c r="I60" i="11" s="1"/>
  <c r="E60" i="11"/>
  <c r="G59" i="11"/>
  <c r="F59" i="11"/>
  <c r="E59" i="11"/>
  <c r="H59" i="11" s="1"/>
  <c r="G58" i="11"/>
  <c r="J58" i="11" s="1"/>
  <c r="F58" i="11"/>
  <c r="E58" i="11"/>
  <c r="G57" i="11"/>
  <c r="J57" i="11" s="1"/>
  <c r="F57" i="11"/>
  <c r="I57" i="11" s="1"/>
  <c r="E57" i="11"/>
  <c r="G56" i="11"/>
  <c r="F56" i="11"/>
  <c r="I56" i="11" s="1"/>
  <c r="E56" i="11"/>
  <c r="G55" i="11"/>
  <c r="F55" i="11"/>
  <c r="E55" i="11"/>
  <c r="H55" i="11" s="1"/>
  <c r="G54" i="11"/>
  <c r="J54" i="11" s="1"/>
  <c r="F54" i="11"/>
  <c r="E54" i="11"/>
  <c r="G53" i="11"/>
  <c r="J53" i="11" s="1"/>
  <c r="F53" i="11"/>
  <c r="I53" i="11" s="1"/>
  <c r="E53" i="11"/>
  <c r="G52" i="11"/>
  <c r="F52" i="11"/>
  <c r="I52" i="11" s="1"/>
  <c r="E52" i="11"/>
  <c r="G51" i="11"/>
  <c r="F51" i="11"/>
  <c r="E51" i="11"/>
  <c r="H51" i="11" s="1"/>
  <c r="G50" i="11"/>
  <c r="J50" i="11" s="1"/>
  <c r="F50" i="11"/>
  <c r="E50" i="11"/>
  <c r="G49" i="11"/>
  <c r="F49" i="11"/>
  <c r="I49" i="11" s="1"/>
  <c r="E49" i="11"/>
  <c r="G48" i="11"/>
  <c r="F48" i="11"/>
  <c r="E48" i="11"/>
  <c r="G47" i="11"/>
  <c r="J47" i="11" s="1"/>
  <c r="F47" i="11"/>
  <c r="E47" i="11"/>
  <c r="G46" i="11"/>
  <c r="J46" i="11" s="1"/>
  <c r="F46" i="11"/>
  <c r="E46" i="11"/>
  <c r="H45" i="11"/>
  <c r="G45" i="11"/>
  <c r="F45" i="11"/>
  <c r="E45" i="11"/>
  <c r="G44" i="11"/>
  <c r="J45" i="11" s="1"/>
  <c r="F44" i="11"/>
  <c r="E44" i="11"/>
  <c r="I43" i="11"/>
  <c r="G43" i="11"/>
  <c r="F43" i="11"/>
  <c r="E43" i="11"/>
  <c r="H42" i="11"/>
  <c r="G42" i="11"/>
  <c r="F42" i="11"/>
  <c r="E42" i="11"/>
  <c r="G41" i="11"/>
  <c r="J41" i="11" s="1"/>
  <c r="F41" i="11"/>
  <c r="E41" i="11"/>
  <c r="G40" i="11"/>
  <c r="J40" i="11" s="1"/>
  <c r="F40" i="11"/>
  <c r="E40" i="11"/>
  <c r="G39" i="11"/>
  <c r="F39" i="11"/>
  <c r="I39" i="11" s="1"/>
  <c r="E39" i="11"/>
  <c r="G38" i="11"/>
  <c r="F38" i="11"/>
  <c r="E38" i="11"/>
  <c r="H38" i="11" s="1"/>
  <c r="G37" i="11"/>
  <c r="F37" i="11"/>
  <c r="E37" i="11"/>
  <c r="G36" i="11"/>
  <c r="J36" i="11" s="1"/>
  <c r="F36" i="11"/>
  <c r="I36" i="11" s="1"/>
  <c r="E36" i="11"/>
  <c r="G35" i="11"/>
  <c r="F35" i="11"/>
  <c r="I35" i="11" s="1"/>
  <c r="E35" i="11"/>
  <c r="G34" i="11"/>
  <c r="F34" i="11"/>
  <c r="E34" i="11"/>
  <c r="H34" i="11" s="1"/>
  <c r="G33" i="11"/>
  <c r="F33" i="11"/>
  <c r="E33" i="11"/>
  <c r="G32" i="11"/>
  <c r="J32" i="11" s="1"/>
  <c r="F32" i="11"/>
  <c r="E32" i="11"/>
  <c r="G31" i="11"/>
  <c r="F31" i="11"/>
  <c r="I31" i="11" s="1"/>
  <c r="E31" i="11"/>
  <c r="G30" i="11"/>
  <c r="F30" i="11"/>
  <c r="E30" i="11"/>
  <c r="H30" i="11" s="1"/>
  <c r="G29" i="11"/>
  <c r="F29" i="11"/>
  <c r="E29" i="11"/>
  <c r="J28" i="11"/>
  <c r="G28" i="11"/>
  <c r="F28" i="11"/>
  <c r="E28" i="11"/>
  <c r="I27" i="11"/>
  <c r="G27" i="11"/>
  <c r="F27" i="11"/>
  <c r="E27" i="11"/>
  <c r="H26" i="11"/>
  <c r="G26" i="11"/>
  <c r="F26" i="11"/>
  <c r="E26" i="11"/>
  <c r="G25" i="11"/>
  <c r="F25" i="11"/>
  <c r="E25" i="11"/>
  <c r="G24" i="11"/>
  <c r="J24" i="11" s="1"/>
  <c r="F24" i="11"/>
  <c r="E24" i="11"/>
  <c r="G23" i="11"/>
  <c r="F23" i="11"/>
  <c r="I23" i="11" s="1"/>
  <c r="E23" i="11"/>
  <c r="G22" i="11"/>
  <c r="F22" i="11"/>
  <c r="E22" i="11"/>
  <c r="H22" i="11" s="1"/>
  <c r="G21" i="11"/>
  <c r="J21" i="11" s="1"/>
  <c r="F21" i="11"/>
  <c r="E21" i="11"/>
  <c r="G20" i="11"/>
  <c r="J20" i="11" s="1"/>
  <c r="F20" i="11"/>
  <c r="E20" i="11"/>
  <c r="G19" i="11"/>
  <c r="F19" i="11"/>
  <c r="I19" i="11" s="1"/>
  <c r="E19" i="11"/>
  <c r="G18" i="11"/>
  <c r="F18" i="11"/>
  <c r="E18" i="11"/>
  <c r="H18" i="11" s="1"/>
  <c r="G17" i="11"/>
  <c r="F17" i="11"/>
  <c r="E17" i="11"/>
  <c r="I16" i="11"/>
  <c r="G16" i="11"/>
  <c r="F16" i="11"/>
  <c r="E16" i="11"/>
  <c r="G15" i="11"/>
  <c r="F15" i="11"/>
  <c r="E15" i="11"/>
  <c r="H15" i="11" s="1"/>
  <c r="G14" i="11"/>
  <c r="F14" i="11"/>
  <c r="I15" i="11" s="1"/>
  <c r="E14" i="11"/>
  <c r="G13" i="11"/>
  <c r="J13" i="11" s="1"/>
  <c r="F13" i="11"/>
  <c r="E13" i="11"/>
  <c r="G12" i="11"/>
  <c r="F12" i="11"/>
  <c r="I12" i="11" s="1"/>
  <c r="E12" i="11"/>
  <c r="H12" i="11" s="1"/>
  <c r="G11" i="11"/>
  <c r="F11" i="11"/>
  <c r="I11" i="11" s="1"/>
  <c r="E11" i="11"/>
  <c r="H11" i="11" s="1"/>
  <c r="G10" i="11"/>
  <c r="J10" i="11" s="1"/>
  <c r="F10" i="11"/>
  <c r="E10" i="11"/>
  <c r="H10" i="11" s="1"/>
  <c r="G9" i="11"/>
  <c r="F9" i="11"/>
  <c r="I9" i="11" s="1"/>
  <c r="E9" i="11"/>
  <c r="G8" i="11"/>
  <c r="F8" i="11"/>
  <c r="I8" i="11" s="1"/>
  <c r="E8" i="11"/>
  <c r="G7" i="11"/>
  <c r="F7" i="11"/>
  <c r="I7" i="11" s="1"/>
  <c r="E7" i="11"/>
  <c r="G6" i="11"/>
  <c r="F6" i="11"/>
  <c r="I6" i="11" s="1"/>
  <c r="E6" i="11"/>
  <c r="H6" i="11" s="1"/>
  <c r="G5" i="11"/>
  <c r="F5" i="11"/>
  <c r="E5" i="11"/>
  <c r="G4" i="11"/>
  <c r="F4" i="11"/>
  <c r="E4" i="11"/>
  <c r="E5" i="7"/>
  <c r="F5" i="7"/>
  <c r="G5" i="7"/>
  <c r="E6" i="7"/>
  <c r="H7" i="7" s="1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F4" i="7"/>
  <c r="I7" i="7"/>
  <c r="G4" i="7"/>
  <c r="J5" i="7" s="1"/>
  <c r="E4" i="7"/>
  <c r="H5" i="7" s="1"/>
  <c r="J6" i="7"/>
  <c r="I5" i="7"/>
  <c r="J7" i="7"/>
  <c r="N4" i="7"/>
  <c r="M4" i="7"/>
  <c r="L4" i="7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O5" i="1"/>
  <c r="P5" i="1"/>
  <c r="M7" i="11" l="1"/>
  <c r="O7" i="11"/>
  <c r="T7" i="11" s="1"/>
  <c r="X7" i="11" s="1"/>
  <c r="L8" i="11"/>
  <c r="J16" i="11"/>
  <c r="J17" i="11"/>
  <c r="H17" i="11"/>
  <c r="H47" i="11"/>
  <c r="I48" i="11"/>
  <c r="J49" i="11"/>
  <c r="J61" i="11"/>
  <c r="J62" i="11"/>
  <c r="J66" i="11"/>
  <c r="H69" i="11"/>
  <c r="H79" i="11"/>
  <c r="I87" i="11"/>
  <c r="J88" i="11"/>
  <c r="J8" i="11"/>
  <c r="J9" i="11"/>
  <c r="J44" i="11"/>
  <c r="H5" i="11"/>
  <c r="J5" i="11"/>
  <c r="H7" i="11"/>
  <c r="J12" i="11"/>
  <c r="H13" i="11"/>
  <c r="H14" i="11"/>
  <c r="I17" i="11"/>
  <c r="H31" i="11"/>
  <c r="H63" i="11"/>
  <c r="I64" i="11"/>
  <c r="J65" i="11"/>
  <c r="H67" i="11"/>
  <c r="H72" i="11"/>
  <c r="H77" i="11"/>
  <c r="I79" i="11"/>
  <c r="J18" i="11"/>
  <c r="J25" i="11"/>
  <c r="H56" i="11"/>
  <c r="H74" i="11"/>
  <c r="H8" i="11"/>
  <c r="I13" i="11"/>
  <c r="I14" i="11"/>
  <c r="H16" i="11"/>
  <c r="H27" i="11"/>
  <c r="H28" i="11"/>
  <c r="I32" i="11"/>
  <c r="J37" i="11"/>
  <c r="H43" i="11"/>
  <c r="H46" i="11"/>
  <c r="I55" i="11"/>
  <c r="H60" i="11"/>
  <c r="H61" i="11"/>
  <c r="H70" i="11"/>
  <c r="I75" i="11"/>
  <c r="J77" i="11"/>
  <c r="J81" i="11"/>
  <c r="J85" i="11"/>
  <c r="H91" i="11"/>
  <c r="H92" i="11"/>
  <c r="H93" i="11"/>
  <c r="I94" i="11"/>
  <c r="I51" i="11"/>
  <c r="H57" i="11"/>
  <c r="J63" i="11"/>
  <c r="I5" i="11"/>
  <c r="AA5" i="11" s="1"/>
  <c r="J14" i="11"/>
  <c r="J15" i="11"/>
  <c r="H19" i="11"/>
  <c r="H20" i="11"/>
  <c r="H23" i="11"/>
  <c r="I28" i="11"/>
  <c r="J33" i="11"/>
  <c r="H39" i="11"/>
  <c r="I46" i="11"/>
  <c r="H48" i="11"/>
  <c r="J55" i="11"/>
  <c r="I59" i="11"/>
  <c r="H64" i="11"/>
  <c r="I71" i="11"/>
  <c r="I78" i="11"/>
  <c r="H83" i="11"/>
  <c r="H87" i="11"/>
  <c r="I92" i="11"/>
  <c r="I93" i="11"/>
  <c r="I20" i="11"/>
  <c r="I22" i="11"/>
  <c r="I24" i="11"/>
  <c r="J29" i="11"/>
  <c r="H35" i="11"/>
  <c r="I40" i="11"/>
  <c r="H52" i="11"/>
  <c r="H53" i="11"/>
  <c r="J59" i="11"/>
  <c r="I63" i="11"/>
  <c r="J71" i="11"/>
  <c r="I88" i="11"/>
  <c r="I89" i="11"/>
  <c r="J90" i="11"/>
  <c r="J93" i="11"/>
  <c r="AB5" i="11"/>
  <c r="J11" i="11"/>
  <c r="H9" i="11"/>
  <c r="J6" i="11"/>
  <c r="J7" i="11"/>
  <c r="I10" i="11"/>
  <c r="H21" i="11"/>
  <c r="H32" i="11"/>
  <c r="H36" i="11"/>
  <c r="H40" i="11"/>
  <c r="H44" i="11"/>
  <c r="J75" i="11"/>
  <c r="J76" i="11"/>
  <c r="J19" i="11"/>
  <c r="H24" i="11"/>
  <c r="I21" i="11"/>
  <c r="I25" i="11"/>
  <c r="I29" i="11"/>
  <c r="I33" i="11"/>
  <c r="I37" i="11"/>
  <c r="I41" i="11"/>
  <c r="I44" i="11"/>
  <c r="I45" i="11"/>
  <c r="J22" i="11"/>
  <c r="J23" i="11"/>
  <c r="I18" i="11"/>
  <c r="J26" i="11"/>
  <c r="J30" i="11"/>
  <c r="J34" i="11"/>
  <c r="J38" i="11"/>
  <c r="J42" i="11"/>
  <c r="H25" i="11"/>
  <c r="I26" i="11"/>
  <c r="J27" i="11"/>
  <c r="H29" i="11"/>
  <c r="I30" i="11"/>
  <c r="J31" i="11"/>
  <c r="H33" i="11"/>
  <c r="I34" i="11"/>
  <c r="J35" i="11"/>
  <c r="H37" i="11"/>
  <c r="I38" i="11"/>
  <c r="J39" i="11"/>
  <c r="H41" i="11"/>
  <c r="I42" i="11"/>
  <c r="J43" i="11"/>
  <c r="J48" i="11"/>
  <c r="H49" i="11"/>
  <c r="J69" i="11"/>
  <c r="J70" i="11"/>
  <c r="I47" i="11"/>
  <c r="J51" i="11"/>
  <c r="J67" i="11"/>
  <c r="J68" i="11"/>
  <c r="H65" i="11"/>
  <c r="H66" i="11"/>
  <c r="H50" i="11"/>
  <c r="J52" i="11"/>
  <c r="H54" i="11"/>
  <c r="J56" i="11"/>
  <c r="H58" i="11"/>
  <c r="J60" i="11"/>
  <c r="H62" i="11"/>
  <c r="J64" i="11"/>
  <c r="J72" i="11"/>
  <c r="H78" i="11"/>
  <c r="H88" i="11"/>
  <c r="I50" i="11"/>
  <c r="I54" i="11"/>
  <c r="I58" i="11"/>
  <c r="I62" i="11"/>
  <c r="I66" i="11"/>
  <c r="I67" i="11"/>
  <c r="H68" i="11"/>
  <c r="J73" i="11"/>
  <c r="J74" i="11"/>
  <c r="H80" i="11"/>
  <c r="H81" i="11"/>
  <c r="I81" i="11"/>
  <c r="I82" i="11"/>
  <c r="J82" i="11"/>
  <c r="J83" i="11"/>
  <c r="H84" i="11"/>
  <c r="H85" i="11"/>
  <c r="I85" i="11"/>
  <c r="I86" i="11"/>
  <c r="I68" i="11"/>
  <c r="I72" i="11"/>
  <c r="I76" i="11"/>
  <c r="I69" i="11"/>
  <c r="H71" i="11"/>
  <c r="I73" i="11"/>
  <c r="H75" i="11"/>
  <c r="I77" i="11"/>
  <c r="J86" i="11"/>
  <c r="J87" i="11"/>
  <c r="J94" i="11"/>
  <c r="J78" i="11"/>
  <c r="J79" i="11"/>
  <c r="H89" i="11"/>
  <c r="I90" i="11"/>
  <c r="J91" i="11"/>
  <c r="H6" i="7"/>
  <c r="I6" i="7"/>
  <c r="M7" i="7"/>
  <c r="O5" i="7"/>
  <c r="R5" i="7" s="1"/>
  <c r="L6" i="7"/>
  <c r="L7" i="7"/>
  <c r="N7" i="7"/>
  <c r="M5" i="7"/>
  <c r="P5" i="7" s="1"/>
  <c r="N5" i="7"/>
  <c r="Q5" i="7" s="1"/>
  <c r="D13" i="1"/>
  <c r="E13" i="1"/>
  <c r="F13" i="1"/>
  <c r="D10" i="1"/>
  <c r="E10" i="1"/>
  <c r="F10" i="1"/>
  <c r="I10" i="1" s="1"/>
  <c r="H10" i="1"/>
  <c r="D11" i="1"/>
  <c r="E11" i="1"/>
  <c r="F11" i="1"/>
  <c r="D12" i="1"/>
  <c r="E12" i="1"/>
  <c r="F12" i="1"/>
  <c r="D9" i="1"/>
  <c r="E9" i="1"/>
  <c r="F9" i="1"/>
  <c r="D6" i="1"/>
  <c r="E6" i="1"/>
  <c r="F6" i="1"/>
  <c r="D7" i="1"/>
  <c r="E7" i="1"/>
  <c r="F7" i="1"/>
  <c r="D8" i="1"/>
  <c r="E8" i="1"/>
  <c r="F8" i="1"/>
  <c r="E5" i="1"/>
  <c r="F5" i="1"/>
  <c r="D5" i="1"/>
  <c r="J4" i="1"/>
  <c r="I4" i="1"/>
  <c r="I5" i="1"/>
  <c r="H4" i="1"/>
  <c r="N7" i="11" l="1"/>
  <c r="Q7" i="11" s="1"/>
  <c r="V7" i="11" s="1"/>
  <c r="Z7" i="11" s="1"/>
  <c r="P7" i="11"/>
  <c r="U7" i="11" s="1"/>
  <c r="Y7" i="11" s="1"/>
  <c r="O8" i="11"/>
  <c r="T8" i="11" s="1"/>
  <c r="X8" i="11" s="1"/>
  <c r="AA8" i="11" s="1"/>
  <c r="AG8" i="11" s="1"/>
  <c r="L9" i="11"/>
  <c r="M8" i="11"/>
  <c r="AB7" i="11"/>
  <c r="AC5" i="11"/>
  <c r="AF5" i="11" s="1"/>
  <c r="AA6" i="11"/>
  <c r="AD6" i="11" s="1"/>
  <c r="AG5" i="11"/>
  <c r="AD5" i="11"/>
  <c r="AE5" i="11"/>
  <c r="AH5" i="11"/>
  <c r="AC7" i="11"/>
  <c r="AA7" i="11"/>
  <c r="M6" i="7"/>
  <c r="P7" i="7" s="1"/>
  <c r="N6" i="7"/>
  <c r="Q7" i="7" s="1"/>
  <c r="O6" i="7"/>
  <c r="U6" i="7" s="1"/>
  <c r="U5" i="7"/>
  <c r="O7" i="7"/>
  <c r="T5" i="7"/>
  <c r="W5" i="7"/>
  <c r="V5" i="7"/>
  <c r="S5" i="7"/>
  <c r="H5" i="1"/>
  <c r="H9" i="1"/>
  <c r="J5" i="1"/>
  <c r="H13" i="1"/>
  <c r="H6" i="1"/>
  <c r="K6" i="1" s="1"/>
  <c r="K10" i="1"/>
  <c r="I8" i="1"/>
  <c r="J6" i="1"/>
  <c r="M6" i="1" s="1"/>
  <c r="J9" i="1"/>
  <c r="J11" i="1"/>
  <c r="J10" i="1"/>
  <c r="J7" i="1"/>
  <c r="M7" i="1" s="1"/>
  <c r="I9" i="1"/>
  <c r="I11" i="1"/>
  <c r="L11" i="1" s="1"/>
  <c r="R11" i="1" s="1"/>
  <c r="J12" i="1"/>
  <c r="M12" i="1" s="1"/>
  <c r="J13" i="1"/>
  <c r="I13" i="1"/>
  <c r="H12" i="1"/>
  <c r="Q10" i="1"/>
  <c r="I12" i="1"/>
  <c r="H11" i="1"/>
  <c r="K11" i="1" s="1"/>
  <c r="H7" i="1"/>
  <c r="I7" i="1"/>
  <c r="I6" i="1"/>
  <c r="L6" i="1" s="1"/>
  <c r="J8" i="1"/>
  <c r="H8" i="1"/>
  <c r="M5" i="1"/>
  <c r="K5" i="1"/>
  <c r="L5" i="1"/>
  <c r="S7" i="7" l="1"/>
  <c r="V7" i="7"/>
  <c r="P6" i="7"/>
  <c r="S6" i="7" s="1"/>
  <c r="Q6" i="7"/>
  <c r="T6" i="7" s="1"/>
  <c r="N8" i="11"/>
  <c r="Q8" i="11" s="1"/>
  <c r="V8" i="11" s="1"/>
  <c r="Z8" i="11" s="1"/>
  <c r="AC8" i="11" s="1"/>
  <c r="AI8" i="11" s="1"/>
  <c r="P8" i="11"/>
  <c r="U8" i="11" s="1"/>
  <c r="Y8" i="11" s="1"/>
  <c r="AB8" i="11" s="1"/>
  <c r="AE8" i="11" s="1"/>
  <c r="L10" i="11"/>
  <c r="M9" i="11"/>
  <c r="O9" i="11"/>
  <c r="T9" i="11" s="1"/>
  <c r="X9" i="11" s="1"/>
  <c r="AA9" i="11" s="1"/>
  <c r="AF8" i="11"/>
  <c r="AI5" i="11"/>
  <c r="AB6" i="11"/>
  <c r="AE6" i="11" s="1"/>
  <c r="AD8" i="11"/>
  <c r="AH8" i="11"/>
  <c r="AK5" i="11"/>
  <c r="AG6" i="11"/>
  <c r="AC6" i="11"/>
  <c r="AF7" i="11"/>
  <c r="AI7" i="11"/>
  <c r="AD9" i="11"/>
  <c r="AG9" i="11"/>
  <c r="AE7" i="11"/>
  <c r="AH7" i="11"/>
  <c r="AD7" i="11"/>
  <c r="AG7" i="11"/>
  <c r="Y5" i="7"/>
  <c r="AC5" i="7" s="1"/>
  <c r="R6" i="7"/>
  <c r="H8" i="7"/>
  <c r="I8" i="7"/>
  <c r="J8" i="7"/>
  <c r="V6" i="7"/>
  <c r="U7" i="7"/>
  <c r="R7" i="7"/>
  <c r="W7" i="7"/>
  <c r="T7" i="7"/>
  <c r="K13" i="1"/>
  <c r="M8" i="1"/>
  <c r="M10" i="1"/>
  <c r="S10" i="1" s="1"/>
  <c r="K7" i="1"/>
  <c r="Q7" i="1" s="1"/>
  <c r="K8" i="1"/>
  <c r="L12" i="1"/>
  <c r="M13" i="1"/>
  <c r="M11" i="1"/>
  <c r="L9" i="1"/>
  <c r="M9" i="1"/>
  <c r="K9" i="1"/>
  <c r="L8" i="1"/>
  <c r="L10" i="1"/>
  <c r="Q13" i="1"/>
  <c r="S13" i="1"/>
  <c r="L13" i="1"/>
  <c r="K12" i="1"/>
  <c r="Q11" i="1"/>
  <c r="S12" i="1"/>
  <c r="L7" i="1"/>
  <c r="Q6" i="1"/>
  <c r="Q8" i="1"/>
  <c r="R6" i="1"/>
  <c r="S6" i="1"/>
  <c r="S8" i="1"/>
  <c r="S7" i="1"/>
  <c r="R5" i="1"/>
  <c r="N5" i="1"/>
  <c r="Q5" i="1"/>
  <c r="S5" i="1"/>
  <c r="Y6" i="7" l="1"/>
  <c r="W6" i="7"/>
  <c r="Z6" i="7"/>
  <c r="AA6" i="7"/>
  <c r="AB6" i="7"/>
  <c r="AC6" i="7"/>
  <c r="AA5" i="7"/>
  <c r="AB5" i="7"/>
  <c r="Z5" i="7"/>
  <c r="P9" i="11"/>
  <c r="U9" i="11" s="1"/>
  <c r="Y9" i="11" s="1"/>
  <c r="AB9" i="11" s="1"/>
  <c r="N9" i="11"/>
  <c r="Q9" i="11" s="1"/>
  <c r="V9" i="11" s="1"/>
  <c r="Z9" i="11" s="1"/>
  <c r="AC9" i="11" s="1"/>
  <c r="M10" i="11"/>
  <c r="L11" i="11"/>
  <c r="O10" i="11"/>
  <c r="T10" i="11" s="1"/>
  <c r="X10" i="11" s="1"/>
  <c r="AA10" i="11" s="1"/>
  <c r="AK8" i="11"/>
  <c r="AO5" i="11"/>
  <c r="AM5" i="11"/>
  <c r="AL5" i="11"/>
  <c r="AN5" i="11"/>
  <c r="AH6" i="11"/>
  <c r="AI6" i="11"/>
  <c r="AF6" i="11"/>
  <c r="AK6" i="11" s="1"/>
  <c r="AD10" i="11"/>
  <c r="AG10" i="11"/>
  <c r="AK7" i="11"/>
  <c r="H9" i="7"/>
  <c r="I9" i="7"/>
  <c r="J9" i="7"/>
  <c r="L8" i="7"/>
  <c r="O8" i="7" s="1"/>
  <c r="N8" i="7"/>
  <c r="Q8" i="7" s="1"/>
  <c r="M8" i="7"/>
  <c r="P8" i="7" s="1"/>
  <c r="Y7" i="7"/>
  <c r="R7" i="1"/>
  <c r="R12" i="1"/>
  <c r="R8" i="1"/>
  <c r="S9" i="1"/>
  <c r="R9" i="1"/>
  <c r="R10" i="1"/>
  <c r="Q9" i="1"/>
  <c r="S11" i="1"/>
  <c r="R13" i="1"/>
  <c r="Q12" i="1"/>
  <c r="AC7" i="7" l="1"/>
  <c r="Z7" i="7"/>
  <c r="AA7" i="7"/>
  <c r="AB7" i="7"/>
  <c r="M11" i="11"/>
  <c r="L12" i="11"/>
  <c r="O11" i="11"/>
  <c r="T11" i="11" s="1"/>
  <c r="X11" i="11" s="1"/>
  <c r="AA11" i="11" s="1"/>
  <c r="N10" i="11"/>
  <c r="Q10" i="11" s="1"/>
  <c r="V10" i="11" s="1"/>
  <c r="Z10" i="11" s="1"/>
  <c r="AC10" i="11" s="1"/>
  <c r="P10" i="11"/>
  <c r="U10" i="11" s="1"/>
  <c r="Y10" i="11" s="1"/>
  <c r="AB10" i="11" s="1"/>
  <c r="AF9" i="11"/>
  <c r="AI9" i="11"/>
  <c r="AH9" i="11"/>
  <c r="AE9" i="11"/>
  <c r="AK9" i="11" s="1"/>
  <c r="AO9" i="11" s="1"/>
  <c r="AN7" i="11"/>
  <c r="AL7" i="11"/>
  <c r="AM7" i="11"/>
  <c r="AM6" i="11"/>
  <c r="AN6" i="11"/>
  <c r="AL6" i="11"/>
  <c r="AL9" i="11"/>
  <c r="AM9" i="11"/>
  <c r="AN9" i="11"/>
  <c r="AL8" i="11"/>
  <c r="AM8" i="11"/>
  <c r="AN8" i="11"/>
  <c r="AO8" i="11"/>
  <c r="AO6" i="11"/>
  <c r="AO7" i="11"/>
  <c r="T8" i="7"/>
  <c r="W8" i="7"/>
  <c r="M9" i="7"/>
  <c r="P9" i="7" s="1"/>
  <c r="L9" i="7"/>
  <c r="O9" i="7" s="1"/>
  <c r="N9" i="7"/>
  <c r="Q9" i="7" s="1"/>
  <c r="U8" i="7"/>
  <c r="R8" i="7"/>
  <c r="H10" i="7"/>
  <c r="J10" i="7"/>
  <c r="S8" i="7"/>
  <c r="V8" i="7"/>
  <c r="I10" i="7"/>
  <c r="AF10" i="11" l="1"/>
  <c r="AI10" i="11"/>
  <c r="AD11" i="11"/>
  <c r="AG11" i="11"/>
  <c r="O12" i="11"/>
  <c r="T12" i="11" s="1"/>
  <c r="X12" i="11" s="1"/>
  <c r="AA12" i="11" s="1"/>
  <c r="L13" i="11"/>
  <c r="M12" i="11"/>
  <c r="AH10" i="11"/>
  <c r="AE10" i="11"/>
  <c r="AK10" i="11" s="1"/>
  <c r="N11" i="11"/>
  <c r="Q11" i="11" s="1"/>
  <c r="V11" i="11" s="1"/>
  <c r="Z11" i="11" s="1"/>
  <c r="AC11" i="11" s="1"/>
  <c r="P11" i="11"/>
  <c r="U11" i="11" s="1"/>
  <c r="Y11" i="11" s="1"/>
  <c r="AB11" i="11" s="1"/>
  <c r="AM10" i="11"/>
  <c r="AN10" i="11"/>
  <c r="AL10" i="11"/>
  <c r="AO10" i="11"/>
  <c r="L10" i="7"/>
  <c r="O10" i="7" s="1"/>
  <c r="N10" i="7"/>
  <c r="Q10" i="7" s="1"/>
  <c r="M10" i="7"/>
  <c r="P10" i="7" s="1"/>
  <c r="U9" i="7"/>
  <c r="R9" i="7"/>
  <c r="S9" i="7"/>
  <c r="V9" i="7"/>
  <c r="J11" i="7"/>
  <c r="H11" i="7"/>
  <c r="I11" i="7"/>
  <c r="T9" i="7"/>
  <c r="W9" i="7"/>
  <c r="Y8" i="7"/>
  <c r="AA8" i="7" l="1"/>
  <c r="AB8" i="7"/>
  <c r="Z8" i="7"/>
  <c r="AE11" i="11"/>
  <c r="AH11" i="11"/>
  <c r="N12" i="11"/>
  <c r="Q12" i="11" s="1"/>
  <c r="V12" i="11" s="1"/>
  <c r="Z12" i="11" s="1"/>
  <c r="AC12" i="11" s="1"/>
  <c r="P12" i="11"/>
  <c r="U12" i="11" s="1"/>
  <c r="Y12" i="11" s="1"/>
  <c r="AB12" i="11" s="1"/>
  <c r="AF11" i="11"/>
  <c r="AK11" i="11" s="1"/>
  <c r="AI11" i="11"/>
  <c r="L14" i="11"/>
  <c r="M13" i="11"/>
  <c r="O13" i="11"/>
  <c r="T13" i="11" s="1"/>
  <c r="X13" i="11" s="1"/>
  <c r="AA13" i="11" s="1"/>
  <c r="AG12" i="11"/>
  <c r="AD12" i="11"/>
  <c r="Y9" i="7"/>
  <c r="H12" i="7"/>
  <c r="I12" i="7"/>
  <c r="J12" i="7"/>
  <c r="S10" i="7"/>
  <c r="V10" i="7"/>
  <c r="W10" i="7"/>
  <c r="T10" i="7"/>
  <c r="AC8" i="7"/>
  <c r="M11" i="7"/>
  <c r="L11" i="7"/>
  <c r="O11" i="7" s="1"/>
  <c r="N11" i="7"/>
  <c r="Q11" i="7" s="1"/>
  <c r="AC9" i="7"/>
  <c r="R10" i="7"/>
  <c r="U10" i="7"/>
  <c r="AB9" i="7" l="1"/>
  <c r="Z9" i="7"/>
  <c r="AA9" i="7"/>
  <c r="AL11" i="11"/>
  <c r="AM11" i="11"/>
  <c r="AO11" i="11"/>
  <c r="AN11" i="11"/>
  <c r="AE12" i="11"/>
  <c r="AH12" i="11"/>
  <c r="AF12" i="11"/>
  <c r="AI12" i="11"/>
  <c r="AD13" i="11"/>
  <c r="AG13" i="11"/>
  <c r="AK12" i="11"/>
  <c r="M14" i="11"/>
  <c r="L15" i="11"/>
  <c r="O14" i="11"/>
  <c r="T14" i="11" s="1"/>
  <c r="X14" i="11" s="1"/>
  <c r="AA14" i="11" s="1"/>
  <c r="P13" i="11"/>
  <c r="U13" i="11" s="1"/>
  <c r="Y13" i="11" s="1"/>
  <c r="AB13" i="11" s="1"/>
  <c r="N13" i="11"/>
  <c r="Q13" i="11" s="1"/>
  <c r="V13" i="11" s="1"/>
  <c r="Z13" i="11" s="1"/>
  <c r="AC13" i="11" s="1"/>
  <c r="Y10" i="7"/>
  <c r="R11" i="7"/>
  <c r="U11" i="7"/>
  <c r="P11" i="7"/>
  <c r="H13" i="7"/>
  <c r="I13" i="7"/>
  <c r="J13" i="7"/>
  <c r="W11" i="7"/>
  <c r="T11" i="7"/>
  <c r="M12" i="7"/>
  <c r="P12" i="7" s="1"/>
  <c r="L12" i="7"/>
  <c r="O12" i="7" s="1"/>
  <c r="N12" i="7"/>
  <c r="Q12" i="7" s="1"/>
  <c r="Z10" i="7" l="1"/>
  <c r="AA10" i="7"/>
  <c r="AB10" i="7"/>
  <c r="AC10" i="7"/>
  <c r="AI13" i="11"/>
  <c r="AF13" i="11"/>
  <c r="N14" i="11"/>
  <c r="Q14" i="11" s="1"/>
  <c r="V14" i="11" s="1"/>
  <c r="Z14" i="11" s="1"/>
  <c r="AC14" i="11" s="1"/>
  <c r="P14" i="11"/>
  <c r="U14" i="11" s="1"/>
  <c r="Y14" i="11" s="1"/>
  <c r="AB14" i="11" s="1"/>
  <c r="AN12" i="11"/>
  <c r="AL12" i="11"/>
  <c r="AO12" i="11"/>
  <c r="AM12" i="11"/>
  <c r="AD14" i="11"/>
  <c r="AG14" i="11"/>
  <c r="AH13" i="11"/>
  <c r="AE13" i="11"/>
  <c r="M15" i="11"/>
  <c r="L16" i="11"/>
  <c r="O15" i="11"/>
  <c r="T15" i="11" s="1"/>
  <c r="X15" i="11" s="1"/>
  <c r="AA15" i="11" s="1"/>
  <c r="AK13" i="11"/>
  <c r="V12" i="7"/>
  <c r="S12" i="7"/>
  <c r="I14" i="7"/>
  <c r="J14" i="7"/>
  <c r="H14" i="7"/>
  <c r="V11" i="7"/>
  <c r="S11" i="7"/>
  <c r="Y11" i="7" s="1"/>
  <c r="W12" i="7"/>
  <c r="T12" i="7"/>
  <c r="R12" i="7"/>
  <c r="U12" i="7"/>
  <c r="N13" i="7"/>
  <c r="Q13" i="7" s="1"/>
  <c r="L13" i="7"/>
  <c r="O13" i="7" s="1"/>
  <c r="M13" i="7"/>
  <c r="P13" i="7" s="1"/>
  <c r="Z11" i="7" l="1"/>
  <c r="AA11" i="7"/>
  <c r="AB11" i="7"/>
  <c r="AH14" i="11"/>
  <c r="AE14" i="11"/>
  <c r="AI14" i="11"/>
  <c r="AF14" i="11"/>
  <c r="O16" i="11"/>
  <c r="T16" i="11" s="1"/>
  <c r="X16" i="11" s="1"/>
  <c r="AA16" i="11" s="1"/>
  <c r="L17" i="11"/>
  <c r="M16" i="11"/>
  <c r="N15" i="11"/>
  <c r="Q15" i="11" s="1"/>
  <c r="V15" i="11" s="1"/>
  <c r="Z15" i="11" s="1"/>
  <c r="AC15" i="11" s="1"/>
  <c r="P15" i="11"/>
  <c r="U15" i="11" s="1"/>
  <c r="Y15" i="11" s="1"/>
  <c r="AB15" i="11" s="1"/>
  <c r="AK14" i="11"/>
  <c r="AD15" i="11"/>
  <c r="AG15" i="11"/>
  <c r="AM13" i="11"/>
  <c r="AN13" i="11"/>
  <c r="AO13" i="11"/>
  <c r="AL13" i="11"/>
  <c r="AC11" i="7"/>
  <c r="T13" i="7"/>
  <c r="W13" i="7"/>
  <c r="J15" i="7"/>
  <c r="H15" i="7"/>
  <c r="I15" i="7"/>
  <c r="V13" i="7"/>
  <c r="S13" i="7"/>
  <c r="R13" i="7"/>
  <c r="U13" i="7"/>
  <c r="Y12" i="7"/>
  <c r="N14" i="7"/>
  <c r="Q14" i="7" s="1"/>
  <c r="M14" i="7"/>
  <c r="P14" i="7" s="1"/>
  <c r="L14" i="7"/>
  <c r="AA12" i="7" l="1"/>
  <c r="AB12" i="7"/>
  <c r="Z12" i="7"/>
  <c r="AE15" i="11"/>
  <c r="AH15" i="11"/>
  <c r="N16" i="11"/>
  <c r="Q16" i="11" s="1"/>
  <c r="V16" i="11" s="1"/>
  <c r="Z16" i="11" s="1"/>
  <c r="AC16" i="11" s="1"/>
  <c r="P16" i="11"/>
  <c r="U16" i="11" s="1"/>
  <c r="Y16" i="11" s="1"/>
  <c r="AB16" i="11" s="1"/>
  <c r="AM14" i="11"/>
  <c r="AN14" i="11"/>
  <c r="AL14" i="11"/>
  <c r="AO14" i="11"/>
  <c r="L18" i="11"/>
  <c r="M17" i="11"/>
  <c r="O17" i="11"/>
  <c r="T17" i="11" s="1"/>
  <c r="X17" i="11" s="1"/>
  <c r="AA17" i="11" s="1"/>
  <c r="AG16" i="11"/>
  <c r="AD16" i="11"/>
  <c r="AI15" i="11"/>
  <c r="AF15" i="11"/>
  <c r="AK15" i="11" s="1"/>
  <c r="L15" i="7"/>
  <c r="O15" i="7" s="1"/>
  <c r="M15" i="7"/>
  <c r="P15" i="7" s="1"/>
  <c r="N15" i="7"/>
  <c r="Q15" i="7" s="1"/>
  <c r="W14" i="7"/>
  <c r="T14" i="7"/>
  <c r="AC12" i="7"/>
  <c r="H16" i="7"/>
  <c r="I16" i="7"/>
  <c r="J16" i="7"/>
  <c r="V14" i="7"/>
  <c r="S14" i="7"/>
  <c r="O14" i="7"/>
  <c r="Y13" i="7"/>
  <c r="AB13" i="7" l="1"/>
  <c r="Z13" i="7"/>
  <c r="AA13" i="7"/>
  <c r="AL15" i="11"/>
  <c r="AM15" i="11"/>
  <c r="AO15" i="11"/>
  <c r="AN15" i="11"/>
  <c r="AG17" i="11"/>
  <c r="AD17" i="11"/>
  <c r="P17" i="11"/>
  <c r="U17" i="11" s="1"/>
  <c r="Y17" i="11" s="1"/>
  <c r="AB17" i="11" s="1"/>
  <c r="N17" i="11"/>
  <c r="Q17" i="11" s="1"/>
  <c r="V17" i="11" s="1"/>
  <c r="Z17" i="11" s="1"/>
  <c r="AC17" i="11" s="1"/>
  <c r="AF16" i="11"/>
  <c r="AI16" i="11"/>
  <c r="M18" i="11"/>
  <c r="L19" i="11"/>
  <c r="O18" i="11"/>
  <c r="T18" i="11" s="1"/>
  <c r="X18" i="11" s="1"/>
  <c r="AA18" i="11" s="1"/>
  <c r="AH16" i="11"/>
  <c r="AE16" i="11"/>
  <c r="AK16" i="11" s="1"/>
  <c r="U14" i="7"/>
  <c r="R14" i="7"/>
  <c r="Y14" i="7" s="1"/>
  <c r="H17" i="7"/>
  <c r="I17" i="7"/>
  <c r="J17" i="7"/>
  <c r="W15" i="7"/>
  <c r="T15" i="7"/>
  <c r="L16" i="7"/>
  <c r="O16" i="7" s="1"/>
  <c r="N16" i="7"/>
  <c r="Q16" i="7" s="1"/>
  <c r="M16" i="7"/>
  <c r="P16" i="7" s="1"/>
  <c r="V15" i="7"/>
  <c r="S15" i="7"/>
  <c r="R15" i="7"/>
  <c r="U15" i="7"/>
  <c r="AC13" i="7"/>
  <c r="Z14" i="7" l="1"/>
  <c r="AA14" i="7"/>
  <c r="AB14" i="7"/>
  <c r="Y15" i="7"/>
  <c r="AO16" i="11"/>
  <c r="AL16" i="11"/>
  <c r="AM16" i="11"/>
  <c r="AN16" i="11"/>
  <c r="AI17" i="11"/>
  <c r="AF17" i="11"/>
  <c r="AH17" i="11"/>
  <c r="AE17" i="11"/>
  <c r="AK17" i="11" s="1"/>
  <c r="N18" i="11"/>
  <c r="Q18" i="11" s="1"/>
  <c r="V18" i="11" s="1"/>
  <c r="Z18" i="11" s="1"/>
  <c r="AC18" i="11" s="1"/>
  <c r="P18" i="11"/>
  <c r="U18" i="11" s="1"/>
  <c r="Y18" i="11" s="1"/>
  <c r="AB18" i="11" s="1"/>
  <c r="AG18" i="11"/>
  <c r="AD18" i="11"/>
  <c r="M19" i="11"/>
  <c r="L20" i="11"/>
  <c r="O19" i="11"/>
  <c r="T19" i="11" s="1"/>
  <c r="X19" i="11" s="1"/>
  <c r="AA19" i="11" s="1"/>
  <c r="R16" i="7"/>
  <c r="U16" i="7"/>
  <c r="L17" i="7"/>
  <c r="O17" i="7" s="1"/>
  <c r="M17" i="7"/>
  <c r="P17" i="7" s="1"/>
  <c r="N17" i="7"/>
  <c r="Q17" i="7" s="1"/>
  <c r="V16" i="7"/>
  <c r="S16" i="7"/>
  <c r="I18" i="7"/>
  <c r="J18" i="7"/>
  <c r="H18" i="7"/>
  <c r="AC14" i="7"/>
  <c r="W16" i="7"/>
  <c r="T16" i="7"/>
  <c r="Z15" i="7" l="1"/>
  <c r="AA15" i="7"/>
  <c r="AB15" i="7"/>
  <c r="AC15" i="7"/>
  <c r="AN17" i="11"/>
  <c r="AO17" i="11"/>
  <c r="AL17" i="11"/>
  <c r="AM17" i="11"/>
  <c r="AD19" i="11"/>
  <c r="AG19" i="11"/>
  <c r="O20" i="11"/>
  <c r="T20" i="11" s="1"/>
  <c r="X20" i="11" s="1"/>
  <c r="AA20" i="11" s="1"/>
  <c r="L21" i="11"/>
  <c r="M20" i="11"/>
  <c r="AH18" i="11"/>
  <c r="AE18" i="11"/>
  <c r="AK18" i="11" s="1"/>
  <c r="N19" i="11"/>
  <c r="Q19" i="11" s="1"/>
  <c r="V19" i="11" s="1"/>
  <c r="Z19" i="11" s="1"/>
  <c r="AC19" i="11" s="1"/>
  <c r="P19" i="11"/>
  <c r="U19" i="11" s="1"/>
  <c r="Y19" i="11" s="1"/>
  <c r="AB19" i="11" s="1"/>
  <c r="AF18" i="11"/>
  <c r="AI18" i="11"/>
  <c r="Y16" i="7"/>
  <c r="V17" i="7"/>
  <c r="S17" i="7"/>
  <c r="R17" i="7"/>
  <c r="U17" i="7"/>
  <c r="J19" i="7"/>
  <c r="H19" i="7"/>
  <c r="I19" i="7"/>
  <c r="L18" i="7"/>
  <c r="O18" i="7" s="1"/>
  <c r="N18" i="7"/>
  <c r="Q18" i="7" s="1"/>
  <c r="M18" i="7"/>
  <c r="P18" i="7" s="1"/>
  <c r="T17" i="7"/>
  <c r="W17" i="7"/>
  <c r="AA16" i="7" l="1"/>
  <c r="AB16" i="7"/>
  <c r="Z16" i="7"/>
  <c r="AC16" i="7"/>
  <c r="AN18" i="11"/>
  <c r="AL18" i="11"/>
  <c r="AO18" i="11"/>
  <c r="AM18" i="11"/>
  <c r="AG20" i="11"/>
  <c r="AD20" i="11"/>
  <c r="AF19" i="11"/>
  <c r="AI19" i="11"/>
  <c r="L22" i="11"/>
  <c r="M21" i="11"/>
  <c r="O21" i="11"/>
  <c r="T21" i="11" s="1"/>
  <c r="X21" i="11" s="1"/>
  <c r="AA21" i="11" s="1"/>
  <c r="AE19" i="11"/>
  <c r="AH19" i="11"/>
  <c r="N20" i="11"/>
  <c r="Q20" i="11" s="1"/>
  <c r="V20" i="11" s="1"/>
  <c r="Z20" i="11" s="1"/>
  <c r="AC20" i="11" s="1"/>
  <c r="P20" i="11"/>
  <c r="U20" i="11" s="1"/>
  <c r="Y20" i="11" s="1"/>
  <c r="AB20" i="11" s="1"/>
  <c r="AK19" i="11"/>
  <c r="Y17" i="7"/>
  <c r="R18" i="7"/>
  <c r="U18" i="7"/>
  <c r="AC17" i="7"/>
  <c r="S18" i="7"/>
  <c r="V18" i="7"/>
  <c r="N19" i="7"/>
  <c r="Q19" i="7" s="1"/>
  <c r="M19" i="7"/>
  <c r="P19" i="7" s="1"/>
  <c r="H20" i="7"/>
  <c r="I20" i="7"/>
  <c r="J20" i="7"/>
  <c r="T18" i="7"/>
  <c r="W18" i="7"/>
  <c r="L19" i="7"/>
  <c r="O19" i="7" s="1"/>
  <c r="AB17" i="7" l="1"/>
  <c r="Z17" i="7"/>
  <c r="AA17" i="7"/>
  <c r="AO19" i="11"/>
  <c r="AL19" i="11"/>
  <c r="AM19" i="11"/>
  <c r="AN19" i="11"/>
  <c r="AG21" i="11"/>
  <c r="AD21" i="11"/>
  <c r="AE20" i="11"/>
  <c r="AK20" i="11" s="1"/>
  <c r="AH20" i="11"/>
  <c r="AF20" i="11"/>
  <c r="AI20" i="11"/>
  <c r="P21" i="11"/>
  <c r="U21" i="11" s="1"/>
  <c r="Y21" i="11" s="1"/>
  <c r="AB21" i="11" s="1"/>
  <c r="N21" i="11"/>
  <c r="Q21" i="11" s="1"/>
  <c r="V21" i="11" s="1"/>
  <c r="Z21" i="11" s="1"/>
  <c r="AC21" i="11" s="1"/>
  <c r="M22" i="11"/>
  <c r="L23" i="11"/>
  <c r="O22" i="11"/>
  <c r="T22" i="11" s="1"/>
  <c r="X22" i="11" s="1"/>
  <c r="AA22" i="11" s="1"/>
  <c r="Y18" i="7"/>
  <c r="R19" i="7"/>
  <c r="U19" i="7"/>
  <c r="T19" i="7"/>
  <c r="W19" i="7"/>
  <c r="H21" i="7"/>
  <c r="I21" i="7"/>
  <c r="J21" i="7"/>
  <c r="M20" i="7"/>
  <c r="P20" i="7" s="1"/>
  <c r="L20" i="7"/>
  <c r="O20" i="7" s="1"/>
  <c r="N20" i="7"/>
  <c r="Q20" i="7" s="1"/>
  <c r="V19" i="7"/>
  <c r="S19" i="7"/>
  <c r="Z18" i="7" l="1"/>
  <c r="AA18" i="7"/>
  <c r="AB18" i="7"/>
  <c r="AC18" i="7"/>
  <c r="AO20" i="11"/>
  <c r="AL20" i="11"/>
  <c r="AM20" i="11"/>
  <c r="AN20" i="11"/>
  <c r="AH21" i="11"/>
  <c r="AE21" i="11"/>
  <c r="M23" i="11"/>
  <c r="L24" i="11"/>
  <c r="O23" i="11"/>
  <c r="T23" i="11" s="1"/>
  <c r="X23" i="11" s="1"/>
  <c r="AA23" i="11" s="1"/>
  <c r="AG22" i="11"/>
  <c r="AD22" i="11"/>
  <c r="N22" i="11"/>
  <c r="Q22" i="11" s="1"/>
  <c r="V22" i="11" s="1"/>
  <c r="Z22" i="11" s="1"/>
  <c r="AC22" i="11" s="1"/>
  <c r="P22" i="11"/>
  <c r="U22" i="11" s="1"/>
  <c r="Y22" i="11" s="1"/>
  <c r="AB22" i="11" s="1"/>
  <c r="AF21" i="11"/>
  <c r="AK21" i="11" s="1"/>
  <c r="AI21" i="11"/>
  <c r="Y19" i="7"/>
  <c r="V20" i="7"/>
  <c r="S20" i="7"/>
  <c r="I22" i="7"/>
  <c r="J22" i="7"/>
  <c r="H22" i="7"/>
  <c r="T20" i="7"/>
  <c r="W20" i="7"/>
  <c r="U20" i="7"/>
  <c r="R20" i="7"/>
  <c r="L21" i="7"/>
  <c r="O21" i="7" s="1"/>
  <c r="N21" i="7"/>
  <c r="Q21" i="7" s="1"/>
  <c r="M21" i="7"/>
  <c r="P21" i="7" s="1"/>
  <c r="Z19" i="7" l="1"/>
  <c r="AA19" i="7"/>
  <c r="AB19" i="7"/>
  <c r="AC19" i="7"/>
  <c r="AL21" i="11"/>
  <c r="AM21" i="11"/>
  <c r="AN21" i="11"/>
  <c r="AO21" i="11"/>
  <c r="AF22" i="11"/>
  <c r="AI22" i="11"/>
  <c r="O24" i="11"/>
  <c r="T24" i="11" s="1"/>
  <c r="X24" i="11" s="1"/>
  <c r="AA24" i="11" s="1"/>
  <c r="L25" i="11"/>
  <c r="M24" i="11"/>
  <c r="AK22" i="11"/>
  <c r="N23" i="11"/>
  <c r="Q23" i="11" s="1"/>
  <c r="V23" i="11" s="1"/>
  <c r="Z23" i="11" s="1"/>
  <c r="AC23" i="11" s="1"/>
  <c r="P23" i="11"/>
  <c r="U23" i="11" s="1"/>
  <c r="Y23" i="11" s="1"/>
  <c r="AB23" i="11" s="1"/>
  <c r="AE22" i="11"/>
  <c r="AH22" i="11"/>
  <c r="AG23" i="11"/>
  <c r="AD23" i="11"/>
  <c r="Y20" i="7"/>
  <c r="S21" i="7"/>
  <c r="V21" i="7"/>
  <c r="J23" i="7"/>
  <c r="H23" i="7"/>
  <c r="I23" i="7"/>
  <c r="R21" i="7"/>
  <c r="U21" i="7"/>
  <c r="W21" i="7"/>
  <c r="T21" i="7"/>
  <c r="AC20" i="7"/>
  <c r="N22" i="7"/>
  <c r="Q22" i="7" s="1"/>
  <c r="M22" i="7"/>
  <c r="P22" i="7" s="1"/>
  <c r="L22" i="7"/>
  <c r="O22" i="7" s="1"/>
  <c r="AA20" i="7" l="1"/>
  <c r="AB20" i="7"/>
  <c r="Z20" i="7"/>
  <c r="AD24" i="11"/>
  <c r="AG24" i="11"/>
  <c r="AE23" i="11"/>
  <c r="AH23" i="11"/>
  <c r="L26" i="11"/>
  <c r="M25" i="11"/>
  <c r="O25" i="11"/>
  <c r="T25" i="11" s="1"/>
  <c r="X25" i="11" s="1"/>
  <c r="AA25" i="11" s="1"/>
  <c r="AO22" i="11"/>
  <c r="AM22" i="11"/>
  <c r="AN22" i="11"/>
  <c r="AL22" i="11"/>
  <c r="AK23" i="11"/>
  <c r="AI23" i="11"/>
  <c r="AF23" i="11"/>
  <c r="N24" i="11"/>
  <c r="Q24" i="11" s="1"/>
  <c r="V24" i="11" s="1"/>
  <c r="Z24" i="11" s="1"/>
  <c r="AC24" i="11" s="1"/>
  <c r="P24" i="11"/>
  <c r="U24" i="11" s="1"/>
  <c r="Y24" i="11" s="1"/>
  <c r="AB24" i="11" s="1"/>
  <c r="R22" i="7"/>
  <c r="U22" i="7"/>
  <c r="L23" i="7"/>
  <c r="O23" i="7" s="1"/>
  <c r="N23" i="7"/>
  <c r="Q23" i="7" s="1"/>
  <c r="M23" i="7"/>
  <c r="P23" i="7" s="1"/>
  <c r="H24" i="7"/>
  <c r="I24" i="7"/>
  <c r="J24" i="7"/>
  <c r="V22" i="7"/>
  <c r="S22" i="7"/>
  <c r="T22" i="7"/>
  <c r="W22" i="7"/>
  <c r="Y21" i="7"/>
  <c r="AB21" i="7" l="1"/>
  <c r="Z21" i="7"/>
  <c r="AA21" i="7"/>
  <c r="AD25" i="11"/>
  <c r="AG25" i="11"/>
  <c r="AH24" i="11"/>
  <c r="AE24" i="11"/>
  <c r="AM23" i="11"/>
  <c r="AO23" i="11"/>
  <c r="AN23" i="11"/>
  <c r="AL23" i="11"/>
  <c r="P25" i="11"/>
  <c r="U25" i="11" s="1"/>
  <c r="Y25" i="11" s="1"/>
  <c r="AB25" i="11" s="1"/>
  <c r="N25" i="11"/>
  <c r="Q25" i="11" s="1"/>
  <c r="V25" i="11" s="1"/>
  <c r="Z25" i="11" s="1"/>
  <c r="AC25" i="11" s="1"/>
  <c r="AF24" i="11"/>
  <c r="AI24" i="11"/>
  <c r="M26" i="11"/>
  <c r="L27" i="11"/>
  <c r="O26" i="11"/>
  <c r="T26" i="11" s="1"/>
  <c r="X26" i="11" s="1"/>
  <c r="AA26" i="11" s="1"/>
  <c r="AK24" i="11"/>
  <c r="W23" i="7"/>
  <c r="T23" i="7"/>
  <c r="AC21" i="7"/>
  <c r="Y22" i="7"/>
  <c r="U23" i="7"/>
  <c r="R23" i="7"/>
  <c r="V23" i="7"/>
  <c r="S23" i="7"/>
  <c r="Y23" i="7" s="1"/>
  <c r="H25" i="7"/>
  <c r="I25" i="7"/>
  <c r="J25" i="7"/>
  <c r="N24" i="7"/>
  <c r="Q24" i="7" s="1"/>
  <c r="L24" i="7"/>
  <c r="O24" i="7" s="1"/>
  <c r="M24" i="7"/>
  <c r="P24" i="7" s="1"/>
  <c r="Z22" i="7" l="1"/>
  <c r="AA22" i="7"/>
  <c r="AB22" i="7"/>
  <c r="Z23" i="7"/>
  <c r="AA23" i="7"/>
  <c r="AB23" i="7"/>
  <c r="AD26" i="11"/>
  <c r="AG26" i="11"/>
  <c r="AF25" i="11"/>
  <c r="AK25" i="11" s="1"/>
  <c r="AI25" i="11"/>
  <c r="AL24" i="11"/>
  <c r="AM24" i="11"/>
  <c r="AN24" i="11"/>
  <c r="AO24" i="11"/>
  <c r="M27" i="11"/>
  <c r="L28" i="11"/>
  <c r="O27" i="11"/>
  <c r="T27" i="11" s="1"/>
  <c r="X27" i="11" s="1"/>
  <c r="AA27" i="11" s="1"/>
  <c r="N26" i="11"/>
  <c r="Q26" i="11" s="1"/>
  <c r="V26" i="11" s="1"/>
  <c r="Z26" i="11" s="1"/>
  <c r="AC26" i="11" s="1"/>
  <c r="P26" i="11"/>
  <c r="U26" i="11" s="1"/>
  <c r="Y26" i="11" s="1"/>
  <c r="AB26" i="11" s="1"/>
  <c r="AE25" i="11"/>
  <c r="AH25" i="11"/>
  <c r="R24" i="7"/>
  <c r="U24" i="7"/>
  <c r="L25" i="7"/>
  <c r="O25" i="7" s="1"/>
  <c r="M25" i="7"/>
  <c r="P25" i="7" s="1"/>
  <c r="N25" i="7"/>
  <c r="Q25" i="7" s="1"/>
  <c r="AC22" i="7"/>
  <c r="W24" i="7"/>
  <c r="T24" i="7"/>
  <c r="AC23" i="7"/>
  <c r="V24" i="7"/>
  <c r="S24" i="7"/>
  <c r="I26" i="7"/>
  <c r="J26" i="7"/>
  <c r="H26" i="7"/>
  <c r="AI26" i="11" l="1"/>
  <c r="AF26" i="11"/>
  <c r="AL25" i="11"/>
  <c r="AO25" i="11"/>
  <c r="AM25" i="11"/>
  <c r="AN25" i="11"/>
  <c r="O28" i="11"/>
  <c r="T28" i="11" s="1"/>
  <c r="X28" i="11" s="1"/>
  <c r="AA28" i="11" s="1"/>
  <c r="L29" i="11"/>
  <c r="M28" i="11"/>
  <c r="AG27" i="11"/>
  <c r="AD27" i="11"/>
  <c r="AH26" i="11"/>
  <c r="AE26" i="11"/>
  <c r="AK26" i="11" s="1"/>
  <c r="N27" i="11"/>
  <c r="Q27" i="11" s="1"/>
  <c r="V27" i="11" s="1"/>
  <c r="Z27" i="11" s="1"/>
  <c r="AC27" i="11" s="1"/>
  <c r="P27" i="11"/>
  <c r="U27" i="11" s="1"/>
  <c r="Y27" i="11" s="1"/>
  <c r="AB27" i="11" s="1"/>
  <c r="Y24" i="7"/>
  <c r="AC24" i="7" s="1"/>
  <c r="V25" i="7"/>
  <c r="S25" i="7"/>
  <c r="N26" i="7"/>
  <c r="Q26" i="7" s="1"/>
  <c r="L26" i="7"/>
  <c r="O26" i="7" s="1"/>
  <c r="M26" i="7"/>
  <c r="P26" i="7" s="1"/>
  <c r="R25" i="7"/>
  <c r="U25" i="7"/>
  <c r="J27" i="7"/>
  <c r="H27" i="7"/>
  <c r="I27" i="7"/>
  <c r="W25" i="7"/>
  <c r="T25" i="7"/>
  <c r="AA24" i="7" l="1"/>
  <c r="AB24" i="7"/>
  <c r="Z24" i="7"/>
  <c r="AD28" i="11"/>
  <c r="AG28" i="11"/>
  <c r="AE27" i="11"/>
  <c r="AK27" i="11" s="1"/>
  <c r="AH27" i="11"/>
  <c r="L30" i="11"/>
  <c r="M29" i="11"/>
  <c r="O29" i="11"/>
  <c r="T29" i="11" s="1"/>
  <c r="X29" i="11" s="1"/>
  <c r="AA29" i="11" s="1"/>
  <c r="AF27" i="11"/>
  <c r="AI27" i="11"/>
  <c r="AL26" i="11"/>
  <c r="AO26" i="11"/>
  <c r="AM26" i="11"/>
  <c r="AN26" i="11"/>
  <c r="N28" i="11"/>
  <c r="Q28" i="11" s="1"/>
  <c r="V28" i="11" s="1"/>
  <c r="Z28" i="11" s="1"/>
  <c r="AC28" i="11" s="1"/>
  <c r="P28" i="11"/>
  <c r="U28" i="11" s="1"/>
  <c r="Y28" i="11" s="1"/>
  <c r="AB28" i="11" s="1"/>
  <c r="Y25" i="7"/>
  <c r="L27" i="7"/>
  <c r="N27" i="7"/>
  <c r="Q27" i="7" s="1"/>
  <c r="M27" i="7"/>
  <c r="P27" i="7" s="1"/>
  <c r="R26" i="7"/>
  <c r="U26" i="7"/>
  <c r="H28" i="7"/>
  <c r="I28" i="7"/>
  <c r="J28" i="7"/>
  <c r="T26" i="7"/>
  <c r="W26" i="7"/>
  <c r="V26" i="7"/>
  <c r="S26" i="7"/>
  <c r="AB25" i="7" l="1"/>
  <c r="AA25" i="7"/>
  <c r="Z25" i="7"/>
  <c r="AC25" i="7"/>
  <c r="AN27" i="11"/>
  <c r="AL27" i="11"/>
  <c r="AO27" i="11"/>
  <c r="AM27" i="11"/>
  <c r="AF28" i="11"/>
  <c r="AI28" i="11"/>
  <c r="P29" i="11"/>
  <c r="U29" i="11" s="1"/>
  <c r="Y29" i="11" s="1"/>
  <c r="AB29" i="11" s="1"/>
  <c r="N29" i="11"/>
  <c r="Q29" i="11" s="1"/>
  <c r="V29" i="11" s="1"/>
  <c r="Z29" i="11" s="1"/>
  <c r="AC29" i="11" s="1"/>
  <c r="AD29" i="11"/>
  <c r="AG29" i="11"/>
  <c r="M30" i="11"/>
  <c r="L31" i="11"/>
  <c r="O30" i="11"/>
  <c r="T30" i="11" s="1"/>
  <c r="X30" i="11" s="1"/>
  <c r="AA30" i="11" s="1"/>
  <c r="AH28" i="11"/>
  <c r="AE28" i="11"/>
  <c r="AK28" i="11"/>
  <c r="V27" i="7"/>
  <c r="S27" i="7"/>
  <c r="H29" i="7"/>
  <c r="I29" i="7"/>
  <c r="J29" i="7"/>
  <c r="N28" i="7"/>
  <c r="Q28" i="7" s="1"/>
  <c r="M28" i="7"/>
  <c r="P28" i="7" s="1"/>
  <c r="L28" i="7"/>
  <c r="O28" i="7" s="1"/>
  <c r="W27" i="7"/>
  <c r="T27" i="7"/>
  <c r="Y26" i="7"/>
  <c r="O27" i="7"/>
  <c r="Z26" i="7" l="1"/>
  <c r="AA26" i="7"/>
  <c r="AB26" i="7"/>
  <c r="M31" i="11"/>
  <c r="L32" i="11"/>
  <c r="O31" i="11"/>
  <c r="T31" i="11" s="1"/>
  <c r="X31" i="11" s="1"/>
  <c r="AA31" i="11" s="1"/>
  <c r="AE29" i="11"/>
  <c r="AH29" i="11"/>
  <c r="AI29" i="11"/>
  <c r="AF29" i="11"/>
  <c r="N30" i="11"/>
  <c r="Q30" i="11" s="1"/>
  <c r="V30" i="11" s="1"/>
  <c r="Z30" i="11" s="1"/>
  <c r="AC30" i="11" s="1"/>
  <c r="P30" i="11"/>
  <c r="U30" i="11" s="1"/>
  <c r="Y30" i="11" s="1"/>
  <c r="AB30" i="11" s="1"/>
  <c r="AL28" i="11"/>
  <c r="AM28" i="11"/>
  <c r="AN28" i="11"/>
  <c r="AO28" i="11"/>
  <c r="AD30" i="11"/>
  <c r="AG30" i="11"/>
  <c r="AK29" i="11"/>
  <c r="W28" i="7"/>
  <c r="T28" i="7"/>
  <c r="R27" i="7"/>
  <c r="U27" i="7"/>
  <c r="R28" i="7"/>
  <c r="U28" i="7"/>
  <c r="AC26" i="7"/>
  <c r="V28" i="7"/>
  <c r="S28" i="7"/>
  <c r="Y28" i="7" s="1"/>
  <c r="N29" i="7"/>
  <c r="Q29" i="7" s="1"/>
  <c r="M29" i="7"/>
  <c r="P29" i="7" s="1"/>
  <c r="L29" i="7"/>
  <c r="O29" i="7" s="1"/>
  <c r="Y27" i="7"/>
  <c r="I30" i="7"/>
  <c r="J30" i="7"/>
  <c r="H30" i="7"/>
  <c r="Z27" i="7" l="1"/>
  <c r="AA27" i="7"/>
  <c r="AB27" i="7"/>
  <c r="AA28" i="7"/>
  <c r="AB28" i="7"/>
  <c r="Z28" i="7"/>
  <c r="AG31" i="11"/>
  <c r="AD31" i="11"/>
  <c r="AI30" i="11"/>
  <c r="AF30" i="11"/>
  <c r="L33" i="11"/>
  <c r="M32" i="11"/>
  <c r="O32" i="11"/>
  <c r="T32" i="11" s="1"/>
  <c r="X32" i="11" s="1"/>
  <c r="AA32" i="11" s="1"/>
  <c r="AN29" i="11"/>
  <c r="AO29" i="11"/>
  <c r="AL29" i="11"/>
  <c r="AM29" i="11"/>
  <c r="AH30" i="11"/>
  <c r="AE30" i="11"/>
  <c r="AK30" i="11" s="1"/>
  <c r="N31" i="11"/>
  <c r="Q31" i="11" s="1"/>
  <c r="V31" i="11" s="1"/>
  <c r="Z31" i="11" s="1"/>
  <c r="AC31" i="11" s="1"/>
  <c r="P31" i="11"/>
  <c r="U31" i="11" s="1"/>
  <c r="Y31" i="11" s="1"/>
  <c r="AB31" i="11" s="1"/>
  <c r="AC28" i="7"/>
  <c r="R29" i="7"/>
  <c r="U29" i="7"/>
  <c r="V29" i="7"/>
  <c r="S29" i="7"/>
  <c r="AC27" i="7"/>
  <c r="L30" i="7"/>
  <c r="O30" i="7" s="1"/>
  <c r="N30" i="7"/>
  <c r="Q30" i="7" s="1"/>
  <c r="M30" i="7"/>
  <c r="P30" i="7" s="1"/>
  <c r="T29" i="7"/>
  <c r="W29" i="7"/>
  <c r="J31" i="7"/>
  <c r="H31" i="7"/>
  <c r="I31" i="7"/>
  <c r="AL30" i="11" l="1"/>
  <c r="AM30" i="11"/>
  <c r="AN30" i="11"/>
  <c r="AO30" i="11"/>
  <c r="AF31" i="11"/>
  <c r="AI31" i="11"/>
  <c r="N32" i="11"/>
  <c r="Q32" i="11" s="1"/>
  <c r="V32" i="11" s="1"/>
  <c r="Z32" i="11" s="1"/>
  <c r="AC32" i="11" s="1"/>
  <c r="P32" i="11"/>
  <c r="U32" i="11" s="1"/>
  <c r="Y32" i="11" s="1"/>
  <c r="AB32" i="11" s="1"/>
  <c r="AE31" i="11"/>
  <c r="AH31" i="11"/>
  <c r="AK31" i="11"/>
  <c r="AD32" i="11"/>
  <c r="AG32" i="11"/>
  <c r="L34" i="11"/>
  <c r="M33" i="11"/>
  <c r="O33" i="11"/>
  <c r="T33" i="11" s="1"/>
  <c r="X33" i="11" s="1"/>
  <c r="AA33" i="11" s="1"/>
  <c r="Y29" i="7"/>
  <c r="V30" i="7"/>
  <c r="S30" i="7"/>
  <c r="W30" i="7"/>
  <c r="T30" i="7"/>
  <c r="N31" i="7"/>
  <c r="Q31" i="7" s="1"/>
  <c r="M31" i="7"/>
  <c r="P31" i="7" s="1"/>
  <c r="L31" i="7"/>
  <c r="O31" i="7" s="1"/>
  <c r="H32" i="7"/>
  <c r="I32" i="7"/>
  <c r="J32" i="7"/>
  <c r="R30" i="7"/>
  <c r="U30" i="7"/>
  <c r="AB29" i="7" l="1"/>
  <c r="Z29" i="7"/>
  <c r="AA29" i="7"/>
  <c r="AD33" i="11"/>
  <c r="AG33" i="11"/>
  <c r="N33" i="11"/>
  <c r="Q33" i="11" s="1"/>
  <c r="V33" i="11" s="1"/>
  <c r="Z33" i="11" s="1"/>
  <c r="AC33" i="11" s="1"/>
  <c r="P33" i="11"/>
  <c r="U33" i="11" s="1"/>
  <c r="Y33" i="11" s="1"/>
  <c r="AB33" i="11" s="1"/>
  <c r="AF32" i="11"/>
  <c r="AI32" i="11"/>
  <c r="AH32" i="11"/>
  <c r="AE32" i="11"/>
  <c r="AK32" i="11" s="1"/>
  <c r="AM31" i="11"/>
  <c r="AN31" i="11"/>
  <c r="AL31" i="11"/>
  <c r="AO31" i="11"/>
  <c r="M34" i="11"/>
  <c r="L35" i="11"/>
  <c r="O34" i="11"/>
  <c r="T34" i="11" s="1"/>
  <c r="X34" i="11" s="1"/>
  <c r="AA34" i="11" s="1"/>
  <c r="AC29" i="7"/>
  <c r="L32" i="7"/>
  <c r="N32" i="7"/>
  <c r="Q32" i="7" s="1"/>
  <c r="M32" i="7"/>
  <c r="P32" i="7" s="1"/>
  <c r="R31" i="7"/>
  <c r="U31" i="7"/>
  <c r="H33" i="7"/>
  <c r="I33" i="7"/>
  <c r="J33" i="7"/>
  <c r="S31" i="7"/>
  <c r="V31" i="7"/>
  <c r="Y30" i="7"/>
  <c r="T31" i="7"/>
  <c r="W31" i="7"/>
  <c r="Z30" i="7" l="1"/>
  <c r="AB30" i="7"/>
  <c r="AA30" i="7"/>
  <c r="AM32" i="11"/>
  <c r="AO32" i="11"/>
  <c r="AN32" i="11"/>
  <c r="AL32" i="11"/>
  <c r="AI33" i="11"/>
  <c r="AF33" i="11"/>
  <c r="AH33" i="11"/>
  <c r="AE33" i="11"/>
  <c r="M35" i="11"/>
  <c r="L36" i="11"/>
  <c r="O35" i="11"/>
  <c r="T35" i="11" s="1"/>
  <c r="X35" i="11" s="1"/>
  <c r="AA35" i="11" s="1"/>
  <c r="AG34" i="11"/>
  <c r="AD34" i="11"/>
  <c r="N34" i="11"/>
  <c r="Q34" i="11" s="1"/>
  <c r="V34" i="11" s="1"/>
  <c r="Z34" i="11" s="1"/>
  <c r="AC34" i="11" s="1"/>
  <c r="P34" i="11"/>
  <c r="U34" i="11" s="1"/>
  <c r="Y34" i="11" s="1"/>
  <c r="AB34" i="11" s="1"/>
  <c r="AK33" i="11"/>
  <c r="S32" i="7"/>
  <c r="V32" i="7"/>
  <c r="AC30" i="7"/>
  <c r="M33" i="7"/>
  <c r="P33" i="7" s="1"/>
  <c r="L33" i="7"/>
  <c r="O33" i="7" s="1"/>
  <c r="N33" i="7"/>
  <c r="Q33" i="7" s="1"/>
  <c r="T32" i="7"/>
  <c r="W32" i="7"/>
  <c r="I34" i="7"/>
  <c r="J34" i="7"/>
  <c r="H34" i="7"/>
  <c r="Y31" i="7"/>
  <c r="O32" i="7"/>
  <c r="Z31" i="7" l="1"/>
  <c r="AA31" i="7"/>
  <c r="AB31" i="7"/>
  <c r="AL33" i="11"/>
  <c r="AM33" i="11"/>
  <c r="AO33" i="11"/>
  <c r="AN33" i="11"/>
  <c r="AD35" i="11"/>
  <c r="AG35" i="11"/>
  <c r="AF34" i="11"/>
  <c r="AI34" i="11"/>
  <c r="L37" i="11"/>
  <c r="M36" i="11"/>
  <c r="O36" i="11"/>
  <c r="T36" i="11" s="1"/>
  <c r="X36" i="11" s="1"/>
  <c r="AA36" i="11" s="1"/>
  <c r="AE34" i="11"/>
  <c r="AK34" i="11" s="1"/>
  <c r="AH34" i="11"/>
  <c r="N35" i="11"/>
  <c r="Q35" i="11" s="1"/>
  <c r="V35" i="11" s="1"/>
  <c r="Z35" i="11" s="1"/>
  <c r="AC35" i="11" s="1"/>
  <c r="P35" i="11"/>
  <c r="U35" i="11" s="1"/>
  <c r="Y35" i="11" s="1"/>
  <c r="AB35" i="11" s="1"/>
  <c r="R33" i="7"/>
  <c r="U33" i="7"/>
  <c r="V33" i="7"/>
  <c r="S33" i="7"/>
  <c r="AC31" i="7"/>
  <c r="J35" i="7"/>
  <c r="H35" i="7"/>
  <c r="I35" i="7"/>
  <c r="N34" i="7"/>
  <c r="Q34" i="7" s="1"/>
  <c r="M34" i="7"/>
  <c r="P34" i="7" s="1"/>
  <c r="L34" i="7"/>
  <c r="O34" i="7" s="1"/>
  <c r="R32" i="7"/>
  <c r="Y32" i="7" s="1"/>
  <c r="U32" i="7"/>
  <c r="W33" i="7"/>
  <c r="T33" i="7"/>
  <c r="AA32" i="7" l="1"/>
  <c r="AB32" i="7"/>
  <c r="Z32" i="7"/>
  <c r="AO34" i="11"/>
  <c r="AL34" i="11"/>
  <c r="AM34" i="11"/>
  <c r="AN34" i="11"/>
  <c r="AG36" i="11"/>
  <c r="AD36" i="11"/>
  <c r="AF35" i="11"/>
  <c r="AI35" i="11"/>
  <c r="N36" i="11"/>
  <c r="Q36" i="11" s="1"/>
  <c r="V36" i="11" s="1"/>
  <c r="Z36" i="11" s="1"/>
  <c r="AC36" i="11" s="1"/>
  <c r="P36" i="11"/>
  <c r="U36" i="11" s="1"/>
  <c r="Y36" i="11" s="1"/>
  <c r="AB36" i="11" s="1"/>
  <c r="AE35" i="11"/>
  <c r="AK35" i="11" s="1"/>
  <c r="AH35" i="11"/>
  <c r="L38" i="11"/>
  <c r="M37" i="11"/>
  <c r="O37" i="11"/>
  <c r="T37" i="11" s="1"/>
  <c r="X37" i="11" s="1"/>
  <c r="AA37" i="11" s="1"/>
  <c r="Y33" i="7"/>
  <c r="AC32" i="7"/>
  <c r="T34" i="7"/>
  <c r="W34" i="7"/>
  <c r="N35" i="7"/>
  <c r="Q35" i="7" s="1"/>
  <c r="M35" i="7"/>
  <c r="P35" i="7" s="1"/>
  <c r="L35" i="7"/>
  <c r="O35" i="7" s="1"/>
  <c r="R34" i="7"/>
  <c r="U34" i="7"/>
  <c r="H36" i="7"/>
  <c r="I36" i="7"/>
  <c r="J36" i="7"/>
  <c r="V34" i="7"/>
  <c r="S34" i="7"/>
  <c r="AB33" i="7" l="1"/>
  <c r="AA33" i="7"/>
  <c r="Z33" i="7"/>
  <c r="AC33" i="7"/>
  <c r="AD37" i="11"/>
  <c r="AG37" i="11"/>
  <c r="AM35" i="11"/>
  <c r="AN35" i="11"/>
  <c r="AO35" i="11"/>
  <c r="AL35" i="11"/>
  <c r="AH36" i="11"/>
  <c r="AE36" i="11"/>
  <c r="AK36" i="11" s="1"/>
  <c r="N37" i="11"/>
  <c r="Q37" i="11" s="1"/>
  <c r="V37" i="11" s="1"/>
  <c r="Z37" i="11" s="1"/>
  <c r="AC37" i="11" s="1"/>
  <c r="P37" i="11"/>
  <c r="U37" i="11" s="1"/>
  <c r="Y37" i="11" s="1"/>
  <c r="AB37" i="11" s="1"/>
  <c r="M38" i="11"/>
  <c r="L39" i="11"/>
  <c r="O38" i="11"/>
  <c r="T38" i="11" s="1"/>
  <c r="X38" i="11" s="1"/>
  <c r="AA38" i="11" s="1"/>
  <c r="AI36" i="11"/>
  <c r="AF36" i="11"/>
  <c r="Y34" i="7"/>
  <c r="V35" i="7"/>
  <c r="S35" i="7"/>
  <c r="W35" i="7"/>
  <c r="T35" i="7"/>
  <c r="H37" i="7"/>
  <c r="I37" i="7"/>
  <c r="J37" i="7"/>
  <c r="N36" i="7"/>
  <c r="Q36" i="7" s="1"/>
  <c r="M36" i="7"/>
  <c r="P36" i="7" s="1"/>
  <c r="L36" i="7"/>
  <c r="O36" i="7" s="1"/>
  <c r="R35" i="7"/>
  <c r="U35" i="7"/>
  <c r="Z34" i="7" l="1"/>
  <c r="AA34" i="7"/>
  <c r="AB34" i="7"/>
  <c r="AL36" i="11"/>
  <c r="AO36" i="11"/>
  <c r="AM36" i="11"/>
  <c r="AN36" i="11"/>
  <c r="N38" i="11"/>
  <c r="Q38" i="11" s="1"/>
  <c r="V38" i="11" s="1"/>
  <c r="Z38" i="11" s="1"/>
  <c r="AC38" i="11" s="1"/>
  <c r="P38" i="11"/>
  <c r="U38" i="11" s="1"/>
  <c r="Y38" i="11" s="1"/>
  <c r="AB38" i="11" s="1"/>
  <c r="AE37" i="11"/>
  <c r="AH37" i="11"/>
  <c r="AI37" i="11"/>
  <c r="AF37" i="11"/>
  <c r="AD38" i="11"/>
  <c r="AG38" i="11"/>
  <c r="M39" i="11"/>
  <c r="L40" i="11"/>
  <c r="O39" i="11"/>
  <c r="T39" i="11" s="1"/>
  <c r="X39" i="11" s="1"/>
  <c r="AA39" i="11" s="1"/>
  <c r="AK37" i="11"/>
  <c r="Y35" i="7"/>
  <c r="AC34" i="7"/>
  <c r="T36" i="7"/>
  <c r="W36" i="7"/>
  <c r="I38" i="7"/>
  <c r="J38" i="7"/>
  <c r="H38" i="7"/>
  <c r="R36" i="7"/>
  <c r="U36" i="7"/>
  <c r="V36" i="7"/>
  <c r="S36" i="7"/>
  <c r="L37" i="7"/>
  <c r="O37" i="7" s="1"/>
  <c r="N37" i="7"/>
  <c r="Q37" i="7" s="1"/>
  <c r="M37" i="7"/>
  <c r="P37" i="7" s="1"/>
  <c r="Z35" i="7" l="1"/>
  <c r="AA35" i="7"/>
  <c r="AB35" i="7"/>
  <c r="AG39" i="11"/>
  <c r="AD39" i="11"/>
  <c r="AE38" i="11"/>
  <c r="AH38" i="11"/>
  <c r="AN37" i="11"/>
  <c r="AL37" i="11"/>
  <c r="AM37" i="11"/>
  <c r="AO37" i="11"/>
  <c r="L41" i="11"/>
  <c r="M40" i="11"/>
  <c r="O40" i="11"/>
  <c r="T40" i="11" s="1"/>
  <c r="X40" i="11" s="1"/>
  <c r="AA40" i="11" s="1"/>
  <c r="N39" i="11"/>
  <c r="Q39" i="11" s="1"/>
  <c r="V39" i="11" s="1"/>
  <c r="Z39" i="11" s="1"/>
  <c r="AC39" i="11" s="1"/>
  <c r="P39" i="11"/>
  <c r="U39" i="11" s="1"/>
  <c r="Y39" i="11" s="1"/>
  <c r="AB39" i="11" s="1"/>
  <c r="AI38" i="11"/>
  <c r="AF38" i="11"/>
  <c r="AK38" i="11" s="1"/>
  <c r="AC35" i="7"/>
  <c r="W37" i="7"/>
  <c r="T37" i="7"/>
  <c r="R37" i="7"/>
  <c r="U37" i="7"/>
  <c r="J39" i="7"/>
  <c r="H39" i="7"/>
  <c r="I39" i="7"/>
  <c r="S37" i="7"/>
  <c r="V37" i="7"/>
  <c r="Y36" i="7"/>
  <c r="N38" i="7"/>
  <c r="Q38" i="7" s="1"/>
  <c r="L38" i="7"/>
  <c r="O38" i="7" s="1"/>
  <c r="M38" i="7"/>
  <c r="P38" i="7" s="1"/>
  <c r="AA36" i="7" l="1"/>
  <c r="AB36" i="7"/>
  <c r="Z36" i="7"/>
  <c r="AD40" i="11"/>
  <c r="AG40" i="11"/>
  <c r="AN38" i="11"/>
  <c r="AL38" i="11"/>
  <c r="AO38" i="11"/>
  <c r="AM38" i="11"/>
  <c r="N40" i="11"/>
  <c r="Q40" i="11" s="1"/>
  <c r="V40" i="11" s="1"/>
  <c r="Z40" i="11" s="1"/>
  <c r="AC40" i="11" s="1"/>
  <c r="P40" i="11"/>
  <c r="U40" i="11" s="1"/>
  <c r="Y40" i="11" s="1"/>
  <c r="AB40" i="11" s="1"/>
  <c r="AI39" i="11"/>
  <c r="AF39" i="11"/>
  <c r="AE39" i="11"/>
  <c r="AK39" i="11" s="1"/>
  <c r="AH39" i="11"/>
  <c r="L42" i="11"/>
  <c r="M41" i="11"/>
  <c r="O41" i="11"/>
  <c r="T41" i="11" s="1"/>
  <c r="X41" i="11" s="1"/>
  <c r="AA41" i="11" s="1"/>
  <c r="Y37" i="7"/>
  <c r="R38" i="7"/>
  <c r="U38" i="7"/>
  <c r="T38" i="7"/>
  <c r="W38" i="7"/>
  <c r="AC36" i="7"/>
  <c r="L39" i="7"/>
  <c r="O39" i="7" s="1"/>
  <c r="M39" i="7"/>
  <c r="P39" i="7" s="1"/>
  <c r="N39" i="7"/>
  <c r="Q39" i="7" s="1"/>
  <c r="AC37" i="7"/>
  <c r="V38" i="7"/>
  <c r="S38" i="7"/>
  <c r="H40" i="7"/>
  <c r="I40" i="7"/>
  <c r="J40" i="7"/>
  <c r="AB37" i="7" l="1"/>
  <c r="Z37" i="7"/>
  <c r="AA37" i="7"/>
  <c r="AM39" i="11"/>
  <c r="AO39" i="11"/>
  <c r="AN39" i="11"/>
  <c r="AL39" i="11"/>
  <c r="AF40" i="11"/>
  <c r="AI40" i="11"/>
  <c r="AH40" i="11"/>
  <c r="AE40" i="11"/>
  <c r="N41" i="11"/>
  <c r="Q41" i="11" s="1"/>
  <c r="V41" i="11" s="1"/>
  <c r="Z41" i="11" s="1"/>
  <c r="AC41" i="11" s="1"/>
  <c r="P41" i="11"/>
  <c r="U41" i="11" s="1"/>
  <c r="Y41" i="11" s="1"/>
  <c r="AB41" i="11" s="1"/>
  <c r="AD41" i="11"/>
  <c r="AG41" i="11"/>
  <c r="M42" i="11"/>
  <c r="L43" i="11"/>
  <c r="O42" i="11"/>
  <c r="T42" i="11" s="1"/>
  <c r="X42" i="11" s="1"/>
  <c r="AA42" i="11" s="1"/>
  <c r="AK40" i="11"/>
  <c r="L40" i="7"/>
  <c r="O40" i="7" s="1"/>
  <c r="N40" i="7"/>
  <c r="Q40" i="7" s="1"/>
  <c r="M40" i="7"/>
  <c r="P40" i="7" s="1"/>
  <c r="H41" i="7"/>
  <c r="I41" i="7"/>
  <c r="J41" i="7"/>
  <c r="T39" i="7"/>
  <c r="W39" i="7"/>
  <c r="Y38" i="7"/>
  <c r="S39" i="7"/>
  <c r="V39" i="7"/>
  <c r="R39" i="7"/>
  <c r="Y39" i="7" s="1"/>
  <c r="U39" i="7"/>
  <c r="Z39" i="7" l="1"/>
  <c r="AA39" i="7"/>
  <c r="AB39" i="7"/>
  <c r="Z38" i="7"/>
  <c r="AB38" i="7"/>
  <c r="AA38" i="7"/>
  <c r="AG42" i="11"/>
  <c r="AD42" i="11"/>
  <c r="AE41" i="11"/>
  <c r="AK41" i="11" s="1"/>
  <c r="AH41" i="11"/>
  <c r="AL40" i="11"/>
  <c r="AO40" i="11"/>
  <c r="AM40" i="11"/>
  <c r="AN40" i="11"/>
  <c r="M43" i="11"/>
  <c r="L44" i="11"/>
  <c r="O43" i="11"/>
  <c r="T43" i="11" s="1"/>
  <c r="X43" i="11" s="1"/>
  <c r="AA43" i="11" s="1"/>
  <c r="N42" i="11"/>
  <c r="Q42" i="11" s="1"/>
  <c r="V42" i="11" s="1"/>
  <c r="Z42" i="11" s="1"/>
  <c r="AC42" i="11" s="1"/>
  <c r="P42" i="11"/>
  <c r="U42" i="11" s="1"/>
  <c r="Y42" i="11" s="1"/>
  <c r="AB42" i="11" s="1"/>
  <c r="AI41" i="11"/>
  <c r="AF41" i="11"/>
  <c r="I42" i="7"/>
  <c r="J42" i="7"/>
  <c r="H42" i="7"/>
  <c r="AC39" i="7"/>
  <c r="V40" i="7"/>
  <c r="S40" i="7"/>
  <c r="L41" i="7"/>
  <c r="O41" i="7" s="1"/>
  <c r="N41" i="7"/>
  <c r="Q41" i="7" s="1"/>
  <c r="M41" i="7"/>
  <c r="P41" i="7" s="1"/>
  <c r="T40" i="7"/>
  <c r="W40" i="7"/>
  <c r="AC38" i="7"/>
  <c r="R40" i="7"/>
  <c r="Y40" i="7" s="1"/>
  <c r="U40" i="7"/>
  <c r="AA40" i="7" l="1"/>
  <c r="AB40" i="7"/>
  <c r="Z40" i="7"/>
  <c r="AL41" i="11"/>
  <c r="AM41" i="11"/>
  <c r="AN41" i="11"/>
  <c r="AO41" i="11"/>
  <c r="AD43" i="11"/>
  <c r="AG43" i="11"/>
  <c r="L45" i="11"/>
  <c r="M44" i="11"/>
  <c r="O44" i="11"/>
  <c r="T44" i="11" s="1"/>
  <c r="X44" i="11" s="1"/>
  <c r="AA44" i="11" s="1"/>
  <c r="AE42" i="11"/>
  <c r="AH42" i="11"/>
  <c r="N43" i="11"/>
  <c r="Q43" i="11" s="1"/>
  <c r="V43" i="11" s="1"/>
  <c r="Z43" i="11" s="1"/>
  <c r="AC43" i="11" s="1"/>
  <c r="P43" i="11"/>
  <c r="U43" i="11" s="1"/>
  <c r="Y43" i="11" s="1"/>
  <c r="AB43" i="11" s="1"/>
  <c r="AI42" i="11"/>
  <c r="AF42" i="11"/>
  <c r="AK42" i="11" s="1"/>
  <c r="S41" i="7"/>
  <c r="V41" i="7"/>
  <c r="T41" i="7"/>
  <c r="W41" i="7"/>
  <c r="N42" i="7"/>
  <c r="Q42" i="7" s="1"/>
  <c r="M42" i="7"/>
  <c r="P42" i="7" s="1"/>
  <c r="L42" i="7"/>
  <c r="O42" i="7" s="1"/>
  <c r="U41" i="7"/>
  <c r="R41" i="7"/>
  <c r="AC40" i="7"/>
  <c r="J43" i="7"/>
  <c r="H43" i="7"/>
  <c r="I43" i="7"/>
  <c r="AM42" i="11" l="1"/>
  <c r="AN42" i="11"/>
  <c r="AL42" i="11"/>
  <c r="AO42" i="11"/>
  <c r="AF43" i="11"/>
  <c r="AI43" i="11"/>
  <c r="N44" i="11"/>
  <c r="Q44" i="11" s="1"/>
  <c r="V44" i="11" s="1"/>
  <c r="Z44" i="11" s="1"/>
  <c r="AC44" i="11" s="1"/>
  <c r="P44" i="11"/>
  <c r="U44" i="11" s="1"/>
  <c r="Y44" i="11" s="1"/>
  <c r="AB44" i="11" s="1"/>
  <c r="L46" i="11"/>
  <c r="M45" i="11"/>
  <c r="O45" i="11"/>
  <c r="T45" i="11" s="1"/>
  <c r="X45" i="11" s="1"/>
  <c r="AA45" i="11" s="1"/>
  <c r="AE43" i="11"/>
  <c r="AH43" i="11"/>
  <c r="AD44" i="11"/>
  <c r="AG44" i="11"/>
  <c r="AK43" i="11"/>
  <c r="Y41" i="7"/>
  <c r="H44" i="7"/>
  <c r="I44" i="7"/>
  <c r="J44" i="7"/>
  <c r="L43" i="7"/>
  <c r="O43" i="7" s="1"/>
  <c r="N43" i="7"/>
  <c r="Q43" i="7" s="1"/>
  <c r="M43" i="7"/>
  <c r="P43" i="7" s="1"/>
  <c r="R42" i="7"/>
  <c r="Y42" i="7" s="1"/>
  <c r="U42" i="7"/>
  <c r="V42" i="7"/>
  <c r="S42" i="7"/>
  <c r="AC41" i="7"/>
  <c r="W42" i="7"/>
  <c r="T42" i="7"/>
  <c r="Z42" i="7" l="1"/>
  <c r="AA42" i="7"/>
  <c r="AB42" i="7"/>
  <c r="AB41" i="7"/>
  <c r="AA41" i="7"/>
  <c r="Z41" i="7"/>
  <c r="AO43" i="11"/>
  <c r="AN43" i="11"/>
  <c r="AL43" i="11"/>
  <c r="AM43" i="11"/>
  <c r="AF44" i="11"/>
  <c r="AI44" i="11"/>
  <c r="AG45" i="11"/>
  <c r="AD45" i="11"/>
  <c r="AE44" i="11"/>
  <c r="AH44" i="11"/>
  <c r="AK44" i="11"/>
  <c r="N45" i="11"/>
  <c r="Q45" i="11" s="1"/>
  <c r="V45" i="11" s="1"/>
  <c r="Z45" i="11" s="1"/>
  <c r="AC45" i="11" s="1"/>
  <c r="P45" i="11"/>
  <c r="U45" i="11" s="1"/>
  <c r="Y45" i="11" s="1"/>
  <c r="AB45" i="11" s="1"/>
  <c r="M46" i="11"/>
  <c r="L47" i="11"/>
  <c r="O46" i="11"/>
  <c r="T46" i="11" s="1"/>
  <c r="X46" i="11" s="1"/>
  <c r="AA46" i="11" s="1"/>
  <c r="U43" i="7"/>
  <c r="R43" i="7"/>
  <c r="H45" i="7"/>
  <c r="I45" i="7"/>
  <c r="J45" i="7"/>
  <c r="S43" i="7"/>
  <c r="V43" i="7"/>
  <c r="AC42" i="7"/>
  <c r="T43" i="7"/>
  <c r="W43" i="7"/>
  <c r="N44" i="7"/>
  <c r="Q44" i="7" s="1"/>
  <c r="M44" i="7"/>
  <c r="P44" i="7" s="1"/>
  <c r="L44" i="7"/>
  <c r="O44" i="7" s="1"/>
  <c r="AK45" i="11" l="1"/>
  <c r="AO44" i="11"/>
  <c r="AM44" i="11"/>
  <c r="AN44" i="11"/>
  <c r="AL44" i="11"/>
  <c r="AF45" i="11"/>
  <c r="AI45" i="11"/>
  <c r="M47" i="11"/>
  <c r="L48" i="11"/>
  <c r="O47" i="11"/>
  <c r="T47" i="11" s="1"/>
  <c r="X47" i="11" s="1"/>
  <c r="AA47" i="11" s="1"/>
  <c r="N46" i="11"/>
  <c r="Q46" i="11" s="1"/>
  <c r="V46" i="11" s="1"/>
  <c r="Z46" i="11" s="1"/>
  <c r="AC46" i="11" s="1"/>
  <c r="P46" i="11"/>
  <c r="U46" i="11" s="1"/>
  <c r="Y46" i="11" s="1"/>
  <c r="AB46" i="11" s="1"/>
  <c r="AG46" i="11"/>
  <c r="AD46" i="11"/>
  <c r="AE45" i="11"/>
  <c r="AH45" i="11"/>
  <c r="Y43" i="7"/>
  <c r="U44" i="7"/>
  <c r="R44" i="7"/>
  <c r="N45" i="7"/>
  <c r="Q45" i="7" s="1"/>
  <c r="M45" i="7"/>
  <c r="P45" i="7" s="1"/>
  <c r="L45" i="7"/>
  <c r="O45" i="7" s="1"/>
  <c r="AC43" i="7"/>
  <c r="V44" i="7"/>
  <c r="S44" i="7"/>
  <c r="W44" i="7"/>
  <c r="T44" i="7"/>
  <c r="I46" i="7"/>
  <c r="J46" i="7"/>
  <c r="H46" i="7"/>
  <c r="Z43" i="7" l="1"/>
  <c r="AA43" i="7"/>
  <c r="AB43" i="7"/>
  <c r="AL45" i="11"/>
  <c r="AM45" i="11"/>
  <c r="AN45" i="11"/>
  <c r="AO45" i="11"/>
  <c r="AH46" i="11"/>
  <c r="AE46" i="11"/>
  <c r="N47" i="11"/>
  <c r="Q47" i="11" s="1"/>
  <c r="V47" i="11" s="1"/>
  <c r="Z47" i="11" s="1"/>
  <c r="AC47" i="11" s="1"/>
  <c r="P47" i="11"/>
  <c r="U47" i="11" s="1"/>
  <c r="Y47" i="11" s="1"/>
  <c r="AB47" i="11" s="1"/>
  <c r="AF46" i="11"/>
  <c r="AI46" i="11"/>
  <c r="L49" i="11"/>
  <c r="M48" i="11"/>
  <c r="O48" i="11"/>
  <c r="T48" i="11" s="1"/>
  <c r="X48" i="11" s="1"/>
  <c r="AA48" i="11" s="1"/>
  <c r="AK46" i="11"/>
  <c r="AG47" i="11"/>
  <c r="AD47" i="11"/>
  <c r="Y44" i="7"/>
  <c r="J47" i="7"/>
  <c r="H47" i="7"/>
  <c r="I47" i="7"/>
  <c r="S45" i="7"/>
  <c r="V45" i="7"/>
  <c r="T45" i="7"/>
  <c r="W45" i="7"/>
  <c r="L46" i="7"/>
  <c r="O46" i="7" s="1"/>
  <c r="N46" i="7"/>
  <c r="Q46" i="7" s="1"/>
  <c r="M46" i="7"/>
  <c r="P46" i="7" s="1"/>
  <c r="U45" i="7"/>
  <c r="R45" i="7"/>
  <c r="AC44" i="7" l="1"/>
  <c r="AA44" i="7"/>
  <c r="AB44" i="7"/>
  <c r="Z44" i="7"/>
  <c r="N48" i="11"/>
  <c r="Q48" i="11" s="1"/>
  <c r="V48" i="11" s="1"/>
  <c r="Z48" i="11" s="1"/>
  <c r="AC48" i="11" s="1"/>
  <c r="P48" i="11"/>
  <c r="U48" i="11" s="1"/>
  <c r="Y48" i="11" s="1"/>
  <c r="AB48" i="11" s="1"/>
  <c r="AH47" i="11"/>
  <c r="AE47" i="11"/>
  <c r="AK47" i="11" s="1"/>
  <c r="L50" i="11"/>
  <c r="M49" i="11"/>
  <c r="O49" i="11"/>
  <c r="T49" i="11" s="1"/>
  <c r="X49" i="11" s="1"/>
  <c r="AA49" i="11" s="1"/>
  <c r="AI47" i="11"/>
  <c r="AF47" i="11"/>
  <c r="AO46" i="11"/>
  <c r="AM46" i="11"/>
  <c r="AN46" i="11"/>
  <c r="AL46" i="11"/>
  <c r="AD48" i="11"/>
  <c r="AG48" i="11"/>
  <c r="Y45" i="7"/>
  <c r="R46" i="7"/>
  <c r="U46" i="7"/>
  <c r="S46" i="7"/>
  <c r="V46" i="7"/>
  <c r="N47" i="7"/>
  <c r="Q47" i="7" s="1"/>
  <c r="M47" i="7"/>
  <c r="P47" i="7" s="1"/>
  <c r="L47" i="7"/>
  <c r="O47" i="7" s="1"/>
  <c r="H48" i="7"/>
  <c r="I48" i="7"/>
  <c r="J48" i="7"/>
  <c r="T46" i="7"/>
  <c r="W46" i="7"/>
  <c r="AB45" i="7" l="1"/>
  <c r="AA45" i="7"/>
  <c r="Z45" i="7"/>
  <c r="AM47" i="11"/>
  <c r="AN47" i="11"/>
  <c r="AO47" i="11"/>
  <c r="AL47" i="11"/>
  <c r="AG49" i="11"/>
  <c r="AD49" i="11"/>
  <c r="N49" i="11"/>
  <c r="Q49" i="11" s="1"/>
  <c r="V49" i="11" s="1"/>
  <c r="Z49" i="11" s="1"/>
  <c r="AC49" i="11" s="1"/>
  <c r="P49" i="11"/>
  <c r="U49" i="11" s="1"/>
  <c r="Y49" i="11" s="1"/>
  <c r="AB49" i="11" s="1"/>
  <c r="AF48" i="11"/>
  <c r="AI48" i="11"/>
  <c r="AE48" i="11"/>
  <c r="AK48" i="11" s="1"/>
  <c r="AH48" i="11"/>
  <c r="M50" i="11"/>
  <c r="L51" i="11"/>
  <c r="O50" i="11"/>
  <c r="T50" i="11" s="1"/>
  <c r="X50" i="11" s="1"/>
  <c r="AA50" i="11" s="1"/>
  <c r="AC45" i="7"/>
  <c r="Y46" i="7"/>
  <c r="L48" i="7"/>
  <c r="O48" i="7" s="1"/>
  <c r="N48" i="7"/>
  <c r="Q48" i="7" s="1"/>
  <c r="M48" i="7"/>
  <c r="P48" i="7" s="1"/>
  <c r="H49" i="7"/>
  <c r="I49" i="7"/>
  <c r="J49" i="7"/>
  <c r="R47" i="7"/>
  <c r="U47" i="7"/>
  <c r="V47" i="7"/>
  <c r="S47" i="7"/>
  <c r="T47" i="7"/>
  <c r="W47" i="7"/>
  <c r="AC46" i="7" l="1"/>
  <c r="Z46" i="7"/>
  <c r="AA46" i="7"/>
  <c r="AB46" i="7"/>
  <c r="AF49" i="11"/>
  <c r="AI49" i="11"/>
  <c r="AD50" i="11"/>
  <c r="AG50" i="11"/>
  <c r="M51" i="11"/>
  <c r="L52" i="11"/>
  <c r="O51" i="11"/>
  <c r="T51" i="11" s="1"/>
  <c r="X51" i="11" s="1"/>
  <c r="AA51" i="11" s="1"/>
  <c r="AK49" i="11"/>
  <c r="AH49" i="11"/>
  <c r="AE49" i="11"/>
  <c r="AL48" i="11"/>
  <c r="AM48" i="11"/>
  <c r="AN48" i="11"/>
  <c r="AO48" i="11"/>
  <c r="N50" i="11"/>
  <c r="Q50" i="11" s="1"/>
  <c r="V50" i="11" s="1"/>
  <c r="Z50" i="11" s="1"/>
  <c r="AC50" i="11" s="1"/>
  <c r="P50" i="11"/>
  <c r="U50" i="11" s="1"/>
  <c r="Y50" i="11" s="1"/>
  <c r="AB50" i="11" s="1"/>
  <c r="Y47" i="7"/>
  <c r="L49" i="7"/>
  <c r="N49" i="7"/>
  <c r="Q49" i="7" s="1"/>
  <c r="M49" i="7"/>
  <c r="P49" i="7" s="1"/>
  <c r="V48" i="7"/>
  <c r="S48" i="7"/>
  <c r="I50" i="7"/>
  <c r="J50" i="7"/>
  <c r="H50" i="7"/>
  <c r="T48" i="7"/>
  <c r="W48" i="7"/>
  <c r="U48" i="7"/>
  <c r="R48" i="7"/>
  <c r="Z47" i="7" l="1"/>
  <c r="AA47" i="7"/>
  <c r="AB47" i="7"/>
  <c r="AH50" i="11"/>
  <c r="AE50" i="11"/>
  <c r="AN49" i="11"/>
  <c r="AO49" i="11"/>
  <c r="AL49" i="11"/>
  <c r="AM49" i="11"/>
  <c r="AK50" i="11"/>
  <c r="AD51" i="11"/>
  <c r="AG51" i="11"/>
  <c r="L53" i="11"/>
  <c r="M52" i="11"/>
  <c r="O52" i="11"/>
  <c r="T52" i="11" s="1"/>
  <c r="X52" i="11" s="1"/>
  <c r="AA52" i="11" s="1"/>
  <c r="AI50" i="11"/>
  <c r="AF50" i="11"/>
  <c r="N51" i="11"/>
  <c r="Q51" i="11" s="1"/>
  <c r="V51" i="11" s="1"/>
  <c r="Z51" i="11" s="1"/>
  <c r="AC51" i="11" s="1"/>
  <c r="P51" i="11"/>
  <c r="U51" i="11" s="1"/>
  <c r="Y51" i="11" s="1"/>
  <c r="AB51" i="11" s="1"/>
  <c r="AC47" i="7"/>
  <c r="L50" i="7"/>
  <c r="O50" i="7" s="1"/>
  <c r="N50" i="7"/>
  <c r="Q50" i="7" s="1"/>
  <c r="M50" i="7"/>
  <c r="P50" i="7" s="1"/>
  <c r="V49" i="7"/>
  <c r="S49" i="7"/>
  <c r="W49" i="7"/>
  <c r="T49" i="7"/>
  <c r="J51" i="7"/>
  <c r="H51" i="7"/>
  <c r="I51" i="7"/>
  <c r="Y48" i="7"/>
  <c r="O49" i="7"/>
  <c r="AA48" i="7" l="1"/>
  <c r="AB48" i="7"/>
  <c r="Z48" i="7"/>
  <c r="AF51" i="11"/>
  <c r="AI51" i="11"/>
  <c r="AE51" i="11"/>
  <c r="AH51" i="11"/>
  <c r="AK51" i="11"/>
  <c r="N52" i="11"/>
  <c r="Q52" i="11" s="1"/>
  <c r="V52" i="11" s="1"/>
  <c r="Z52" i="11" s="1"/>
  <c r="AC52" i="11" s="1"/>
  <c r="P52" i="11"/>
  <c r="U52" i="11" s="1"/>
  <c r="Y52" i="11" s="1"/>
  <c r="AB52" i="11" s="1"/>
  <c r="L54" i="11"/>
  <c r="M53" i="11"/>
  <c r="O53" i="11"/>
  <c r="T53" i="11" s="1"/>
  <c r="X53" i="11" s="1"/>
  <c r="AA53" i="11" s="1"/>
  <c r="AG52" i="11"/>
  <c r="AD52" i="11"/>
  <c r="AL50" i="11"/>
  <c r="AO50" i="11"/>
  <c r="AM50" i="11"/>
  <c r="AN50" i="11"/>
  <c r="R49" i="7"/>
  <c r="Y49" i="7" s="1"/>
  <c r="U49" i="7"/>
  <c r="M51" i="7"/>
  <c r="P51" i="7" s="1"/>
  <c r="N51" i="7"/>
  <c r="Q51" i="7" s="1"/>
  <c r="L51" i="7"/>
  <c r="O51" i="7" s="1"/>
  <c r="R50" i="7"/>
  <c r="U50" i="7"/>
  <c r="H52" i="7"/>
  <c r="I52" i="7"/>
  <c r="J52" i="7"/>
  <c r="AC48" i="7"/>
  <c r="V50" i="7"/>
  <c r="S50" i="7"/>
  <c r="W50" i="7"/>
  <c r="T50" i="7"/>
  <c r="AB49" i="7" l="1"/>
  <c r="Z49" i="7"/>
  <c r="AA49" i="7"/>
  <c r="M54" i="11"/>
  <c r="L55" i="11"/>
  <c r="O54" i="11"/>
  <c r="T54" i="11" s="1"/>
  <c r="X54" i="11" s="1"/>
  <c r="AA54" i="11" s="1"/>
  <c r="AH52" i="11"/>
  <c r="AE52" i="11"/>
  <c r="AK52" i="11" s="1"/>
  <c r="AI52" i="11"/>
  <c r="AF52" i="11"/>
  <c r="AD53" i="11"/>
  <c r="AG53" i="11"/>
  <c r="N53" i="11"/>
  <c r="Q53" i="11" s="1"/>
  <c r="V53" i="11" s="1"/>
  <c r="Z53" i="11" s="1"/>
  <c r="AC53" i="11" s="1"/>
  <c r="P53" i="11"/>
  <c r="U53" i="11" s="1"/>
  <c r="Y53" i="11" s="1"/>
  <c r="AB53" i="11" s="1"/>
  <c r="AN51" i="11"/>
  <c r="AL51" i="11"/>
  <c r="AM51" i="11"/>
  <c r="AO51" i="11"/>
  <c r="Y50" i="7"/>
  <c r="W51" i="7"/>
  <c r="T51" i="7"/>
  <c r="S51" i="7"/>
  <c r="V51" i="7"/>
  <c r="M52" i="7"/>
  <c r="P52" i="7" s="1"/>
  <c r="L52" i="7"/>
  <c r="O52" i="7" s="1"/>
  <c r="N52" i="7"/>
  <c r="Q52" i="7" s="1"/>
  <c r="H53" i="7"/>
  <c r="I53" i="7"/>
  <c r="J53" i="7"/>
  <c r="R51" i="7"/>
  <c r="U51" i="7"/>
  <c r="AC49" i="7"/>
  <c r="Z50" i="7" l="1"/>
  <c r="AB50" i="7"/>
  <c r="AA50" i="7"/>
  <c r="AC50" i="7"/>
  <c r="AO52" i="11"/>
  <c r="AL52" i="11"/>
  <c r="AM52" i="11"/>
  <c r="AN52" i="11"/>
  <c r="AH53" i="11"/>
  <c r="AE53" i="11"/>
  <c r="AD54" i="11"/>
  <c r="AG54" i="11"/>
  <c r="AF53" i="11"/>
  <c r="AK53" i="11" s="1"/>
  <c r="AI53" i="11"/>
  <c r="M55" i="11"/>
  <c r="L56" i="11"/>
  <c r="O55" i="11"/>
  <c r="T55" i="11" s="1"/>
  <c r="X55" i="11" s="1"/>
  <c r="AA55" i="11" s="1"/>
  <c r="N54" i="11"/>
  <c r="Q54" i="11" s="1"/>
  <c r="V54" i="11" s="1"/>
  <c r="Z54" i="11" s="1"/>
  <c r="AC54" i="11" s="1"/>
  <c r="P54" i="11"/>
  <c r="U54" i="11" s="1"/>
  <c r="Y54" i="11" s="1"/>
  <c r="AB54" i="11" s="1"/>
  <c r="R52" i="7"/>
  <c r="U52" i="7"/>
  <c r="N53" i="7"/>
  <c r="Q53" i="7" s="1"/>
  <c r="L53" i="7"/>
  <c r="O53" i="7" s="1"/>
  <c r="M53" i="7"/>
  <c r="P53" i="7" s="1"/>
  <c r="W52" i="7"/>
  <c r="T52" i="7"/>
  <c r="Y51" i="7"/>
  <c r="V52" i="7"/>
  <c r="S52" i="7"/>
  <c r="I54" i="7"/>
  <c r="J54" i="7"/>
  <c r="H54" i="7"/>
  <c r="Z51" i="7" l="1"/>
  <c r="AA51" i="7"/>
  <c r="AB51" i="7"/>
  <c r="AH54" i="11"/>
  <c r="AE54" i="11"/>
  <c r="N55" i="11"/>
  <c r="Q55" i="11" s="1"/>
  <c r="V55" i="11" s="1"/>
  <c r="Z55" i="11" s="1"/>
  <c r="AC55" i="11" s="1"/>
  <c r="P55" i="11"/>
  <c r="U55" i="11" s="1"/>
  <c r="Y55" i="11" s="1"/>
  <c r="AB55" i="11" s="1"/>
  <c r="L57" i="11"/>
  <c r="M56" i="11"/>
  <c r="O56" i="11"/>
  <c r="T56" i="11" s="1"/>
  <c r="X56" i="11" s="1"/>
  <c r="AA56" i="11" s="1"/>
  <c r="AF54" i="11"/>
  <c r="AK54" i="11" s="1"/>
  <c r="AI54" i="11"/>
  <c r="AD55" i="11"/>
  <c r="AG55" i="11"/>
  <c r="AL53" i="11"/>
  <c r="AM53" i="11"/>
  <c r="AN53" i="11"/>
  <c r="AO53" i="11"/>
  <c r="Y52" i="7"/>
  <c r="AC51" i="7"/>
  <c r="W53" i="7"/>
  <c r="T53" i="7"/>
  <c r="R53" i="7"/>
  <c r="U53" i="7"/>
  <c r="J55" i="7"/>
  <c r="H55" i="7"/>
  <c r="I55" i="7"/>
  <c r="L54" i="7"/>
  <c r="O54" i="7" s="1"/>
  <c r="M54" i="7"/>
  <c r="P54" i="7" s="1"/>
  <c r="N54" i="7"/>
  <c r="Q54" i="7" s="1"/>
  <c r="S53" i="7"/>
  <c r="Y53" i="7" s="1"/>
  <c r="V53" i="7"/>
  <c r="AA52" i="7" l="1"/>
  <c r="AB52" i="7"/>
  <c r="Z52" i="7"/>
  <c r="AB53" i="7"/>
  <c r="AA53" i="7"/>
  <c r="Z53" i="7"/>
  <c r="AL54" i="11"/>
  <c r="AO54" i="11"/>
  <c r="AM54" i="11"/>
  <c r="AN54" i="11"/>
  <c r="AF55" i="11"/>
  <c r="AI55" i="11"/>
  <c r="AH55" i="11"/>
  <c r="AE55" i="11"/>
  <c r="AK55" i="11" s="1"/>
  <c r="N56" i="11"/>
  <c r="Q56" i="11" s="1"/>
  <c r="V56" i="11" s="1"/>
  <c r="Z56" i="11" s="1"/>
  <c r="AC56" i="11" s="1"/>
  <c r="P56" i="11"/>
  <c r="U56" i="11" s="1"/>
  <c r="Y56" i="11" s="1"/>
  <c r="AB56" i="11" s="1"/>
  <c r="L58" i="11"/>
  <c r="M57" i="11"/>
  <c r="O57" i="11"/>
  <c r="T57" i="11" s="1"/>
  <c r="X57" i="11" s="1"/>
  <c r="AA57" i="11" s="1"/>
  <c r="AG56" i="11"/>
  <c r="AD56" i="11"/>
  <c r="AC52" i="7"/>
  <c r="W54" i="7"/>
  <c r="T54" i="7"/>
  <c r="H56" i="7"/>
  <c r="I56" i="7"/>
  <c r="J56" i="7"/>
  <c r="R54" i="7"/>
  <c r="U54" i="7"/>
  <c r="N55" i="7"/>
  <c r="Q55" i="7" s="1"/>
  <c r="L55" i="7"/>
  <c r="O55" i="7" s="1"/>
  <c r="M55" i="7"/>
  <c r="P55" i="7" s="1"/>
  <c r="V54" i="7"/>
  <c r="S54" i="7"/>
  <c r="AC53" i="7"/>
  <c r="Y54" i="7" l="1"/>
  <c r="AO55" i="11"/>
  <c r="AN55" i="11"/>
  <c r="AL55" i="11"/>
  <c r="AM55" i="11"/>
  <c r="M58" i="11"/>
  <c r="L59" i="11"/>
  <c r="O58" i="11"/>
  <c r="T58" i="11" s="1"/>
  <c r="X58" i="11" s="1"/>
  <c r="AA58" i="11" s="1"/>
  <c r="AE56" i="11"/>
  <c r="AH56" i="11"/>
  <c r="AI56" i="11"/>
  <c r="AF56" i="11"/>
  <c r="AK56" i="11"/>
  <c r="AG57" i="11"/>
  <c r="AD57" i="11"/>
  <c r="N57" i="11"/>
  <c r="Q57" i="11" s="1"/>
  <c r="V57" i="11" s="1"/>
  <c r="Z57" i="11" s="1"/>
  <c r="AC57" i="11" s="1"/>
  <c r="P57" i="11"/>
  <c r="U57" i="11" s="1"/>
  <c r="Y57" i="11" s="1"/>
  <c r="AB57" i="11" s="1"/>
  <c r="AC54" i="7"/>
  <c r="N56" i="7"/>
  <c r="Q56" i="7" s="1"/>
  <c r="M56" i="7"/>
  <c r="P56" i="7" s="1"/>
  <c r="L56" i="7"/>
  <c r="O56" i="7" s="1"/>
  <c r="S55" i="7"/>
  <c r="V55" i="7"/>
  <c r="W55" i="7"/>
  <c r="T55" i="7"/>
  <c r="R55" i="7"/>
  <c r="U55" i="7"/>
  <c r="H57" i="7"/>
  <c r="I57" i="7"/>
  <c r="J57" i="7"/>
  <c r="Z54" i="7" l="1"/>
  <c r="AB54" i="7"/>
  <c r="AA54" i="7"/>
  <c r="AD58" i="11"/>
  <c r="AG58" i="11"/>
  <c r="AE57" i="11"/>
  <c r="AH57" i="11"/>
  <c r="AO56" i="11"/>
  <c r="AN56" i="11"/>
  <c r="AL56" i="11"/>
  <c r="AM56" i="11"/>
  <c r="M59" i="11"/>
  <c r="L60" i="11"/>
  <c r="O59" i="11"/>
  <c r="T59" i="11" s="1"/>
  <c r="X59" i="11" s="1"/>
  <c r="AA59" i="11" s="1"/>
  <c r="AI57" i="11"/>
  <c r="AF57" i="11"/>
  <c r="AK57" i="11" s="1"/>
  <c r="N58" i="11"/>
  <c r="Q58" i="11" s="1"/>
  <c r="V58" i="11" s="1"/>
  <c r="Z58" i="11" s="1"/>
  <c r="AC58" i="11" s="1"/>
  <c r="P58" i="11"/>
  <c r="U58" i="11" s="1"/>
  <c r="Y58" i="11" s="1"/>
  <c r="AB58" i="11" s="1"/>
  <c r="Y55" i="7"/>
  <c r="R56" i="7"/>
  <c r="U56" i="7"/>
  <c r="M57" i="7"/>
  <c r="P57" i="7" s="1"/>
  <c r="L57" i="7"/>
  <c r="O57" i="7" s="1"/>
  <c r="N57" i="7"/>
  <c r="Q57" i="7" s="1"/>
  <c r="I58" i="7"/>
  <c r="J58" i="7"/>
  <c r="H58" i="7"/>
  <c r="V56" i="7"/>
  <c r="S56" i="7"/>
  <c r="W56" i="7"/>
  <c r="T56" i="7"/>
  <c r="Z55" i="7" l="1"/>
  <c r="AA55" i="7"/>
  <c r="AB55" i="7"/>
  <c r="AD59" i="11"/>
  <c r="AG59" i="11"/>
  <c r="AI58" i="11"/>
  <c r="AF58" i="11"/>
  <c r="L61" i="11"/>
  <c r="M60" i="11"/>
  <c r="O60" i="11"/>
  <c r="T60" i="11" s="1"/>
  <c r="X60" i="11" s="1"/>
  <c r="AA60" i="11" s="1"/>
  <c r="AH58" i="11"/>
  <c r="AE58" i="11"/>
  <c r="AL57" i="11"/>
  <c r="AO57" i="11"/>
  <c r="AM57" i="11"/>
  <c r="AN57" i="11"/>
  <c r="N59" i="11"/>
  <c r="Q59" i="11" s="1"/>
  <c r="V59" i="11" s="1"/>
  <c r="Z59" i="11" s="1"/>
  <c r="AC59" i="11" s="1"/>
  <c r="P59" i="11"/>
  <c r="U59" i="11" s="1"/>
  <c r="Y59" i="11" s="1"/>
  <c r="AB59" i="11" s="1"/>
  <c r="AK58" i="11"/>
  <c r="Y56" i="7"/>
  <c r="AC56" i="7" s="1"/>
  <c r="N58" i="7"/>
  <c r="Q58" i="7" s="1"/>
  <c r="L58" i="7"/>
  <c r="O58" i="7" s="1"/>
  <c r="M58" i="7"/>
  <c r="P58" i="7" s="1"/>
  <c r="J59" i="7"/>
  <c r="H59" i="7"/>
  <c r="I59" i="7"/>
  <c r="V57" i="7"/>
  <c r="S57" i="7"/>
  <c r="W57" i="7"/>
  <c r="T57" i="7"/>
  <c r="R57" i="7"/>
  <c r="U57" i="7"/>
  <c r="AC55" i="7"/>
  <c r="AA56" i="7" l="1"/>
  <c r="AB56" i="7"/>
  <c r="Z56" i="7"/>
  <c r="AN58" i="11"/>
  <c r="AL58" i="11"/>
  <c r="AO58" i="11"/>
  <c r="AM58" i="11"/>
  <c r="AD60" i="11"/>
  <c r="AG60" i="11"/>
  <c r="AF59" i="11"/>
  <c r="AI59" i="11"/>
  <c r="N60" i="11"/>
  <c r="Q60" i="11" s="1"/>
  <c r="V60" i="11" s="1"/>
  <c r="Z60" i="11" s="1"/>
  <c r="AC60" i="11" s="1"/>
  <c r="P60" i="11"/>
  <c r="U60" i="11" s="1"/>
  <c r="Y60" i="11" s="1"/>
  <c r="AB60" i="11" s="1"/>
  <c r="AH59" i="11"/>
  <c r="AE59" i="11"/>
  <c r="L62" i="11"/>
  <c r="M61" i="11"/>
  <c r="O61" i="11"/>
  <c r="T61" i="11" s="1"/>
  <c r="X61" i="11" s="1"/>
  <c r="AA61" i="11" s="1"/>
  <c r="AK59" i="11"/>
  <c r="M59" i="7"/>
  <c r="P59" i="7" s="1"/>
  <c r="S59" i="7" s="1"/>
  <c r="Y57" i="7"/>
  <c r="V58" i="7"/>
  <c r="S58" i="7"/>
  <c r="R58" i="7"/>
  <c r="U58" i="7"/>
  <c r="H60" i="7"/>
  <c r="I60" i="7"/>
  <c r="J60" i="7"/>
  <c r="N59" i="7"/>
  <c r="Q59" i="7" s="1"/>
  <c r="L59" i="7"/>
  <c r="O59" i="7" s="1"/>
  <c r="W58" i="7"/>
  <c r="T58" i="7"/>
  <c r="V59" i="7" l="1"/>
  <c r="AB57" i="7"/>
  <c r="AA57" i="7"/>
  <c r="Z57" i="7"/>
  <c r="M62" i="11"/>
  <c r="L63" i="11"/>
  <c r="O62" i="11"/>
  <c r="T62" i="11" s="1"/>
  <c r="X62" i="11" s="1"/>
  <c r="AA62" i="11" s="1"/>
  <c r="AG61" i="11"/>
  <c r="AD61" i="11"/>
  <c r="AO59" i="11"/>
  <c r="AN59" i="11"/>
  <c r="AL59" i="11"/>
  <c r="AM59" i="11"/>
  <c r="N61" i="11"/>
  <c r="Q61" i="11" s="1"/>
  <c r="V61" i="11" s="1"/>
  <c r="Z61" i="11" s="1"/>
  <c r="AC61" i="11" s="1"/>
  <c r="P61" i="11"/>
  <c r="U61" i="11" s="1"/>
  <c r="Y61" i="11" s="1"/>
  <c r="AB61" i="11" s="1"/>
  <c r="AE60" i="11"/>
  <c r="AH60" i="11"/>
  <c r="AI60" i="11"/>
  <c r="AF60" i="11"/>
  <c r="AK60" i="11"/>
  <c r="Y58" i="7"/>
  <c r="AC57" i="7"/>
  <c r="H61" i="7"/>
  <c r="I61" i="7"/>
  <c r="J61" i="7"/>
  <c r="N60" i="7"/>
  <c r="Q60" i="7" s="1"/>
  <c r="M60" i="7"/>
  <c r="P60" i="7" s="1"/>
  <c r="L60" i="7"/>
  <c r="O60" i="7" s="1"/>
  <c r="R59" i="7"/>
  <c r="U59" i="7"/>
  <c r="W59" i="7"/>
  <c r="T59" i="7"/>
  <c r="Z58" i="7" l="1"/>
  <c r="AA58" i="7"/>
  <c r="AB58" i="7"/>
  <c r="AO60" i="11"/>
  <c r="AN60" i="11"/>
  <c r="AL60" i="11"/>
  <c r="AM60" i="11"/>
  <c r="AD62" i="11"/>
  <c r="AG62" i="11"/>
  <c r="AF61" i="11"/>
  <c r="AI61" i="11"/>
  <c r="M63" i="11"/>
  <c r="L64" i="11"/>
  <c r="O63" i="11"/>
  <c r="T63" i="11" s="1"/>
  <c r="X63" i="11" s="1"/>
  <c r="AA63" i="11" s="1"/>
  <c r="AH61" i="11"/>
  <c r="AE61" i="11"/>
  <c r="AK61" i="11" s="1"/>
  <c r="N62" i="11"/>
  <c r="Q62" i="11" s="1"/>
  <c r="V62" i="11" s="1"/>
  <c r="Z62" i="11" s="1"/>
  <c r="AC62" i="11" s="1"/>
  <c r="P62" i="11"/>
  <c r="U62" i="11" s="1"/>
  <c r="Y62" i="11" s="1"/>
  <c r="AB62" i="11" s="1"/>
  <c r="AC58" i="7"/>
  <c r="Y59" i="7"/>
  <c r="W60" i="7"/>
  <c r="T60" i="7"/>
  <c r="R60" i="7"/>
  <c r="U60" i="7"/>
  <c r="I62" i="7"/>
  <c r="J62" i="7"/>
  <c r="H62" i="7"/>
  <c r="V60" i="7"/>
  <c r="S60" i="7"/>
  <c r="L61" i="7"/>
  <c r="O61" i="7" s="1"/>
  <c r="N61" i="7"/>
  <c r="Q61" i="7" s="1"/>
  <c r="M61" i="7"/>
  <c r="P61" i="7" s="1"/>
  <c r="Z59" i="7" l="1"/>
  <c r="AA59" i="7"/>
  <c r="AB59" i="7"/>
  <c r="AD63" i="11"/>
  <c r="AG63" i="11"/>
  <c r="AI62" i="11"/>
  <c r="AF62" i="11"/>
  <c r="L65" i="11"/>
  <c r="M64" i="11"/>
  <c r="O64" i="11"/>
  <c r="T64" i="11" s="1"/>
  <c r="X64" i="11" s="1"/>
  <c r="AA64" i="11" s="1"/>
  <c r="AH62" i="11"/>
  <c r="AE62" i="11"/>
  <c r="AM61" i="11"/>
  <c r="AO61" i="11"/>
  <c r="AN61" i="11"/>
  <c r="AL61" i="11"/>
  <c r="N63" i="11"/>
  <c r="Q63" i="11" s="1"/>
  <c r="V63" i="11" s="1"/>
  <c r="Z63" i="11" s="1"/>
  <c r="AC63" i="11" s="1"/>
  <c r="P63" i="11"/>
  <c r="U63" i="11" s="1"/>
  <c r="Y63" i="11" s="1"/>
  <c r="AB63" i="11" s="1"/>
  <c r="AC59" i="7"/>
  <c r="Y60" i="7"/>
  <c r="S61" i="7"/>
  <c r="V61" i="7"/>
  <c r="T61" i="7"/>
  <c r="W61" i="7"/>
  <c r="L62" i="7"/>
  <c r="O62" i="7" s="1"/>
  <c r="N62" i="7"/>
  <c r="Q62" i="7" s="1"/>
  <c r="M62" i="7"/>
  <c r="P62" i="7" s="1"/>
  <c r="R61" i="7"/>
  <c r="U61" i="7"/>
  <c r="J63" i="7"/>
  <c r="H63" i="7"/>
  <c r="I63" i="7"/>
  <c r="AA60" i="7" l="1"/>
  <c r="AB60" i="7"/>
  <c r="Z60" i="7"/>
  <c r="AD64" i="11"/>
  <c r="AG64" i="11"/>
  <c r="AI63" i="11"/>
  <c r="AF63" i="11"/>
  <c r="N64" i="11"/>
  <c r="Q64" i="11" s="1"/>
  <c r="V64" i="11" s="1"/>
  <c r="Z64" i="11" s="1"/>
  <c r="AC64" i="11" s="1"/>
  <c r="P64" i="11"/>
  <c r="U64" i="11" s="1"/>
  <c r="Y64" i="11" s="1"/>
  <c r="AB64" i="11" s="1"/>
  <c r="AH63" i="11"/>
  <c r="AE63" i="11"/>
  <c r="AK63" i="11" s="1"/>
  <c r="AK62" i="11"/>
  <c r="L66" i="11"/>
  <c r="M65" i="11"/>
  <c r="O65" i="11"/>
  <c r="T65" i="11" s="1"/>
  <c r="X65" i="11" s="1"/>
  <c r="AA65" i="11" s="1"/>
  <c r="AC60" i="7"/>
  <c r="H64" i="7"/>
  <c r="I64" i="7"/>
  <c r="J64" i="7"/>
  <c r="V62" i="7"/>
  <c r="S62" i="7"/>
  <c r="T62" i="7"/>
  <c r="W62" i="7"/>
  <c r="N63" i="7"/>
  <c r="Q63" i="7" s="1"/>
  <c r="M63" i="7"/>
  <c r="P63" i="7" s="1"/>
  <c r="L63" i="7"/>
  <c r="U62" i="7"/>
  <c r="R62" i="7"/>
  <c r="Y61" i="7"/>
  <c r="AB61" i="7" l="1"/>
  <c r="Z61" i="7"/>
  <c r="AA61" i="7"/>
  <c r="AD65" i="11"/>
  <c r="AG65" i="11"/>
  <c r="AO63" i="11"/>
  <c r="AM63" i="11"/>
  <c r="AN63" i="11"/>
  <c r="AL63" i="11"/>
  <c r="N65" i="11"/>
  <c r="Q65" i="11" s="1"/>
  <c r="V65" i="11" s="1"/>
  <c r="Z65" i="11" s="1"/>
  <c r="AC65" i="11" s="1"/>
  <c r="P65" i="11"/>
  <c r="U65" i="11" s="1"/>
  <c r="Y65" i="11" s="1"/>
  <c r="AB65" i="11" s="1"/>
  <c r="AE64" i="11"/>
  <c r="AH64" i="11"/>
  <c r="M66" i="11"/>
  <c r="L67" i="11"/>
  <c r="O66" i="11"/>
  <c r="T66" i="11" s="1"/>
  <c r="X66" i="11" s="1"/>
  <c r="AA66" i="11" s="1"/>
  <c r="AL62" i="11"/>
  <c r="AO62" i="11"/>
  <c r="AM62" i="11"/>
  <c r="AN62" i="11"/>
  <c r="AF64" i="11"/>
  <c r="AK64" i="11" s="1"/>
  <c r="AI64" i="11"/>
  <c r="Y62" i="7"/>
  <c r="O63" i="7"/>
  <c r="AC61" i="7"/>
  <c r="W63" i="7"/>
  <c r="T63" i="7"/>
  <c r="V63" i="7"/>
  <c r="S63" i="7"/>
  <c r="H65" i="7"/>
  <c r="I65" i="7"/>
  <c r="J65" i="7"/>
  <c r="N64" i="7"/>
  <c r="Q64" i="7" s="1"/>
  <c r="M64" i="7"/>
  <c r="P64" i="7" s="1"/>
  <c r="L64" i="7"/>
  <c r="O64" i="7" s="1"/>
  <c r="Z62" i="7" l="1"/>
  <c r="AB62" i="7"/>
  <c r="AA62" i="7"/>
  <c r="AC62" i="7"/>
  <c r="AH65" i="11"/>
  <c r="AE65" i="11"/>
  <c r="AI65" i="11"/>
  <c r="AF65" i="11"/>
  <c r="N66" i="11"/>
  <c r="Q66" i="11" s="1"/>
  <c r="V66" i="11" s="1"/>
  <c r="Z66" i="11" s="1"/>
  <c r="AC66" i="11" s="1"/>
  <c r="P66" i="11"/>
  <c r="U66" i="11" s="1"/>
  <c r="Y66" i="11" s="1"/>
  <c r="AB66" i="11" s="1"/>
  <c r="AL64" i="11"/>
  <c r="AM64" i="11"/>
  <c r="AO64" i="11"/>
  <c r="AN64" i="11"/>
  <c r="M67" i="11"/>
  <c r="L68" i="11"/>
  <c r="O67" i="11"/>
  <c r="T67" i="11" s="1"/>
  <c r="X67" i="11" s="1"/>
  <c r="AA67" i="11" s="1"/>
  <c r="AG66" i="11"/>
  <c r="AD66" i="11"/>
  <c r="AK65" i="11"/>
  <c r="R64" i="7"/>
  <c r="U64" i="7"/>
  <c r="N65" i="7"/>
  <c r="Q65" i="7" s="1"/>
  <c r="M65" i="7"/>
  <c r="P65" i="7" s="1"/>
  <c r="L65" i="7"/>
  <c r="O65" i="7" s="1"/>
  <c r="I66" i="7"/>
  <c r="J66" i="7"/>
  <c r="H66" i="7"/>
  <c r="S64" i="7"/>
  <c r="V64" i="7"/>
  <c r="R63" i="7"/>
  <c r="Y63" i="7" s="1"/>
  <c r="U63" i="7"/>
  <c r="W64" i="7"/>
  <c r="T64" i="7"/>
  <c r="Z63" i="7" l="1"/>
  <c r="AA63" i="7"/>
  <c r="AB63" i="7"/>
  <c r="AL65" i="11"/>
  <c r="AM65" i="11"/>
  <c r="AO65" i="11"/>
  <c r="AN65" i="11"/>
  <c r="L69" i="11"/>
  <c r="M68" i="11"/>
  <c r="O68" i="11"/>
  <c r="T68" i="11" s="1"/>
  <c r="X68" i="11" s="1"/>
  <c r="AA68" i="11" s="1"/>
  <c r="AK66" i="11"/>
  <c r="N67" i="11"/>
  <c r="Q67" i="11" s="1"/>
  <c r="V67" i="11" s="1"/>
  <c r="Z67" i="11" s="1"/>
  <c r="AC67" i="11" s="1"/>
  <c r="P67" i="11"/>
  <c r="U67" i="11" s="1"/>
  <c r="Y67" i="11" s="1"/>
  <c r="AB67" i="11" s="1"/>
  <c r="AH66" i="11"/>
  <c r="AE66" i="11"/>
  <c r="AD67" i="11"/>
  <c r="AG67" i="11"/>
  <c r="AF66" i="11"/>
  <c r="AI66" i="11"/>
  <c r="Y64" i="7"/>
  <c r="AC63" i="7"/>
  <c r="W65" i="7"/>
  <c r="T65" i="7"/>
  <c r="R65" i="7"/>
  <c r="U65" i="7"/>
  <c r="J67" i="7"/>
  <c r="H67" i="7"/>
  <c r="I67" i="7"/>
  <c r="L66" i="7"/>
  <c r="O66" i="7" s="1"/>
  <c r="N66" i="7"/>
  <c r="Q66" i="7" s="1"/>
  <c r="M66" i="7"/>
  <c r="P66" i="7" s="1"/>
  <c r="S65" i="7"/>
  <c r="Y65" i="7" s="1"/>
  <c r="V65" i="7"/>
  <c r="AA64" i="7" l="1"/>
  <c r="AB64" i="7"/>
  <c r="Z64" i="7"/>
  <c r="AB65" i="7"/>
  <c r="Z65" i="7"/>
  <c r="AA65" i="7"/>
  <c r="AG68" i="11"/>
  <c r="AD68" i="11"/>
  <c r="AH67" i="11"/>
  <c r="AE67" i="11"/>
  <c r="N68" i="11"/>
  <c r="Q68" i="11" s="1"/>
  <c r="V68" i="11" s="1"/>
  <c r="Z68" i="11" s="1"/>
  <c r="AC68" i="11" s="1"/>
  <c r="P68" i="11"/>
  <c r="U68" i="11" s="1"/>
  <c r="Y68" i="11" s="1"/>
  <c r="AB68" i="11" s="1"/>
  <c r="AM66" i="11"/>
  <c r="AN66" i="11"/>
  <c r="AL66" i="11"/>
  <c r="AO66" i="11"/>
  <c r="AI67" i="11"/>
  <c r="AF67" i="11"/>
  <c r="AK67" i="11" s="1"/>
  <c r="L70" i="11"/>
  <c r="M69" i="11"/>
  <c r="O69" i="11"/>
  <c r="T69" i="11" s="1"/>
  <c r="X69" i="11" s="1"/>
  <c r="AA69" i="11" s="1"/>
  <c r="AC64" i="7"/>
  <c r="U66" i="7"/>
  <c r="R66" i="7"/>
  <c r="AC65" i="7"/>
  <c r="L67" i="7"/>
  <c r="O67" i="7" s="1"/>
  <c r="N67" i="7"/>
  <c r="Q67" i="7" s="1"/>
  <c r="M67" i="7"/>
  <c r="P67" i="7" s="1"/>
  <c r="S66" i="7"/>
  <c r="V66" i="7"/>
  <c r="W66" i="7"/>
  <c r="T66" i="7"/>
  <c r="H68" i="7"/>
  <c r="I68" i="7"/>
  <c r="J68" i="7"/>
  <c r="AG69" i="11" l="1"/>
  <c r="AD69" i="11"/>
  <c r="AH68" i="11"/>
  <c r="AE68" i="11"/>
  <c r="AK68" i="11" s="1"/>
  <c r="AO67" i="11"/>
  <c r="AM67" i="11"/>
  <c r="AN67" i="11"/>
  <c r="AL67" i="11"/>
  <c r="N69" i="11"/>
  <c r="Q69" i="11" s="1"/>
  <c r="V69" i="11" s="1"/>
  <c r="Z69" i="11" s="1"/>
  <c r="AC69" i="11" s="1"/>
  <c r="P69" i="11"/>
  <c r="U69" i="11" s="1"/>
  <c r="Y69" i="11" s="1"/>
  <c r="AB69" i="11" s="1"/>
  <c r="M70" i="11"/>
  <c r="L71" i="11"/>
  <c r="O70" i="11"/>
  <c r="T70" i="11" s="1"/>
  <c r="X70" i="11" s="1"/>
  <c r="AA70" i="11" s="1"/>
  <c r="AI68" i="11"/>
  <c r="AF68" i="11"/>
  <c r="Y66" i="7"/>
  <c r="AC66" i="7" s="1"/>
  <c r="W67" i="7"/>
  <c r="T67" i="7"/>
  <c r="L68" i="7"/>
  <c r="O68" i="7" s="1"/>
  <c r="N68" i="7"/>
  <c r="Q68" i="7" s="1"/>
  <c r="M68" i="7"/>
  <c r="P68" i="7" s="1"/>
  <c r="H69" i="7"/>
  <c r="I69" i="7"/>
  <c r="J69" i="7"/>
  <c r="R67" i="7"/>
  <c r="U67" i="7"/>
  <c r="V67" i="7"/>
  <c r="S67" i="7"/>
  <c r="Z66" i="7" l="1"/>
  <c r="AB66" i="7"/>
  <c r="AA66" i="7"/>
  <c r="AM68" i="11"/>
  <c r="AO68" i="11"/>
  <c r="AN68" i="11"/>
  <c r="AL68" i="11"/>
  <c r="N70" i="11"/>
  <c r="Q70" i="11" s="1"/>
  <c r="V70" i="11" s="1"/>
  <c r="Z70" i="11" s="1"/>
  <c r="AC70" i="11" s="1"/>
  <c r="P70" i="11"/>
  <c r="U70" i="11" s="1"/>
  <c r="Y70" i="11" s="1"/>
  <c r="AB70" i="11" s="1"/>
  <c r="AE69" i="11"/>
  <c r="AH69" i="11"/>
  <c r="AD70" i="11"/>
  <c r="AG70" i="11"/>
  <c r="AF69" i="11"/>
  <c r="AK69" i="11" s="1"/>
  <c r="AI69" i="11"/>
  <c r="M71" i="11"/>
  <c r="L72" i="11"/>
  <c r="O71" i="11"/>
  <c r="T71" i="11" s="1"/>
  <c r="X71" i="11" s="1"/>
  <c r="AA71" i="11" s="1"/>
  <c r="Y67" i="7"/>
  <c r="L69" i="7"/>
  <c r="O69" i="7" s="1"/>
  <c r="N69" i="7"/>
  <c r="Q69" i="7" s="1"/>
  <c r="M69" i="7"/>
  <c r="P69" i="7" s="1"/>
  <c r="T68" i="7"/>
  <c r="W68" i="7"/>
  <c r="R68" i="7"/>
  <c r="U68" i="7"/>
  <c r="AC67" i="7"/>
  <c r="V68" i="7"/>
  <c r="S68" i="7"/>
  <c r="I70" i="7"/>
  <c r="J70" i="7"/>
  <c r="H70" i="7"/>
  <c r="Z67" i="7" l="1"/>
  <c r="AA67" i="7"/>
  <c r="AB67" i="7"/>
  <c r="AL69" i="11"/>
  <c r="AM69" i="11"/>
  <c r="AN69" i="11"/>
  <c r="AO69" i="11"/>
  <c r="AG71" i="11"/>
  <c r="AD71" i="11"/>
  <c r="L73" i="11"/>
  <c r="M72" i="11"/>
  <c r="O72" i="11"/>
  <c r="T72" i="11" s="1"/>
  <c r="X72" i="11" s="1"/>
  <c r="AA72" i="11" s="1"/>
  <c r="AH70" i="11"/>
  <c r="AE70" i="11"/>
  <c r="N71" i="11"/>
  <c r="Q71" i="11" s="1"/>
  <c r="V71" i="11" s="1"/>
  <c r="Z71" i="11" s="1"/>
  <c r="AC71" i="11" s="1"/>
  <c r="P71" i="11"/>
  <c r="U71" i="11" s="1"/>
  <c r="Y71" i="11" s="1"/>
  <c r="AB71" i="11" s="1"/>
  <c r="AF70" i="11"/>
  <c r="AI70" i="11"/>
  <c r="Y68" i="7"/>
  <c r="J71" i="7"/>
  <c r="H71" i="7"/>
  <c r="I71" i="7"/>
  <c r="L70" i="7"/>
  <c r="O70" i="7" s="1"/>
  <c r="N70" i="7"/>
  <c r="Q70" i="7" s="1"/>
  <c r="M70" i="7"/>
  <c r="P70" i="7" s="1"/>
  <c r="V69" i="7"/>
  <c r="S69" i="7"/>
  <c r="W69" i="7"/>
  <c r="T69" i="7"/>
  <c r="R69" i="7"/>
  <c r="U69" i="7"/>
  <c r="AC68" i="7" l="1"/>
  <c r="AA68" i="7"/>
  <c r="Z68" i="7"/>
  <c r="AB68" i="7"/>
  <c r="Y69" i="7"/>
  <c r="AF71" i="11"/>
  <c r="AI71" i="11"/>
  <c r="N72" i="11"/>
  <c r="Q72" i="11" s="1"/>
  <c r="V72" i="11" s="1"/>
  <c r="Z72" i="11" s="1"/>
  <c r="AC72" i="11" s="1"/>
  <c r="P72" i="11"/>
  <c r="U72" i="11" s="1"/>
  <c r="Y72" i="11" s="1"/>
  <c r="AB72" i="11" s="1"/>
  <c r="AK70" i="11"/>
  <c r="L74" i="11"/>
  <c r="M73" i="11"/>
  <c r="O73" i="11"/>
  <c r="T73" i="11" s="1"/>
  <c r="X73" i="11" s="1"/>
  <c r="AA73" i="11" s="1"/>
  <c r="AE71" i="11"/>
  <c r="AK71" i="11" s="1"/>
  <c r="AH71" i="11"/>
  <c r="AD72" i="11"/>
  <c r="AG72" i="11"/>
  <c r="U70" i="7"/>
  <c r="R70" i="7"/>
  <c r="AC69" i="7"/>
  <c r="M71" i="7"/>
  <c r="P71" i="7" s="1"/>
  <c r="L71" i="7"/>
  <c r="O71" i="7" s="1"/>
  <c r="N71" i="7"/>
  <c r="Q71" i="7" s="1"/>
  <c r="S70" i="7"/>
  <c r="V70" i="7"/>
  <c r="H72" i="7"/>
  <c r="I72" i="7"/>
  <c r="J72" i="7"/>
  <c r="W70" i="7"/>
  <c r="T70" i="7"/>
  <c r="AB69" i="7" l="1"/>
  <c r="Z69" i="7"/>
  <c r="AA69" i="7"/>
  <c r="AN71" i="11"/>
  <c r="AL71" i="11"/>
  <c r="AO71" i="11"/>
  <c r="AM71" i="11"/>
  <c r="AF72" i="11"/>
  <c r="AI72" i="11"/>
  <c r="AD73" i="11"/>
  <c r="AG73" i="11"/>
  <c r="N73" i="11"/>
  <c r="Q73" i="11" s="1"/>
  <c r="V73" i="11" s="1"/>
  <c r="Z73" i="11" s="1"/>
  <c r="AC73" i="11" s="1"/>
  <c r="P73" i="11"/>
  <c r="U73" i="11" s="1"/>
  <c r="Y73" i="11" s="1"/>
  <c r="AB73" i="11" s="1"/>
  <c r="M74" i="11"/>
  <c r="L75" i="11"/>
  <c r="O74" i="11"/>
  <c r="T74" i="11" s="1"/>
  <c r="X74" i="11" s="1"/>
  <c r="AA74" i="11" s="1"/>
  <c r="AH72" i="11"/>
  <c r="AE72" i="11"/>
  <c r="AK72" i="11" s="1"/>
  <c r="AL70" i="11"/>
  <c r="AM70" i="11"/>
  <c r="AO70" i="11"/>
  <c r="AN70" i="11"/>
  <c r="Y70" i="7"/>
  <c r="M72" i="7"/>
  <c r="P72" i="7" s="1"/>
  <c r="N72" i="7"/>
  <c r="Q72" i="7" s="1"/>
  <c r="L72" i="7"/>
  <c r="O72" i="7" s="1"/>
  <c r="R71" i="7"/>
  <c r="U71" i="7"/>
  <c r="V71" i="7"/>
  <c r="S71" i="7"/>
  <c r="AC70" i="7"/>
  <c r="H73" i="7"/>
  <c r="I73" i="7"/>
  <c r="J73" i="7"/>
  <c r="W71" i="7"/>
  <c r="T71" i="7"/>
  <c r="Z70" i="7" l="1"/>
  <c r="AB70" i="7"/>
  <c r="AA70" i="7"/>
  <c r="AM72" i="11"/>
  <c r="AN72" i="11"/>
  <c r="AL72" i="11"/>
  <c r="AO72" i="11"/>
  <c r="N74" i="11"/>
  <c r="Q74" i="11" s="1"/>
  <c r="V74" i="11" s="1"/>
  <c r="Z74" i="11" s="1"/>
  <c r="AC74" i="11" s="1"/>
  <c r="P74" i="11"/>
  <c r="U74" i="11" s="1"/>
  <c r="Y74" i="11" s="1"/>
  <c r="AB74" i="11" s="1"/>
  <c r="AE73" i="11"/>
  <c r="AH73" i="11"/>
  <c r="AD74" i="11"/>
  <c r="AG74" i="11"/>
  <c r="AF73" i="11"/>
  <c r="AK73" i="11" s="1"/>
  <c r="AI73" i="11"/>
  <c r="M75" i="11"/>
  <c r="L76" i="11"/>
  <c r="O75" i="11"/>
  <c r="T75" i="11" s="1"/>
  <c r="X75" i="11" s="1"/>
  <c r="AA75" i="11" s="1"/>
  <c r="Y71" i="7"/>
  <c r="N73" i="7"/>
  <c r="Q73" i="7" s="1"/>
  <c r="M73" i="7"/>
  <c r="P73" i="7" s="1"/>
  <c r="L73" i="7"/>
  <c r="O73" i="7" s="1"/>
  <c r="R72" i="7"/>
  <c r="U72" i="7"/>
  <c r="T72" i="7"/>
  <c r="W72" i="7"/>
  <c r="I74" i="7"/>
  <c r="J74" i="7"/>
  <c r="H74" i="7"/>
  <c r="V72" i="7"/>
  <c r="S72" i="7"/>
  <c r="AC71" i="7" l="1"/>
  <c r="Z71" i="7"/>
  <c r="AA71" i="7"/>
  <c r="AB71" i="7"/>
  <c r="AN73" i="11"/>
  <c r="AO73" i="11"/>
  <c r="AL73" i="11"/>
  <c r="AM73" i="11"/>
  <c r="AG75" i="11"/>
  <c r="AD75" i="11"/>
  <c r="L77" i="11"/>
  <c r="M76" i="11"/>
  <c r="O76" i="11"/>
  <c r="T76" i="11" s="1"/>
  <c r="X76" i="11" s="1"/>
  <c r="AA76" i="11" s="1"/>
  <c r="AE74" i="11"/>
  <c r="AH74" i="11"/>
  <c r="N75" i="11"/>
  <c r="Q75" i="11" s="1"/>
  <c r="V75" i="11" s="1"/>
  <c r="Z75" i="11" s="1"/>
  <c r="AC75" i="11" s="1"/>
  <c r="P75" i="11"/>
  <c r="U75" i="11" s="1"/>
  <c r="Y75" i="11" s="1"/>
  <c r="AB75" i="11" s="1"/>
  <c r="AK74" i="11"/>
  <c r="AF74" i="11"/>
  <c r="AI74" i="11"/>
  <c r="Y72" i="7"/>
  <c r="L74" i="7"/>
  <c r="O74" i="7" s="1"/>
  <c r="M74" i="7"/>
  <c r="P74" i="7" s="1"/>
  <c r="N74" i="7"/>
  <c r="Q74" i="7" s="1"/>
  <c r="J75" i="7"/>
  <c r="H75" i="7"/>
  <c r="I75" i="7"/>
  <c r="U73" i="7"/>
  <c r="R73" i="7"/>
  <c r="S73" i="7"/>
  <c r="V73" i="7"/>
  <c r="W73" i="7"/>
  <c r="T73" i="7"/>
  <c r="AC72" i="7" l="1"/>
  <c r="AA72" i="7"/>
  <c r="AB72" i="7"/>
  <c r="Z72" i="7"/>
  <c r="AI75" i="11"/>
  <c r="AF75" i="11"/>
  <c r="N76" i="11"/>
  <c r="Q76" i="11" s="1"/>
  <c r="V76" i="11" s="1"/>
  <c r="Z76" i="11" s="1"/>
  <c r="AC76" i="11" s="1"/>
  <c r="P76" i="11"/>
  <c r="U76" i="11" s="1"/>
  <c r="Y76" i="11" s="1"/>
  <c r="AB76" i="11" s="1"/>
  <c r="L78" i="11"/>
  <c r="M77" i="11"/>
  <c r="O77" i="11"/>
  <c r="T77" i="11" s="1"/>
  <c r="X77" i="11" s="1"/>
  <c r="AA77" i="11" s="1"/>
  <c r="AL74" i="11"/>
  <c r="AO74" i="11"/>
  <c r="AM74" i="11"/>
  <c r="AN74" i="11"/>
  <c r="AK75" i="11"/>
  <c r="AH75" i="11"/>
  <c r="AE75" i="11"/>
  <c r="AD76" i="11"/>
  <c r="AG76" i="11"/>
  <c r="T74" i="7"/>
  <c r="W74" i="7"/>
  <c r="V74" i="7"/>
  <c r="S74" i="7"/>
  <c r="H76" i="7"/>
  <c r="I76" i="7"/>
  <c r="J76" i="7"/>
  <c r="Y73" i="7"/>
  <c r="M75" i="7"/>
  <c r="P75" i="7" s="1"/>
  <c r="N75" i="7"/>
  <c r="Q75" i="7" s="1"/>
  <c r="L75" i="7"/>
  <c r="O75" i="7" s="1"/>
  <c r="R74" i="7"/>
  <c r="U74" i="7"/>
  <c r="AB73" i="7" l="1"/>
  <c r="AA73" i="7"/>
  <c r="Z73" i="7"/>
  <c r="AI76" i="11"/>
  <c r="AF76" i="11"/>
  <c r="AE76" i="11"/>
  <c r="AK76" i="11" s="1"/>
  <c r="AH76" i="11"/>
  <c r="AN75" i="11"/>
  <c r="AL75" i="11"/>
  <c r="AO75" i="11"/>
  <c r="AM75" i="11"/>
  <c r="AG77" i="11"/>
  <c r="AD77" i="11"/>
  <c r="N77" i="11"/>
  <c r="Q77" i="11" s="1"/>
  <c r="V77" i="11" s="1"/>
  <c r="Z77" i="11" s="1"/>
  <c r="AC77" i="11" s="1"/>
  <c r="P77" i="11"/>
  <c r="U77" i="11" s="1"/>
  <c r="Y77" i="11" s="1"/>
  <c r="AB77" i="11" s="1"/>
  <c r="M78" i="11"/>
  <c r="L79" i="11"/>
  <c r="O78" i="11"/>
  <c r="T78" i="11" s="1"/>
  <c r="X78" i="11" s="1"/>
  <c r="AA78" i="11" s="1"/>
  <c r="Y74" i="7"/>
  <c r="W75" i="7"/>
  <c r="T75" i="7"/>
  <c r="AC73" i="7"/>
  <c r="S75" i="7"/>
  <c r="V75" i="7"/>
  <c r="R75" i="7"/>
  <c r="U75" i="7"/>
  <c r="H77" i="7"/>
  <c r="I77" i="7"/>
  <c r="J77" i="7"/>
  <c r="L76" i="7"/>
  <c r="O76" i="7" s="1"/>
  <c r="M76" i="7"/>
  <c r="P76" i="7" s="1"/>
  <c r="N76" i="7"/>
  <c r="Q76" i="7" s="1"/>
  <c r="AB74" i="7" l="1"/>
  <c r="Z74" i="7"/>
  <c r="AA74" i="7"/>
  <c r="AC74" i="7"/>
  <c r="AO76" i="11"/>
  <c r="AL76" i="11"/>
  <c r="AM76" i="11"/>
  <c r="AN76" i="11"/>
  <c r="AD78" i="11"/>
  <c r="AG78" i="11"/>
  <c r="AF77" i="11"/>
  <c r="AI77" i="11"/>
  <c r="M79" i="11"/>
  <c r="L80" i="11"/>
  <c r="O79" i="11"/>
  <c r="T79" i="11" s="1"/>
  <c r="X79" i="11" s="1"/>
  <c r="AA79" i="11" s="1"/>
  <c r="N78" i="11"/>
  <c r="Q78" i="11" s="1"/>
  <c r="V78" i="11" s="1"/>
  <c r="Z78" i="11" s="1"/>
  <c r="AC78" i="11" s="1"/>
  <c r="P78" i="11"/>
  <c r="U78" i="11" s="1"/>
  <c r="Y78" i="11" s="1"/>
  <c r="AB78" i="11" s="1"/>
  <c r="AE77" i="11"/>
  <c r="AK77" i="11" s="1"/>
  <c r="AH77" i="11"/>
  <c r="Y75" i="7"/>
  <c r="AC75" i="7" s="1"/>
  <c r="T76" i="7"/>
  <c r="W76" i="7"/>
  <c r="N77" i="7"/>
  <c r="Q77" i="7" s="1"/>
  <c r="M77" i="7"/>
  <c r="P77" i="7" s="1"/>
  <c r="L77" i="7"/>
  <c r="O77" i="7" s="1"/>
  <c r="U76" i="7"/>
  <c r="R76" i="7"/>
  <c r="Y76" i="7" s="1"/>
  <c r="V76" i="7"/>
  <c r="S76" i="7"/>
  <c r="I78" i="7"/>
  <c r="J78" i="7"/>
  <c r="H78" i="7"/>
  <c r="AA76" i="7" l="1"/>
  <c r="AB76" i="7"/>
  <c r="Z76" i="7"/>
  <c r="Z75" i="7"/>
  <c r="AA75" i="7"/>
  <c r="AB75" i="7"/>
  <c r="AM77" i="11"/>
  <c r="AN77" i="11"/>
  <c r="AO77" i="11"/>
  <c r="AL77" i="11"/>
  <c r="AD79" i="11"/>
  <c r="AG79" i="11"/>
  <c r="L81" i="11"/>
  <c r="M80" i="11"/>
  <c r="O80" i="11"/>
  <c r="T80" i="11" s="1"/>
  <c r="X80" i="11" s="1"/>
  <c r="AA80" i="11" s="1"/>
  <c r="AE78" i="11"/>
  <c r="AH78" i="11"/>
  <c r="N79" i="11"/>
  <c r="Q79" i="11" s="1"/>
  <c r="V79" i="11" s="1"/>
  <c r="Z79" i="11" s="1"/>
  <c r="AC79" i="11" s="1"/>
  <c r="P79" i="11"/>
  <c r="U79" i="11" s="1"/>
  <c r="Y79" i="11" s="1"/>
  <c r="AB79" i="11" s="1"/>
  <c r="AI78" i="11"/>
  <c r="AF78" i="11"/>
  <c r="AK78" i="11"/>
  <c r="S77" i="7"/>
  <c r="V77" i="7"/>
  <c r="W77" i="7"/>
  <c r="T77" i="7"/>
  <c r="J79" i="7"/>
  <c r="H79" i="7"/>
  <c r="I79" i="7"/>
  <c r="L78" i="7"/>
  <c r="O78" i="7" s="1"/>
  <c r="M78" i="7"/>
  <c r="P78" i="7" s="1"/>
  <c r="N78" i="7"/>
  <c r="Q78" i="7" s="1"/>
  <c r="AC76" i="7"/>
  <c r="R77" i="7"/>
  <c r="Y77" i="7" s="1"/>
  <c r="U77" i="7"/>
  <c r="AB77" i="7" l="1"/>
  <c r="AA77" i="7"/>
  <c r="Z77" i="7"/>
  <c r="AF79" i="11"/>
  <c r="AI79" i="11"/>
  <c r="L82" i="11"/>
  <c r="M81" i="11"/>
  <c r="O81" i="11"/>
  <c r="T81" i="11" s="1"/>
  <c r="X81" i="11" s="1"/>
  <c r="AA81" i="11" s="1"/>
  <c r="AH79" i="11"/>
  <c r="AE79" i="11"/>
  <c r="AO78" i="11"/>
  <c r="AM78" i="11"/>
  <c r="AN78" i="11"/>
  <c r="AL78" i="11"/>
  <c r="N80" i="11"/>
  <c r="Q80" i="11" s="1"/>
  <c r="V80" i="11" s="1"/>
  <c r="Z80" i="11" s="1"/>
  <c r="AC80" i="11" s="1"/>
  <c r="P80" i="11"/>
  <c r="U80" i="11" s="1"/>
  <c r="Y80" i="11" s="1"/>
  <c r="AB80" i="11" s="1"/>
  <c r="AG80" i="11"/>
  <c r="AD80" i="11"/>
  <c r="AK79" i="11"/>
  <c r="U78" i="7"/>
  <c r="R78" i="7"/>
  <c r="AC77" i="7"/>
  <c r="H80" i="7"/>
  <c r="I80" i="7"/>
  <c r="J80" i="7"/>
  <c r="W78" i="7"/>
  <c r="T78" i="7"/>
  <c r="M79" i="7"/>
  <c r="P79" i="7" s="1"/>
  <c r="N79" i="7"/>
  <c r="Q79" i="7" s="1"/>
  <c r="L79" i="7"/>
  <c r="O79" i="7" s="1"/>
  <c r="V78" i="7"/>
  <c r="S78" i="7"/>
  <c r="AI80" i="11" l="1"/>
  <c r="AF80" i="11"/>
  <c r="N81" i="11"/>
  <c r="Q81" i="11" s="1"/>
  <c r="V81" i="11" s="1"/>
  <c r="Z81" i="11" s="1"/>
  <c r="AC81" i="11" s="1"/>
  <c r="P81" i="11"/>
  <c r="U81" i="11" s="1"/>
  <c r="Y81" i="11" s="1"/>
  <c r="AB81" i="11" s="1"/>
  <c r="M82" i="11"/>
  <c r="L83" i="11"/>
  <c r="O82" i="11"/>
  <c r="T82" i="11" s="1"/>
  <c r="X82" i="11" s="1"/>
  <c r="AA82" i="11" s="1"/>
  <c r="AN79" i="11"/>
  <c r="AL79" i="11"/>
  <c r="AO79" i="11"/>
  <c r="AM79" i="11"/>
  <c r="AK80" i="11"/>
  <c r="AE80" i="11"/>
  <c r="AH80" i="11"/>
  <c r="AD81" i="11"/>
  <c r="AG81" i="11"/>
  <c r="Y78" i="7"/>
  <c r="S79" i="7"/>
  <c r="V79" i="7"/>
  <c r="L80" i="7"/>
  <c r="O80" i="7" s="1"/>
  <c r="M80" i="7"/>
  <c r="P80" i="7" s="1"/>
  <c r="N80" i="7"/>
  <c r="Q80" i="7" s="1"/>
  <c r="H81" i="7"/>
  <c r="I81" i="7"/>
  <c r="J81" i="7"/>
  <c r="AC78" i="7"/>
  <c r="R79" i="7"/>
  <c r="U79" i="7"/>
  <c r="T79" i="7"/>
  <c r="W79" i="7"/>
  <c r="Z78" i="7" l="1"/>
  <c r="AA78" i="7"/>
  <c r="AB78" i="7"/>
  <c r="AO80" i="11"/>
  <c r="AN80" i="11"/>
  <c r="AL80" i="11"/>
  <c r="AM80" i="11"/>
  <c r="AI81" i="11"/>
  <c r="AF81" i="11"/>
  <c r="AE81" i="11"/>
  <c r="AK81" i="11" s="1"/>
  <c r="AH81" i="11"/>
  <c r="M83" i="11"/>
  <c r="L84" i="11"/>
  <c r="O83" i="11"/>
  <c r="T83" i="11" s="1"/>
  <c r="X83" i="11" s="1"/>
  <c r="AA83" i="11" s="1"/>
  <c r="AD82" i="11"/>
  <c r="AG82" i="11"/>
  <c r="N82" i="11"/>
  <c r="Q82" i="11" s="1"/>
  <c r="V82" i="11" s="1"/>
  <c r="Z82" i="11" s="1"/>
  <c r="AC82" i="11" s="1"/>
  <c r="P82" i="11"/>
  <c r="U82" i="11" s="1"/>
  <c r="Y82" i="11" s="1"/>
  <c r="AB82" i="11" s="1"/>
  <c r="Y79" i="7"/>
  <c r="H82" i="7"/>
  <c r="I82" i="7"/>
  <c r="J82" i="7"/>
  <c r="V80" i="7"/>
  <c r="S80" i="7"/>
  <c r="R80" i="7"/>
  <c r="U80" i="7"/>
  <c r="L81" i="7"/>
  <c r="O81" i="7" s="1"/>
  <c r="M81" i="7"/>
  <c r="P81" i="7" s="1"/>
  <c r="N81" i="7"/>
  <c r="Q81" i="7" s="1"/>
  <c r="W80" i="7"/>
  <c r="T80" i="7"/>
  <c r="Z79" i="7" l="1"/>
  <c r="AA79" i="7"/>
  <c r="AB79" i="7"/>
  <c r="AC79" i="7"/>
  <c r="AM81" i="11"/>
  <c r="AN81" i="11"/>
  <c r="AO81" i="11"/>
  <c r="AL81" i="11"/>
  <c r="AI82" i="11"/>
  <c r="AF82" i="11"/>
  <c r="AK82" i="11" s="1"/>
  <c r="AE82" i="11"/>
  <c r="AH82" i="11"/>
  <c r="N83" i="11"/>
  <c r="Q83" i="11" s="1"/>
  <c r="V83" i="11" s="1"/>
  <c r="Z83" i="11" s="1"/>
  <c r="AC83" i="11" s="1"/>
  <c r="P83" i="11"/>
  <c r="U83" i="11" s="1"/>
  <c r="Y83" i="11" s="1"/>
  <c r="AB83" i="11" s="1"/>
  <c r="AD83" i="11"/>
  <c r="AG83" i="11"/>
  <c r="L85" i="11"/>
  <c r="M84" i="11"/>
  <c r="O84" i="11"/>
  <c r="T84" i="11" s="1"/>
  <c r="X84" i="11" s="1"/>
  <c r="AA84" i="11" s="1"/>
  <c r="Y80" i="7"/>
  <c r="AC80" i="7" s="1"/>
  <c r="R81" i="7"/>
  <c r="U81" i="7"/>
  <c r="H83" i="7"/>
  <c r="I83" i="7"/>
  <c r="J83" i="7"/>
  <c r="W81" i="7"/>
  <c r="T81" i="7"/>
  <c r="S81" i="7"/>
  <c r="V81" i="7"/>
  <c r="M82" i="7"/>
  <c r="P82" i="7" s="1"/>
  <c r="L82" i="7"/>
  <c r="O82" i="7" s="1"/>
  <c r="N82" i="7"/>
  <c r="Q82" i="7" s="1"/>
  <c r="AA80" i="7" l="1"/>
  <c r="AB80" i="7"/>
  <c r="Z80" i="7"/>
  <c r="AD84" i="11"/>
  <c r="AG84" i="11"/>
  <c r="AH83" i="11"/>
  <c r="AE83" i="11"/>
  <c r="AL82" i="11"/>
  <c r="AO82" i="11"/>
  <c r="AM82" i="11"/>
  <c r="AN82" i="11"/>
  <c r="N84" i="11"/>
  <c r="Q84" i="11" s="1"/>
  <c r="V84" i="11" s="1"/>
  <c r="Z84" i="11" s="1"/>
  <c r="AC84" i="11" s="1"/>
  <c r="P84" i="11"/>
  <c r="U84" i="11" s="1"/>
  <c r="Y84" i="11" s="1"/>
  <c r="AB84" i="11" s="1"/>
  <c r="L86" i="11"/>
  <c r="M85" i="11"/>
  <c r="O85" i="11"/>
  <c r="T85" i="11" s="1"/>
  <c r="X85" i="11" s="1"/>
  <c r="AA85" i="11" s="1"/>
  <c r="AI83" i="11"/>
  <c r="AF83" i="11"/>
  <c r="AK83" i="11" s="1"/>
  <c r="Y81" i="7"/>
  <c r="W82" i="7"/>
  <c r="T82" i="7"/>
  <c r="R82" i="7"/>
  <c r="U82" i="7"/>
  <c r="M83" i="7"/>
  <c r="P83" i="7" s="1"/>
  <c r="N83" i="7"/>
  <c r="Q83" i="7" s="1"/>
  <c r="L83" i="7"/>
  <c r="O83" i="7" s="1"/>
  <c r="I84" i="7"/>
  <c r="J84" i="7"/>
  <c r="H84" i="7"/>
  <c r="S82" i="7"/>
  <c r="V82" i="7"/>
  <c r="AB81" i="7" l="1"/>
  <c r="Z81" i="7"/>
  <c r="AA81" i="7"/>
  <c r="AC81" i="7"/>
  <c r="AM83" i="11"/>
  <c r="AN83" i="11"/>
  <c r="AO83" i="11"/>
  <c r="AL83" i="11"/>
  <c r="M86" i="11"/>
  <c r="L87" i="11"/>
  <c r="O86" i="11"/>
  <c r="T86" i="11" s="1"/>
  <c r="X86" i="11" s="1"/>
  <c r="AA86" i="11" s="1"/>
  <c r="AH84" i="11"/>
  <c r="AE84" i="11"/>
  <c r="AD85" i="11"/>
  <c r="AG85" i="11"/>
  <c r="AF84" i="11"/>
  <c r="AI84" i="11"/>
  <c r="N85" i="11"/>
  <c r="Q85" i="11" s="1"/>
  <c r="V85" i="11" s="1"/>
  <c r="Z85" i="11" s="1"/>
  <c r="AC85" i="11" s="1"/>
  <c r="P85" i="11"/>
  <c r="U85" i="11" s="1"/>
  <c r="Y85" i="11" s="1"/>
  <c r="AB85" i="11" s="1"/>
  <c r="Y82" i="7"/>
  <c r="R83" i="7"/>
  <c r="U83" i="7"/>
  <c r="T83" i="7"/>
  <c r="W83" i="7"/>
  <c r="N84" i="7"/>
  <c r="Q84" i="7" s="1"/>
  <c r="L84" i="7"/>
  <c r="O84" i="7" s="1"/>
  <c r="M84" i="7"/>
  <c r="P84" i="7" s="1"/>
  <c r="S83" i="7"/>
  <c r="V83" i="7"/>
  <c r="J85" i="7"/>
  <c r="H85" i="7"/>
  <c r="I85" i="7"/>
  <c r="AC82" i="7" l="1"/>
  <c r="Z82" i="7"/>
  <c r="AA82" i="7"/>
  <c r="AB82" i="7"/>
  <c r="AD86" i="11"/>
  <c r="AG86" i="11"/>
  <c r="AH85" i="11"/>
  <c r="AE85" i="11"/>
  <c r="AK85" i="11" s="1"/>
  <c r="M87" i="11"/>
  <c r="L88" i="11"/>
  <c r="O87" i="11"/>
  <c r="T87" i="11" s="1"/>
  <c r="X87" i="11" s="1"/>
  <c r="AA87" i="11" s="1"/>
  <c r="AI85" i="11"/>
  <c r="AF85" i="11"/>
  <c r="AK84" i="11"/>
  <c r="N86" i="11"/>
  <c r="Q86" i="11" s="1"/>
  <c r="V86" i="11" s="1"/>
  <c r="Z86" i="11" s="1"/>
  <c r="AC86" i="11" s="1"/>
  <c r="P86" i="11"/>
  <c r="U86" i="11" s="1"/>
  <c r="Y86" i="11" s="1"/>
  <c r="AB86" i="11" s="1"/>
  <c r="Y83" i="7"/>
  <c r="R84" i="7"/>
  <c r="U84" i="7"/>
  <c r="H86" i="7"/>
  <c r="J86" i="7"/>
  <c r="I86" i="7"/>
  <c r="W84" i="7"/>
  <c r="T84" i="7"/>
  <c r="N85" i="7"/>
  <c r="Q85" i="7" s="1"/>
  <c r="L85" i="7"/>
  <c r="O85" i="7" s="1"/>
  <c r="M85" i="7"/>
  <c r="P85" i="7" s="1"/>
  <c r="S84" i="7"/>
  <c r="V84" i="7"/>
  <c r="AC83" i="7"/>
  <c r="Z83" i="7" l="1"/>
  <c r="AA83" i="7"/>
  <c r="AB83" i="7"/>
  <c r="AO85" i="11"/>
  <c r="AM85" i="11"/>
  <c r="AN85" i="11"/>
  <c r="AL85" i="11"/>
  <c r="AG87" i="11"/>
  <c r="AD87" i="11"/>
  <c r="AL84" i="11"/>
  <c r="AM84" i="11"/>
  <c r="AO84" i="11"/>
  <c r="AN84" i="11"/>
  <c r="L89" i="11"/>
  <c r="M88" i="11"/>
  <c r="O88" i="11"/>
  <c r="T88" i="11" s="1"/>
  <c r="X88" i="11" s="1"/>
  <c r="AA88" i="11" s="1"/>
  <c r="AI86" i="11"/>
  <c r="AF86" i="11"/>
  <c r="N87" i="11"/>
  <c r="Q87" i="11" s="1"/>
  <c r="V87" i="11" s="1"/>
  <c r="Z87" i="11" s="1"/>
  <c r="AC87" i="11" s="1"/>
  <c r="P87" i="11"/>
  <c r="U87" i="11" s="1"/>
  <c r="Y87" i="11" s="1"/>
  <c r="AB87" i="11" s="1"/>
  <c r="AE86" i="11"/>
  <c r="AH86" i="11"/>
  <c r="AK86" i="11"/>
  <c r="Y84" i="7"/>
  <c r="M86" i="7"/>
  <c r="P86" i="7" s="1"/>
  <c r="N86" i="7"/>
  <c r="Q86" i="7" s="1"/>
  <c r="L86" i="7"/>
  <c r="O86" i="7" s="1"/>
  <c r="T85" i="7"/>
  <c r="W85" i="7"/>
  <c r="S85" i="7"/>
  <c r="V85" i="7"/>
  <c r="H87" i="7"/>
  <c r="I87" i="7"/>
  <c r="J87" i="7"/>
  <c r="R85" i="7"/>
  <c r="U85" i="7"/>
  <c r="AA84" i="7" l="1"/>
  <c r="AB84" i="7"/>
  <c r="Z84" i="7"/>
  <c r="AF87" i="11"/>
  <c r="AI87" i="11"/>
  <c r="N88" i="11"/>
  <c r="Q88" i="11" s="1"/>
  <c r="V88" i="11" s="1"/>
  <c r="Z88" i="11" s="1"/>
  <c r="AC88" i="11" s="1"/>
  <c r="P88" i="11"/>
  <c r="U88" i="11" s="1"/>
  <c r="Y88" i="11" s="1"/>
  <c r="AB88" i="11" s="1"/>
  <c r="L90" i="11"/>
  <c r="M89" i="11"/>
  <c r="O89" i="11"/>
  <c r="T89" i="11" s="1"/>
  <c r="X89" i="11" s="1"/>
  <c r="AA89" i="11" s="1"/>
  <c r="AL86" i="11"/>
  <c r="AO86" i="11"/>
  <c r="AM86" i="11"/>
  <c r="AN86" i="11"/>
  <c r="AK87" i="11"/>
  <c r="AE87" i="11"/>
  <c r="AH87" i="11"/>
  <c r="AG88" i="11"/>
  <c r="AD88" i="11"/>
  <c r="AC84" i="7"/>
  <c r="Y85" i="7"/>
  <c r="R86" i="7"/>
  <c r="U86" i="7"/>
  <c r="M87" i="7"/>
  <c r="P87" i="7" s="1"/>
  <c r="N87" i="7"/>
  <c r="Q87" i="7" s="1"/>
  <c r="L87" i="7"/>
  <c r="O87" i="7" s="1"/>
  <c r="W86" i="7"/>
  <c r="T86" i="7"/>
  <c r="I88" i="7"/>
  <c r="J88" i="7"/>
  <c r="H88" i="7"/>
  <c r="S86" i="7"/>
  <c r="V86" i="7"/>
  <c r="AB85" i="7" l="1"/>
  <c r="Z85" i="7"/>
  <c r="AA85" i="7"/>
  <c r="AF88" i="11"/>
  <c r="AI88" i="11"/>
  <c r="AH88" i="11"/>
  <c r="AE88" i="11"/>
  <c r="AK88" i="11" s="1"/>
  <c r="N89" i="11"/>
  <c r="Q89" i="11" s="1"/>
  <c r="V89" i="11" s="1"/>
  <c r="Z89" i="11" s="1"/>
  <c r="AC89" i="11" s="1"/>
  <c r="P89" i="11"/>
  <c r="U89" i="11" s="1"/>
  <c r="Y89" i="11" s="1"/>
  <c r="AB89" i="11" s="1"/>
  <c r="AN87" i="11"/>
  <c r="AL87" i="11"/>
  <c r="AO87" i="11"/>
  <c r="AM87" i="11"/>
  <c r="AD89" i="11"/>
  <c r="AG89" i="11"/>
  <c r="M90" i="11"/>
  <c r="L91" i="11"/>
  <c r="O90" i="11"/>
  <c r="T90" i="11" s="1"/>
  <c r="X90" i="11" s="1"/>
  <c r="AA90" i="11" s="1"/>
  <c r="AC85" i="7"/>
  <c r="Y86" i="7"/>
  <c r="T87" i="7"/>
  <c r="W87" i="7"/>
  <c r="S87" i="7"/>
  <c r="V87" i="7"/>
  <c r="N88" i="7"/>
  <c r="Q88" i="7" s="1"/>
  <c r="L88" i="7"/>
  <c r="O88" i="7" s="1"/>
  <c r="M88" i="7"/>
  <c r="P88" i="7" s="1"/>
  <c r="J89" i="7"/>
  <c r="I89" i="7"/>
  <c r="H89" i="7"/>
  <c r="U87" i="7"/>
  <c r="R87" i="7"/>
  <c r="Z86" i="7" l="1"/>
  <c r="AA86" i="7"/>
  <c r="AB86" i="7"/>
  <c r="AN88" i="11"/>
  <c r="AO88" i="11"/>
  <c r="AL88" i="11"/>
  <c r="AM88" i="11"/>
  <c r="AE89" i="11"/>
  <c r="AH89" i="11"/>
  <c r="AF89" i="11"/>
  <c r="AK89" i="11" s="1"/>
  <c r="AI89" i="11"/>
  <c r="AD90" i="11"/>
  <c r="AG90" i="11"/>
  <c r="M91" i="11"/>
  <c r="L92" i="11"/>
  <c r="O91" i="11"/>
  <c r="T91" i="11" s="1"/>
  <c r="X91" i="11" s="1"/>
  <c r="AA91" i="11" s="1"/>
  <c r="N90" i="11"/>
  <c r="Q90" i="11" s="1"/>
  <c r="V90" i="11" s="1"/>
  <c r="Z90" i="11" s="1"/>
  <c r="AC90" i="11" s="1"/>
  <c r="P90" i="11"/>
  <c r="U90" i="11" s="1"/>
  <c r="Y90" i="11" s="1"/>
  <c r="AB90" i="11" s="1"/>
  <c r="AC86" i="7"/>
  <c r="Y87" i="7"/>
  <c r="S88" i="7"/>
  <c r="V88" i="7"/>
  <c r="R88" i="7"/>
  <c r="U88" i="7"/>
  <c r="H90" i="7"/>
  <c r="I90" i="7"/>
  <c r="J90" i="7"/>
  <c r="L89" i="7"/>
  <c r="O89" i="7" s="1"/>
  <c r="M89" i="7"/>
  <c r="P89" i="7" s="1"/>
  <c r="N89" i="7"/>
  <c r="Q89" i="7" s="1"/>
  <c r="W88" i="7"/>
  <c r="T88" i="7"/>
  <c r="Z87" i="7" l="1"/>
  <c r="AA87" i="7"/>
  <c r="AB87" i="7"/>
  <c r="AL89" i="11"/>
  <c r="AM89" i="11"/>
  <c r="AN89" i="11"/>
  <c r="AO89" i="11"/>
  <c r="AH90" i="11"/>
  <c r="AE90" i="11"/>
  <c r="N91" i="11"/>
  <c r="Q91" i="11" s="1"/>
  <c r="V91" i="11" s="1"/>
  <c r="Z91" i="11" s="1"/>
  <c r="AC91" i="11" s="1"/>
  <c r="P91" i="11"/>
  <c r="U91" i="11" s="1"/>
  <c r="Y91" i="11" s="1"/>
  <c r="AB91" i="11" s="1"/>
  <c r="AG91" i="11"/>
  <c r="AD91" i="11"/>
  <c r="AF90" i="11"/>
  <c r="AI90" i="11"/>
  <c r="L93" i="11"/>
  <c r="M92" i="11"/>
  <c r="O92" i="11"/>
  <c r="T92" i="11" s="1"/>
  <c r="X92" i="11" s="1"/>
  <c r="AA92" i="11" s="1"/>
  <c r="AK90" i="11"/>
  <c r="AC87" i="7"/>
  <c r="Y88" i="7"/>
  <c r="R89" i="7"/>
  <c r="U89" i="7"/>
  <c r="H91" i="7"/>
  <c r="I91" i="7"/>
  <c r="J91" i="7"/>
  <c r="W89" i="7"/>
  <c r="T89" i="7"/>
  <c r="S89" i="7"/>
  <c r="V89" i="7"/>
  <c r="M90" i="7"/>
  <c r="P90" i="7" s="1"/>
  <c r="L90" i="7"/>
  <c r="O90" i="7" s="1"/>
  <c r="N90" i="7"/>
  <c r="Q90" i="7" s="1"/>
  <c r="AC88" i="7" l="1"/>
  <c r="AA88" i="7"/>
  <c r="AB88" i="7"/>
  <c r="Z88" i="7"/>
  <c r="AI91" i="11"/>
  <c r="AF91" i="11"/>
  <c r="AK91" i="11" s="1"/>
  <c r="AD92" i="11"/>
  <c r="AG92" i="11"/>
  <c r="AM90" i="11"/>
  <c r="AN90" i="11"/>
  <c r="AO90" i="11"/>
  <c r="AL90" i="11"/>
  <c r="AE91" i="11"/>
  <c r="AH91" i="11"/>
  <c r="N92" i="11"/>
  <c r="Q92" i="11" s="1"/>
  <c r="V92" i="11" s="1"/>
  <c r="Z92" i="11" s="1"/>
  <c r="AC92" i="11" s="1"/>
  <c r="P92" i="11"/>
  <c r="U92" i="11" s="1"/>
  <c r="Y92" i="11" s="1"/>
  <c r="AB92" i="11" s="1"/>
  <c r="L94" i="11"/>
  <c r="M93" i="11"/>
  <c r="O93" i="11"/>
  <c r="T93" i="11" s="1"/>
  <c r="X93" i="11" s="1"/>
  <c r="AA93" i="11" s="1"/>
  <c r="Y89" i="7"/>
  <c r="W90" i="7"/>
  <c r="T90" i="7"/>
  <c r="R90" i="7"/>
  <c r="U90" i="7"/>
  <c r="M91" i="7"/>
  <c r="P91" i="7" s="1"/>
  <c r="N91" i="7"/>
  <c r="Q91" i="7" s="1"/>
  <c r="L91" i="7"/>
  <c r="O91" i="7" s="1"/>
  <c r="I92" i="7"/>
  <c r="H92" i="7"/>
  <c r="J92" i="7"/>
  <c r="S90" i="7"/>
  <c r="V90" i="7"/>
  <c r="AB89" i="7" l="1"/>
  <c r="Z89" i="7"/>
  <c r="AA89" i="7"/>
  <c r="AD93" i="11"/>
  <c r="AG93" i="11"/>
  <c r="AH92" i="11"/>
  <c r="AE92" i="11"/>
  <c r="AK92" i="11" s="1"/>
  <c r="AL91" i="11"/>
  <c r="AM91" i="11"/>
  <c r="AO91" i="11"/>
  <c r="AN91" i="11"/>
  <c r="AF92" i="11"/>
  <c r="AI92" i="11"/>
  <c r="N93" i="11"/>
  <c r="Q93" i="11" s="1"/>
  <c r="V93" i="11" s="1"/>
  <c r="Z93" i="11" s="1"/>
  <c r="AC93" i="11" s="1"/>
  <c r="P93" i="11"/>
  <c r="U93" i="11" s="1"/>
  <c r="Y93" i="11" s="1"/>
  <c r="AB93" i="11" s="1"/>
  <c r="M94" i="11"/>
  <c r="O94" i="11"/>
  <c r="T94" i="11" s="1"/>
  <c r="X94" i="11" s="1"/>
  <c r="AA94" i="11" s="1"/>
  <c r="AC89" i="7"/>
  <c r="Y90" i="7"/>
  <c r="R91" i="7"/>
  <c r="U91" i="7"/>
  <c r="T91" i="7"/>
  <c r="W91" i="7"/>
  <c r="M92" i="7"/>
  <c r="P92" i="7" s="1"/>
  <c r="N92" i="7"/>
  <c r="Q92" i="7" s="1"/>
  <c r="L92" i="7"/>
  <c r="O92" i="7" s="1"/>
  <c r="V91" i="7"/>
  <c r="S91" i="7"/>
  <c r="J93" i="7"/>
  <c r="H93" i="7"/>
  <c r="I93" i="7"/>
  <c r="Z90" i="7" l="1"/>
  <c r="AA90" i="7"/>
  <c r="AB90" i="7"/>
  <c r="AI93" i="11"/>
  <c r="AF93" i="11"/>
  <c r="AD94" i="11"/>
  <c r="AG94" i="11"/>
  <c r="AE93" i="11"/>
  <c r="AH93" i="11"/>
  <c r="AL92" i="11"/>
  <c r="AM92" i="11"/>
  <c r="AO92" i="11"/>
  <c r="AN92" i="11"/>
  <c r="N94" i="11"/>
  <c r="Q94" i="11" s="1"/>
  <c r="V94" i="11" s="1"/>
  <c r="Z94" i="11" s="1"/>
  <c r="AC94" i="11" s="1"/>
  <c r="P94" i="11"/>
  <c r="U94" i="11" s="1"/>
  <c r="Y94" i="11" s="1"/>
  <c r="AB94" i="11" s="1"/>
  <c r="AK93" i="11"/>
  <c r="AC90" i="7"/>
  <c r="Y91" i="7"/>
  <c r="H94" i="7"/>
  <c r="I94" i="7"/>
  <c r="J94" i="7"/>
  <c r="R92" i="7"/>
  <c r="U92" i="7"/>
  <c r="N93" i="7"/>
  <c r="Q93" i="7" s="1"/>
  <c r="L93" i="7"/>
  <c r="O93" i="7" s="1"/>
  <c r="M93" i="7"/>
  <c r="W92" i="7"/>
  <c r="T92" i="7"/>
  <c r="S92" i="7"/>
  <c r="V92" i="7"/>
  <c r="Z91" i="7" l="1"/>
  <c r="AA91" i="7"/>
  <c r="AB91" i="7"/>
  <c r="AF94" i="11"/>
  <c r="AI94" i="11"/>
  <c r="AE94" i="11"/>
  <c r="AK94" i="11" s="1"/>
  <c r="AH94" i="11"/>
  <c r="AL93" i="11"/>
  <c r="AM93" i="11"/>
  <c r="AN93" i="11"/>
  <c r="AO93" i="11"/>
  <c r="AC91" i="7"/>
  <c r="Y92" i="7"/>
  <c r="P93" i="7"/>
  <c r="R93" i="7"/>
  <c r="U93" i="7"/>
  <c r="W93" i="7"/>
  <c r="T93" i="7"/>
  <c r="M94" i="7"/>
  <c r="P94" i="7" s="1"/>
  <c r="N94" i="7"/>
  <c r="Q94" i="7" s="1"/>
  <c r="L94" i="7"/>
  <c r="O94" i="7" s="1"/>
  <c r="AA92" i="7" l="1"/>
  <c r="AB92" i="7"/>
  <c r="Z92" i="7"/>
  <c r="AM94" i="11"/>
  <c r="AN94" i="11"/>
  <c r="AO94" i="11"/>
  <c r="AP5" i="11" s="1"/>
  <c r="AL94" i="11"/>
  <c r="AC92" i="7"/>
  <c r="S94" i="7"/>
  <c r="V94" i="7"/>
  <c r="W94" i="7"/>
  <c r="T94" i="7"/>
  <c r="S93" i="7"/>
  <c r="Y93" i="7" s="1"/>
  <c r="V93" i="7"/>
  <c r="R94" i="7"/>
  <c r="U94" i="7"/>
  <c r="AB93" i="7" l="1"/>
  <c r="Z93" i="7"/>
  <c r="AA93" i="7"/>
  <c r="Y94" i="7"/>
  <c r="AC93" i="7"/>
  <c r="Z94" i="7" l="1"/>
  <c r="AA94" i="7"/>
  <c r="AB94" i="7"/>
  <c r="AC94" i="7"/>
  <c r="AD5" i="7" s="1"/>
</calcChain>
</file>

<file path=xl/sharedStrings.xml><?xml version="1.0" encoding="utf-8"?>
<sst xmlns="http://schemas.openxmlformats.org/spreadsheetml/2006/main" count="148" uniqueCount="55">
  <si>
    <t>X</t>
  </si>
  <si>
    <t>Y</t>
  </si>
  <si>
    <t>Z</t>
  </si>
  <si>
    <t>R</t>
  </si>
  <si>
    <t>STEPS_1</t>
  </si>
  <si>
    <t>STEPS_2</t>
  </si>
  <si>
    <t>STEPS_3</t>
  </si>
  <si>
    <t>DIR_1</t>
  </si>
  <si>
    <t>DIR_2</t>
  </si>
  <si>
    <t>DIR_3</t>
  </si>
  <si>
    <t>L1_ABSOLUTO</t>
  </si>
  <si>
    <t>L2_ABSOLUTO</t>
  </si>
  <si>
    <t>L3_ABSOLUTO</t>
  </si>
  <si>
    <t>L1_RELATIVO</t>
  </si>
  <si>
    <t>L2_RELATIVO</t>
  </si>
  <si>
    <t>L3_RELATIVO</t>
  </si>
  <si>
    <t>ASUMO:</t>
  </si>
  <si>
    <t>REF</t>
  </si>
  <si>
    <t>LOW=0</t>
  </si>
  <si>
    <t>HIGH=1</t>
  </si>
  <si>
    <t xml:space="preserve">EN LOW EL MOTOR SE ALEJA DEL ACOPLE </t>
  </si>
  <si>
    <t xml:space="preserve">EN HIGH EL MOTOR SE ACERCA AL ACOPLE </t>
  </si>
  <si>
    <t xml:space="preserve">EN HIGH SE ALARGA LA DISTANCIA ENTRE LA RR DE ABAJO Y EL TOOL </t>
  </si>
  <si>
    <t>EN LOW SE ACORTA LA DISTANCIA ENTRE EL RR DE ABAJO Y EL TOOL</t>
  </si>
  <si>
    <t>X_ABS</t>
  </si>
  <si>
    <t>Y_ABS</t>
  </si>
  <si>
    <t>Z_ABS</t>
  </si>
  <si>
    <t xml:space="preserve">TODA CASILLA VACIA ES 0 Y LA ULTIMA FILA DEL ALGORITMO FALLA </t>
  </si>
  <si>
    <t>CON PASO ENTERO EL DESPLAZAMIENTO TOTAL ES: 8mm/200STEPS</t>
  </si>
  <si>
    <t>CON PASO DE 1/8 EL DESPLAZAMIENTO ES: 8mm/1600 STEPS</t>
  </si>
  <si>
    <t xml:space="preserve">UN MILIMETRO LINEAL ESTA DADO POR: (25*8) STEPS </t>
  </si>
  <si>
    <t>f_1</t>
  </si>
  <si>
    <t>f_2</t>
  </si>
  <si>
    <t>f_3</t>
  </si>
  <si>
    <t>f_ref</t>
  </si>
  <si>
    <t>t_max</t>
  </si>
  <si>
    <t>T_OPER_RELATIVO</t>
  </si>
  <si>
    <t>T_OPER_TOT</t>
  </si>
  <si>
    <t>X_ABS_ESC</t>
  </si>
  <si>
    <t>Y_ABS_ESC</t>
  </si>
  <si>
    <t>Z_ABS_ESC</t>
  </si>
  <si>
    <t>ESCALA</t>
  </si>
  <si>
    <t xml:space="preserve">dnt inddustries </t>
  </si>
  <si>
    <t>Theta_1</t>
  </si>
  <si>
    <t>Alpha_1</t>
  </si>
  <si>
    <t>Theta_2</t>
  </si>
  <si>
    <t>Theta_3</t>
  </si>
  <si>
    <t>Alpha_2</t>
  </si>
  <si>
    <t>Alpha_3</t>
  </si>
  <si>
    <t>M_1</t>
  </si>
  <si>
    <t>M_2</t>
  </si>
  <si>
    <t>M_3</t>
  </si>
  <si>
    <t>L_A</t>
  </si>
  <si>
    <t>L_D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</si>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</sst>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1" fillId="6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6" borderId="0" xfId="0" applyFont="1" applyFill="1"/>
    <xf numFmtId="0" fontId="1" fillId="6" borderId="0" xfId="0" applyFont="1" applyFill="1" applyAlignment="1">
      <alignment horizontal="right" vertical="center" wrapText="1"/>
    </xf>
    <xf numFmtId="0" fontId="1" fillId="6" borderId="0" xfId="0" applyFont="1" applyFill="1" applyAlignment="1">
      <alignment horizontal="left" vertical="center" wrapText="1"/>
    </xf>
    <xf numFmtId="0" fontId="1" fillId="15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Inversa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'INVERSA-1'!$R$4:$R$94</c:f>
              <c:numCache>
                <c:formatCode>0</c:formatCode>
                <c:ptCount val="91"/>
                <c:pt idx="0" formatCode="General">
                  <c:v>0</c:v>
                </c:pt>
                <c:pt idx="1">
                  <c:v>2393</c:v>
                </c:pt>
                <c:pt idx="2">
                  <c:v>12393</c:v>
                </c:pt>
                <c:pt idx="3">
                  <c:v>10218</c:v>
                </c:pt>
                <c:pt idx="4">
                  <c:v>1781</c:v>
                </c:pt>
                <c:pt idx="5">
                  <c:v>1902</c:v>
                </c:pt>
                <c:pt idx="6">
                  <c:v>1902</c:v>
                </c:pt>
                <c:pt idx="7">
                  <c:v>4141</c:v>
                </c:pt>
                <c:pt idx="8">
                  <c:v>2990</c:v>
                </c:pt>
                <c:pt idx="9">
                  <c:v>13150</c:v>
                </c:pt>
                <c:pt idx="10">
                  <c:v>10218</c:v>
                </c:pt>
                <c:pt idx="11">
                  <c:v>1781</c:v>
                </c:pt>
                <c:pt idx="12">
                  <c:v>1902</c:v>
                </c:pt>
                <c:pt idx="13">
                  <c:v>1902</c:v>
                </c:pt>
                <c:pt idx="14">
                  <c:v>4141</c:v>
                </c:pt>
                <c:pt idx="15">
                  <c:v>3506</c:v>
                </c:pt>
                <c:pt idx="16">
                  <c:v>8634</c:v>
                </c:pt>
                <c:pt idx="17">
                  <c:v>6218</c:v>
                </c:pt>
                <c:pt idx="18">
                  <c:v>4218</c:v>
                </c:pt>
                <c:pt idx="19">
                  <c:v>4097</c:v>
                </c:pt>
                <c:pt idx="20">
                  <c:v>1902</c:v>
                </c:pt>
                <c:pt idx="21">
                  <c:v>1975</c:v>
                </c:pt>
                <c:pt idx="22">
                  <c:v>4024</c:v>
                </c:pt>
                <c:pt idx="23">
                  <c:v>4387</c:v>
                </c:pt>
                <c:pt idx="24">
                  <c:v>7612</c:v>
                </c:pt>
                <c:pt idx="25">
                  <c:v>7781</c:v>
                </c:pt>
                <c:pt idx="26">
                  <c:v>1781</c:v>
                </c:pt>
                <c:pt idx="27">
                  <c:v>1612</c:v>
                </c:pt>
                <c:pt idx="28">
                  <c:v>10387</c:v>
                </c:pt>
                <c:pt idx="29">
                  <c:v>10024</c:v>
                </c:pt>
                <c:pt idx="30">
                  <c:v>9975</c:v>
                </c:pt>
                <c:pt idx="31">
                  <c:v>9902</c:v>
                </c:pt>
                <c:pt idx="32">
                  <c:v>10097</c:v>
                </c:pt>
                <c:pt idx="33">
                  <c:v>10024</c:v>
                </c:pt>
                <c:pt idx="34">
                  <c:v>9975</c:v>
                </c:pt>
                <c:pt idx="35">
                  <c:v>9975</c:v>
                </c:pt>
                <c:pt idx="36">
                  <c:v>3966</c:v>
                </c:pt>
                <c:pt idx="37">
                  <c:v>3997</c:v>
                </c:pt>
                <c:pt idx="38">
                  <c:v>6054</c:v>
                </c:pt>
                <c:pt idx="39">
                  <c:v>6604</c:v>
                </c:pt>
                <c:pt idx="40">
                  <c:v>9395</c:v>
                </c:pt>
                <c:pt idx="41">
                  <c:v>9781</c:v>
                </c:pt>
                <c:pt idx="42">
                  <c:v>2218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4024</c:v>
                </c:pt>
                <c:pt idx="47">
                  <c:v>4097</c:v>
                </c:pt>
                <c:pt idx="48">
                  <c:v>2097</c:v>
                </c:pt>
                <c:pt idx="49">
                  <c:v>2218</c:v>
                </c:pt>
                <c:pt idx="50">
                  <c:v>9781</c:v>
                </c:pt>
                <c:pt idx="51">
                  <c:v>13974</c:v>
                </c:pt>
                <c:pt idx="52">
                  <c:v>3998</c:v>
                </c:pt>
                <c:pt idx="53">
                  <c:v>1999</c:v>
                </c:pt>
                <c:pt idx="54">
                  <c:v>2024</c:v>
                </c:pt>
                <c:pt idx="55">
                  <c:v>4387</c:v>
                </c:pt>
                <c:pt idx="56">
                  <c:v>1612</c:v>
                </c:pt>
                <c:pt idx="57">
                  <c:v>1781</c:v>
                </c:pt>
                <c:pt idx="58">
                  <c:v>1805</c:v>
                </c:pt>
                <c:pt idx="59">
                  <c:v>1976</c:v>
                </c:pt>
                <c:pt idx="60">
                  <c:v>3975</c:v>
                </c:pt>
                <c:pt idx="61">
                  <c:v>1981</c:v>
                </c:pt>
                <c:pt idx="62">
                  <c:v>1854</c:v>
                </c:pt>
                <c:pt idx="63">
                  <c:v>6151</c:v>
                </c:pt>
                <c:pt idx="64">
                  <c:v>6024</c:v>
                </c:pt>
                <c:pt idx="65">
                  <c:v>5975</c:v>
                </c:pt>
                <c:pt idx="66">
                  <c:v>5975</c:v>
                </c:pt>
                <c:pt idx="67">
                  <c:v>3966</c:v>
                </c:pt>
                <c:pt idx="68">
                  <c:v>3997</c:v>
                </c:pt>
                <c:pt idx="69">
                  <c:v>6054</c:v>
                </c:pt>
                <c:pt idx="70">
                  <c:v>6604</c:v>
                </c:pt>
                <c:pt idx="71">
                  <c:v>9395</c:v>
                </c:pt>
                <c:pt idx="72">
                  <c:v>9781</c:v>
                </c:pt>
                <c:pt idx="73">
                  <c:v>2218</c:v>
                </c:pt>
                <c:pt idx="74">
                  <c:v>2024</c:v>
                </c:pt>
                <c:pt idx="75">
                  <c:v>2024</c:v>
                </c:pt>
                <c:pt idx="76">
                  <c:v>2024</c:v>
                </c:pt>
                <c:pt idx="77">
                  <c:v>4024</c:v>
                </c:pt>
                <c:pt idx="78">
                  <c:v>4097</c:v>
                </c:pt>
                <c:pt idx="79">
                  <c:v>2097</c:v>
                </c:pt>
                <c:pt idx="80">
                  <c:v>2218</c:v>
                </c:pt>
                <c:pt idx="81">
                  <c:v>9781</c:v>
                </c:pt>
                <c:pt idx="82">
                  <c:v>9612</c:v>
                </c:pt>
                <c:pt idx="83">
                  <c:v>8387</c:v>
                </c:pt>
                <c:pt idx="84">
                  <c:v>8097</c:v>
                </c:pt>
                <c:pt idx="85">
                  <c:v>1902</c:v>
                </c:pt>
                <c:pt idx="86">
                  <c:v>1975</c:v>
                </c:pt>
                <c:pt idx="87">
                  <c:v>4024</c:v>
                </c:pt>
                <c:pt idx="88">
                  <c:v>4387</c:v>
                </c:pt>
                <c:pt idx="89">
                  <c:v>11612</c:v>
                </c:pt>
                <c:pt idx="90">
                  <c:v>35184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7-456E-AD03-A59D97A03717}"/>
            </c:ext>
          </c:extLst>
        </c:ser>
        <c:ser>
          <c:idx val="1"/>
          <c:order val="1"/>
          <c:tx>
            <c:v>Inversa2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'INVERSA-2'!$AD$4:$AD$94</c:f>
              <c:numCache>
                <c:formatCode>0</c:formatCode>
                <c:ptCount val="91"/>
                <c:pt idx="0" formatCode="General">
                  <c:v>0</c:v>
                </c:pt>
                <c:pt idx="1">
                  <c:v>4660</c:v>
                </c:pt>
                <c:pt idx="2">
                  <c:v>14456</c:v>
                </c:pt>
                <c:pt idx="3">
                  <c:v>10237</c:v>
                </c:pt>
                <c:pt idx="4">
                  <c:v>1531</c:v>
                </c:pt>
                <c:pt idx="5">
                  <c:v>1775</c:v>
                </c:pt>
                <c:pt idx="6">
                  <c:v>1775</c:v>
                </c:pt>
                <c:pt idx="7">
                  <c:v>4220</c:v>
                </c:pt>
                <c:pt idx="8">
                  <c:v>128</c:v>
                </c:pt>
                <c:pt idx="9">
                  <c:v>15860</c:v>
                </c:pt>
                <c:pt idx="10">
                  <c:v>10237</c:v>
                </c:pt>
                <c:pt idx="11">
                  <c:v>1531</c:v>
                </c:pt>
                <c:pt idx="12">
                  <c:v>1775</c:v>
                </c:pt>
                <c:pt idx="13">
                  <c:v>1775</c:v>
                </c:pt>
                <c:pt idx="14">
                  <c:v>4220</c:v>
                </c:pt>
                <c:pt idx="15">
                  <c:v>1081</c:v>
                </c:pt>
                <c:pt idx="16">
                  <c:v>11005</c:v>
                </c:pt>
                <c:pt idx="17">
                  <c:v>6335</c:v>
                </c:pt>
                <c:pt idx="18">
                  <c:v>4375</c:v>
                </c:pt>
                <c:pt idx="19">
                  <c:v>4130</c:v>
                </c:pt>
                <c:pt idx="20">
                  <c:v>1775</c:v>
                </c:pt>
                <c:pt idx="21">
                  <c:v>1923</c:v>
                </c:pt>
                <c:pt idx="22">
                  <c:v>3983</c:v>
                </c:pt>
                <c:pt idx="23">
                  <c:v>4714</c:v>
                </c:pt>
                <c:pt idx="24">
                  <c:v>7123</c:v>
                </c:pt>
                <c:pt idx="25">
                  <c:v>7463</c:v>
                </c:pt>
                <c:pt idx="26">
                  <c:v>1531</c:v>
                </c:pt>
                <c:pt idx="27">
                  <c:v>1191</c:v>
                </c:pt>
                <c:pt idx="28">
                  <c:v>10577</c:v>
                </c:pt>
                <c:pt idx="29">
                  <c:v>9845</c:v>
                </c:pt>
                <c:pt idx="30">
                  <c:v>9836</c:v>
                </c:pt>
                <c:pt idx="31">
                  <c:v>9689</c:v>
                </c:pt>
                <c:pt idx="32">
                  <c:v>9992</c:v>
                </c:pt>
                <c:pt idx="33">
                  <c:v>9845</c:v>
                </c:pt>
                <c:pt idx="34">
                  <c:v>9836</c:v>
                </c:pt>
                <c:pt idx="35">
                  <c:v>9836</c:v>
                </c:pt>
                <c:pt idx="36">
                  <c:v>3860</c:v>
                </c:pt>
                <c:pt idx="37">
                  <c:v>3922</c:v>
                </c:pt>
                <c:pt idx="38">
                  <c:v>6005</c:v>
                </c:pt>
                <c:pt idx="39">
                  <c:v>7107</c:v>
                </c:pt>
                <c:pt idx="40">
                  <c:v>8672</c:v>
                </c:pt>
                <c:pt idx="41">
                  <c:v>9444</c:v>
                </c:pt>
                <c:pt idx="42">
                  <c:v>2410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3983</c:v>
                </c:pt>
                <c:pt idx="47">
                  <c:v>4130</c:v>
                </c:pt>
                <c:pt idx="48">
                  <c:v>2165</c:v>
                </c:pt>
                <c:pt idx="49">
                  <c:v>2410</c:v>
                </c:pt>
                <c:pt idx="50">
                  <c:v>9444</c:v>
                </c:pt>
                <c:pt idx="51">
                  <c:v>13765</c:v>
                </c:pt>
                <c:pt idx="52">
                  <c:v>3928</c:v>
                </c:pt>
                <c:pt idx="53">
                  <c:v>1966</c:v>
                </c:pt>
                <c:pt idx="54">
                  <c:v>2016</c:v>
                </c:pt>
                <c:pt idx="55">
                  <c:v>4714</c:v>
                </c:pt>
                <c:pt idx="56">
                  <c:v>1191</c:v>
                </c:pt>
                <c:pt idx="57">
                  <c:v>1531</c:v>
                </c:pt>
                <c:pt idx="58">
                  <c:v>1578</c:v>
                </c:pt>
                <c:pt idx="59">
                  <c:v>1928</c:v>
                </c:pt>
                <c:pt idx="60">
                  <c:v>3898</c:v>
                </c:pt>
                <c:pt idx="61">
                  <c:v>1934</c:v>
                </c:pt>
                <c:pt idx="62">
                  <c:v>1677</c:v>
                </c:pt>
                <c:pt idx="63">
                  <c:v>6201</c:v>
                </c:pt>
                <c:pt idx="64">
                  <c:v>5943</c:v>
                </c:pt>
                <c:pt idx="65">
                  <c:v>5875</c:v>
                </c:pt>
                <c:pt idx="66">
                  <c:v>5875</c:v>
                </c:pt>
                <c:pt idx="67">
                  <c:v>3860</c:v>
                </c:pt>
                <c:pt idx="68">
                  <c:v>3922</c:v>
                </c:pt>
                <c:pt idx="69">
                  <c:v>6005</c:v>
                </c:pt>
                <c:pt idx="70">
                  <c:v>7107</c:v>
                </c:pt>
                <c:pt idx="71">
                  <c:v>8672</c:v>
                </c:pt>
                <c:pt idx="72">
                  <c:v>9444</c:v>
                </c:pt>
                <c:pt idx="73">
                  <c:v>2410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3983</c:v>
                </c:pt>
                <c:pt idx="78">
                  <c:v>4130</c:v>
                </c:pt>
                <c:pt idx="79">
                  <c:v>2165</c:v>
                </c:pt>
                <c:pt idx="80">
                  <c:v>2410</c:v>
                </c:pt>
                <c:pt idx="81">
                  <c:v>9444</c:v>
                </c:pt>
                <c:pt idx="82">
                  <c:v>9105</c:v>
                </c:pt>
                <c:pt idx="83">
                  <c:v>8629</c:v>
                </c:pt>
                <c:pt idx="84">
                  <c:v>8045</c:v>
                </c:pt>
                <c:pt idx="85">
                  <c:v>1775</c:v>
                </c:pt>
                <c:pt idx="86">
                  <c:v>1923</c:v>
                </c:pt>
                <c:pt idx="87">
                  <c:v>3983</c:v>
                </c:pt>
                <c:pt idx="88">
                  <c:v>4714</c:v>
                </c:pt>
                <c:pt idx="89">
                  <c:v>11088</c:v>
                </c:pt>
                <c:pt idx="90">
                  <c:v>58948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7-456E-AD03-A59D97A0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065472"/>
        <c:axId val="417066128"/>
      </c:lineChart>
      <c:catAx>
        <c:axId val="41706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066128"/>
        <c:crosses val="autoZero"/>
        <c:auto val="1"/>
        <c:lblAlgn val="ctr"/>
        <c:lblOffset val="100"/>
        <c:noMultiLvlLbl val="0"/>
      </c:catAx>
      <c:valAx>
        <c:axId val="4170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0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C.E.R.B.E.R.U.S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9352580927384075E-2"/>
          <c:y val="2.9891263592050993E-2"/>
          <c:w val="0.90972922134733158"/>
          <c:h val="0.89838353513216362"/>
        </c:manualLayout>
      </c:layout>
      <c:scatterChart>
        <c:scatterStyle val="lineMarker"/>
        <c:varyColors val="0"/>
        <c:ser>
          <c:idx val="1"/>
          <c:order val="0"/>
          <c:tx>
            <c:v>GRAFICA PLANAR</c:v>
          </c:tx>
          <c:spPr>
            <a:ln w="22225" cap="rnd">
              <a:solidFill>
                <a:schemeClr val="accent1">
                  <a:tint val="77000"/>
                </a:schemeClr>
              </a:solidFill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tint val="7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'INVERSA-1'!$E$4:$E$107</c:f>
              <c:numCache>
                <c:formatCode>General</c:formatCode>
                <c:ptCount val="10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130</c:v>
                </c:pt>
                <c:pt idx="4">
                  <c:v>130</c:v>
                </c:pt>
                <c:pt idx="5">
                  <c:v>110</c:v>
                </c:pt>
                <c:pt idx="6">
                  <c:v>110</c:v>
                </c:pt>
                <c:pt idx="7">
                  <c:v>135</c:v>
                </c:pt>
                <c:pt idx="8">
                  <c:v>250</c:v>
                </c:pt>
                <c:pt idx="9">
                  <c:v>250</c:v>
                </c:pt>
                <c:pt idx="10">
                  <c:v>280</c:v>
                </c:pt>
                <c:pt idx="11">
                  <c:v>280</c:v>
                </c:pt>
                <c:pt idx="12">
                  <c:v>260</c:v>
                </c:pt>
                <c:pt idx="13">
                  <c:v>260</c:v>
                </c:pt>
                <c:pt idx="14">
                  <c:v>285</c:v>
                </c:pt>
                <c:pt idx="15">
                  <c:v>390</c:v>
                </c:pt>
                <c:pt idx="16">
                  <c:v>390</c:v>
                </c:pt>
                <c:pt idx="17">
                  <c:v>360</c:v>
                </c:pt>
                <c:pt idx="18">
                  <c:v>360</c:v>
                </c:pt>
                <c:pt idx="19">
                  <c:v>380</c:v>
                </c:pt>
                <c:pt idx="20">
                  <c:v>380</c:v>
                </c:pt>
                <c:pt idx="21">
                  <c:v>390</c:v>
                </c:pt>
                <c:pt idx="22">
                  <c:v>390</c:v>
                </c:pt>
                <c:pt idx="23">
                  <c:v>350</c:v>
                </c:pt>
                <c:pt idx="24">
                  <c:v>350</c:v>
                </c:pt>
                <c:pt idx="25">
                  <c:v>380</c:v>
                </c:pt>
                <c:pt idx="26">
                  <c:v>380</c:v>
                </c:pt>
                <c:pt idx="27">
                  <c:v>340</c:v>
                </c:pt>
                <c:pt idx="28">
                  <c:v>340</c:v>
                </c:pt>
                <c:pt idx="29">
                  <c:v>330</c:v>
                </c:pt>
                <c:pt idx="30">
                  <c:v>330</c:v>
                </c:pt>
                <c:pt idx="31">
                  <c:v>310</c:v>
                </c:pt>
                <c:pt idx="32">
                  <c:v>310</c:v>
                </c:pt>
                <c:pt idx="33">
                  <c:v>300</c:v>
                </c:pt>
                <c:pt idx="34">
                  <c:v>300</c:v>
                </c:pt>
                <c:pt idx="35">
                  <c:v>290</c:v>
                </c:pt>
                <c:pt idx="36">
                  <c:v>275</c:v>
                </c:pt>
                <c:pt idx="37">
                  <c:v>290</c:v>
                </c:pt>
                <c:pt idx="38">
                  <c:v>290</c:v>
                </c:pt>
                <c:pt idx="39">
                  <c:v>240</c:v>
                </c:pt>
                <c:pt idx="40">
                  <c:v>240</c:v>
                </c:pt>
                <c:pt idx="41">
                  <c:v>210</c:v>
                </c:pt>
                <c:pt idx="42">
                  <c:v>210</c:v>
                </c:pt>
                <c:pt idx="43">
                  <c:v>220</c:v>
                </c:pt>
                <c:pt idx="44">
                  <c:v>220</c:v>
                </c:pt>
                <c:pt idx="45">
                  <c:v>210</c:v>
                </c:pt>
                <c:pt idx="46">
                  <c:v>210</c:v>
                </c:pt>
                <c:pt idx="47">
                  <c:v>230</c:v>
                </c:pt>
                <c:pt idx="48">
                  <c:v>230</c:v>
                </c:pt>
                <c:pt idx="49">
                  <c:v>200</c:v>
                </c:pt>
                <c:pt idx="50">
                  <c:v>200</c:v>
                </c:pt>
                <c:pt idx="51">
                  <c:v>190</c:v>
                </c:pt>
                <c:pt idx="52">
                  <c:v>180</c:v>
                </c:pt>
                <c:pt idx="53">
                  <c:v>190</c:v>
                </c:pt>
                <c:pt idx="54">
                  <c:v>190</c:v>
                </c:pt>
                <c:pt idx="55">
                  <c:v>150</c:v>
                </c:pt>
                <c:pt idx="56">
                  <c:v>150</c:v>
                </c:pt>
                <c:pt idx="57">
                  <c:v>180</c:v>
                </c:pt>
                <c:pt idx="58">
                  <c:v>170</c:v>
                </c:pt>
                <c:pt idx="59">
                  <c:v>170</c:v>
                </c:pt>
                <c:pt idx="60">
                  <c:v>180</c:v>
                </c:pt>
                <c:pt idx="61">
                  <c:v>185</c:v>
                </c:pt>
                <c:pt idx="62">
                  <c:v>160</c:v>
                </c:pt>
                <c:pt idx="63">
                  <c:v>160</c:v>
                </c:pt>
                <c:pt idx="64">
                  <c:v>150</c:v>
                </c:pt>
                <c:pt idx="65">
                  <c:v>150</c:v>
                </c:pt>
                <c:pt idx="66">
                  <c:v>140</c:v>
                </c:pt>
                <c:pt idx="67">
                  <c:v>125</c:v>
                </c:pt>
                <c:pt idx="68">
                  <c:v>140</c:v>
                </c:pt>
                <c:pt idx="69">
                  <c:v>140</c:v>
                </c:pt>
                <c:pt idx="70">
                  <c:v>90</c:v>
                </c:pt>
                <c:pt idx="71">
                  <c:v>90</c:v>
                </c:pt>
                <c:pt idx="72">
                  <c:v>60</c:v>
                </c:pt>
                <c:pt idx="73">
                  <c:v>60</c:v>
                </c:pt>
                <c:pt idx="74">
                  <c:v>70</c:v>
                </c:pt>
                <c:pt idx="75">
                  <c:v>70</c:v>
                </c:pt>
                <c:pt idx="76">
                  <c:v>60</c:v>
                </c:pt>
                <c:pt idx="77">
                  <c:v>60</c:v>
                </c:pt>
                <c:pt idx="78">
                  <c:v>80</c:v>
                </c:pt>
                <c:pt idx="79">
                  <c:v>80</c:v>
                </c:pt>
                <c:pt idx="80">
                  <c:v>50</c:v>
                </c:pt>
                <c:pt idx="81">
                  <c:v>50</c:v>
                </c:pt>
                <c:pt idx="82">
                  <c:v>10</c:v>
                </c:pt>
                <c:pt idx="83">
                  <c:v>10</c:v>
                </c:pt>
                <c:pt idx="84">
                  <c:v>30</c:v>
                </c:pt>
                <c:pt idx="85">
                  <c:v>30</c:v>
                </c:pt>
                <c:pt idx="86">
                  <c:v>40</c:v>
                </c:pt>
                <c:pt idx="87">
                  <c:v>40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'INVERSA-1'!$F$4:$F$107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40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30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40</c:v>
                </c:pt>
                <c:pt idx="22">
                  <c:v>60</c:v>
                </c:pt>
                <c:pt idx="23">
                  <c:v>60</c:v>
                </c:pt>
                <c:pt idx="24">
                  <c:v>20</c:v>
                </c:pt>
                <c:pt idx="25">
                  <c:v>20</c:v>
                </c:pt>
                <c:pt idx="26">
                  <c:v>10</c:v>
                </c:pt>
                <c:pt idx="27">
                  <c:v>10</c:v>
                </c:pt>
                <c:pt idx="28">
                  <c:v>60</c:v>
                </c:pt>
                <c:pt idx="29">
                  <c:v>60</c:v>
                </c:pt>
                <c:pt idx="30">
                  <c:v>10</c:v>
                </c:pt>
                <c:pt idx="31">
                  <c:v>10</c:v>
                </c:pt>
                <c:pt idx="32">
                  <c:v>60</c:v>
                </c:pt>
                <c:pt idx="33">
                  <c:v>60</c:v>
                </c:pt>
                <c:pt idx="34">
                  <c:v>10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60</c:v>
                </c:pt>
                <c:pt idx="39">
                  <c:v>60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20</c:v>
                </c:pt>
                <c:pt idx="44">
                  <c:v>30</c:v>
                </c:pt>
                <c:pt idx="45">
                  <c:v>30</c:v>
                </c:pt>
                <c:pt idx="46">
                  <c:v>50</c:v>
                </c:pt>
                <c:pt idx="47">
                  <c:v>50</c:v>
                </c:pt>
                <c:pt idx="48">
                  <c:v>60</c:v>
                </c:pt>
                <c:pt idx="49">
                  <c:v>60</c:v>
                </c:pt>
                <c:pt idx="50">
                  <c:v>10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60</c:v>
                </c:pt>
                <c:pt idx="55">
                  <c:v>60</c:v>
                </c:pt>
                <c:pt idx="56">
                  <c:v>50</c:v>
                </c:pt>
                <c:pt idx="57">
                  <c:v>50</c:v>
                </c:pt>
                <c:pt idx="58">
                  <c:v>40</c:v>
                </c:pt>
                <c:pt idx="59">
                  <c:v>20</c:v>
                </c:pt>
                <c:pt idx="60">
                  <c:v>20</c:v>
                </c:pt>
                <c:pt idx="61">
                  <c:v>10</c:v>
                </c:pt>
                <c:pt idx="62">
                  <c:v>10</c:v>
                </c:pt>
                <c:pt idx="63">
                  <c:v>40</c:v>
                </c:pt>
                <c:pt idx="64">
                  <c:v>40</c:v>
                </c:pt>
                <c:pt idx="65">
                  <c:v>10</c:v>
                </c:pt>
                <c:pt idx="66">
                  <c:v>10</c:v>
                </c:pt>
                <c:pt idx="67">
                  <c:v>30</c:v>
                </c:pt>
                <c:pt idx="68">
                  <c:v>30</c:v>
                </c:pt>
                <c:pt idx="69">
                  <c:v>60</c:v>
                </c:pt>
                <c:pt idx="70">
                  <c:v>60</c:v>
                </c:pt>
                <c:pt idx="71">
                  <c:v>10</c:v>
                </c:pt>
                <c:pt idx="72">
                  <c:v>10</c:v>
                </c:pt>
                <c:pt idx="73">
                  <c:v>20</c:v>
                </c:pt>
                <c:pt idx="74">
                  <c:v>20</c:v>
                </c:pt>
                <c:pt idx="75">
                  <c:v>30</c:v>
                </c:pt>
                <c:pt idx="76">
                  <c:v>30</c:v>
                </c:pt>
                <c:pt idx="77">
                  <c:v>50</c:v>
                </c:pt>
                <c:pt idx="78">
                  <c:v>50</c:v>
                </c:pt>
                <c:pt idx="79">
                  <c:v>60</c:v>
                </c:pt>
                <c:pt idx="80">
                  <c:v>60</c:v>
                </c:pt>
                <c:pt idx="81">
                  <c:v>10</c:v>
                </c:pt>
                <c:pt idx="82">
                  <c:v>10</c:v>
                </c:pt>
                <c:pt idx="83">
                  <c:v>50</c:v>
                </c:pt>
                <c:pt idx="84">
                  <c:v>50</c:v>
                </c:pt>
                <c:pt idx="85">
                  <c:v>40</c:v>
                </c:pt>
                <c:pt idx="86">
                  <c:v>40</c:v>
                </c:pt>
                <c:pt idx="87">
                  <c:v>60</c:v>
                </c:pt>
                <c:pt idx="88">
                  <c:v>60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4-431E-A7D0-9A97F12A3F29}"/>
            </c:ext>
          </c:extLst>
        </c:ser>
        <c:ser>
          <c:idx val="0"/>
          <c:order val="1"/>
          <c:tx>
            <c:v>GRAFICA PLANAR</c:v>
          </c:tx>
          <c:spPr>
            <a:ln w="22225" cap="rnd">
              <a:solidFill>
                <a:schemeClr val="accent1">
                  <a:shade val="76000"/>
                </a:schemeClr>
              </a:solidFill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'INVERSA-1'!$E$4:$E$23</c:f>
              <c:numCache>
                <c:formatCode>General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130</c:v>
                </c:pt>
                <c:pt idx="4">
                  <c:v>130</c:v>
                </c:pt>
                <c:pt idx="5">
                  <c:v>110</c:v>
                </c:pt>
                <c:pt idx="6">
                  <c:v>110</c:v>
                </c:pt>
                <c:pt idx="7">
                  <c:v>135</c:v>
                </c:pt>
                <c:pt idx="8">
                  <c:v>250</c:v>
                </c:pt>
                <c:pt idx="9">
                  <c:v>250</c:v>
                </c:pt>
                <c:pt idx="10">
                  <c:v>280</c:v>
                </c:pt>
                <c:pt idx="11">
                  <c:v>280</c:v>
                </c:pt>
                <c:pt idx="12">
                  <c:v>260</c:v>
                </c:pt>
                <c:pt idx="13">
                  <c:v>260</c:v>
                </c:pt>
                <c:pt idx="14">
                  <c:v>285</c:v>
                </c:pt>
                <c:pt idx="15">
                  <c:v>390</c:v>
                </c:pt>
                <c:pt idx="16">
                  <c:v>390</c:v>
                </c:pt>
                <c:pt idx="17">
                  <c:v>360</c:v>
                </c:pt>
                <c:pt idx="18">
                  <c:v>360</c:v>
                </c:pt>
                <c:pt idx="19">
                  <c:v>380</c:v>
                </c:pt>
              </c:numCache>
            </c:numRef>
          </c:xVal>
          <c:yVal>
            <c:numRef>
              <c:f>'INVERSA-1'!$F$4:$F$24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40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30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4-431E-A7D0-9A97F12A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64808"/>
        <c:axId val="462265136"/>
      </c:scatterChart>
      <c:valAx>
        <c:axId val="462264808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265136"/>
        <c:crosses val="autoZero"/>
        <c:crossBetween val="midCat"/>
        <c:majorUnit val="10"/>
        <c:minorUnit val="1"/>
      </c:valAx>
      <c:valAx>
        <c:axId val="462265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2648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DESPLAZAMIENTOS RELATIVOS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058900920959418E-2"/>
          <c:y val="5.8658185753120966E-3"/>
          <c:w val="0.93631515701297263"/>
          <c:h val="0.66650210090701323"/>
        </c:manualLayout>
      </c:layout>
      <c:line3DChart>
        <c:grouping val="standard"/>
        <c:varyColors val="0"/>
        <c:ser>
          <c:idx val="0"/>
          <c:order val="0"/>
          <c:tx>
            <c:v>X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'INVERSA-1'!$H$4:$H$94</c:f>
              <c:numCache>
                <c:formatCode>General</c:formatCode>
                <c:ptCount val="91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-20</c:v>
                </c:pt>
                <c:pt idx="6">
                  <c:v>0</c:v>
                </c:pt>
                <c:pt idx="7">
                  <c:v>25</c:v>
                </c:pt>
                <c:pt idx="8">
                  <c:v>115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-20</c:v>
                </c:pt>
                <c:pt idx="13">
                  <c:v>0</c:v>
                </c:pt>
                <c:pt idx="14">
                  <c:v>25</c:v>
                </c:pt>
                <c:pt idx="15">
                  <c:v>105</c:v>
                </c:pt>
                <c:pt idx="16">
                  <c:v>0</c:v>
                </c:pt>
                <c:pt idx="17">
                  <c:v>-30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-40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-40</c:v>
                </c:pt>
                <c:pt idx="28">
                  <c:v>0</c:v>
                </c:pt>
                <c:pt idx="29">
                  <c:v>-10</c:v>
                </c:pt>
                <c:pt idx="30">
                  <c:v>0</c:v>
                </c:pt>
                <c:pt idx="31">
                  <c:v>-20</c:v>
                </c:pt>
                <c:pt idx="32">
                  <c:v>0</c:v>
                </c:pt>
                <c:pt idx="33">
                  <c:v>-10</c:v>
                </c:pt>
                <c:pt idx="34">
                  <c:v>0</c:v>
                </c:pt>
                <c:pt idx="35">
                  <c:v>-10</c:v>
                </c:pt>
                <c:pt idx="36">
                  <c:v>-15</c:v>
                </c:pt>
                <c:pt idx="37">
                  <c:v>15</c:v>
                </c:pt>
                <c:pt idx="38">
                  <c:v>0</c:v>
                </c:pt>
                <c:pt idx="39">
                  <c:v>-50</c:v>
                </c:pt>
                <c:pt idx="40">
                  <c:v>0</c:v>
                </c:pt>
                <c:pt idx="41">
                  <c:v>-30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-10</c:v>
                </c:pt>
                <c:pt idx="46">
                  <c:v>0</c:v>
                </c:pt>
                <c:pt idx="47">
                  <c:v>20</c:v>
                </c:pt>
                <c:pt idx="48">
                  <c:v>0</c:v>
                </c:pt>
                <c:pt idx="49">
                  <c:v>-30</c:v>
                </c:pt>
                <c:pt idx="50">
                  <c:v>0</c:v>
                </c:pt>
                <c:pt idx="51">
                  <c:v>-10</c:v>
                </c:pt>
                <c:pt idx="52">
                  <c:v>-10</c:v>
                </c:pt>
                <c:pt idx="53">
                  <c:v>10</c:v>
                </c:pt>
                <c:pt idx="54">
                  <c:v>0</c:v>
                </c:pt>
                <c:pt idx="55">
                  <c:v>-40</c:v>
                </c:pt>
                <c:pt idx="56">
                  <c:v>0</c:v>
                </c:pt>
                <c:pt idx="57">
                  <c:v>30</c:v>
                </c:pt>
                <c:pt idx="58">
                  <c:v>-10</c:v>
                </c:pt>
                <c:pt idx="59">
                  <c:v>0</c:v>
                </c:pt>
                <c:pt idx="60">
                  <c:v>10</c:v>
                </c:pt>
                <c:pt idx="61">
                  <c:v>5</c:v>
                </c:pt>
                <c:pt idx="62">
                  <c:v>-25</c:v>
                </c:pt>
                <c:pt idx="63">
                  <c:v>0</c:v>
                </c:pt>
                <c:pt idx="64">
                  <c:v>-10</c:v>
                </c:pt>
                <c:pt idx="65">
                  <c:v>0</c:v>
                </c:pt>
                <c:pt idx="66">
                  <c:v>-10</c:v>
                </c:pt>
                <c:pt idx="67">
                  <c:v>-15</c:v>
                </c:pt>
                <c:pt idx="68">
                  <c:v>15</c:v>
                </c:pt>
                <c:pt idx="69">
                  <c:v>0</c:v>
                </c:pt>
                <c:pt idx="70">
                  <c:v>-50</c:v>
                </c:pt>
                <c:pt idx="71">
                  <c:v>0</c:v>
                </c:pt>
                <c:pt idx="72">
                  <c:v>-30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-10</c:v>
                </c:pt>
                <c:pt idx="77">
                  <c:v>0</c:v>
                </c:pt>
                <c:pt idx="78">
                  <c:v>20</c:v>
                </c:pt>
                <c:pt idx="79">
                  <c:v>0</c:v>
                </c:pt>
                <c:pt idx="80">
                  <c:v>-30</c:v>
                </c:pt>
                <c:pt idx="81">
                  <c:v>0</c:v>
                </c:pt>
                <c:pt idx="82">
                  <c:v>-40</c:v>
                </c:pt>
                <c:pt idx="83">
                  <c:v>0</c:v>
                </c:pt>
                <c:pt idx="84">
                  <c:v>20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-40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A-4A1E-94BE-E743A0CEBD78}"/>
            </c:ext>
          </c:extLst>
        </c:ser>
        <c:ser>
          <c:idx val="1"/>
          <c:order val="1"/>
          <c:tx>
            <c:v>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'INVERSA-1'!$I$4:$I$94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-10</c:v>
                </c:pt>
                <c:pt idx="5">
                  <c:v>0</c:v>
                </c:pt>
                <c:pt idx="6">
                  <c:v>-10</c:v>
                </c:pt>
                <c:pt idx="7">
                  <c:v>-30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-10</c:v>
                </c:pt>
                <c:pt idx="12">
                  <c:v>0</c:v>
                </c:pt>
                <c:pt idx="13">
                  <c:v>-10</c:v>
                </c:pt>
                <c:pt idx="14">
                  <c:v>-30</c:v>
                </c:pt>
                <c:pt idx="15">
                  <c:v>0</c:v>
                </c:pt>
                <c:pt idx="16">
                  <c:v>30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-10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-40</c:v>
                </c:pt>
                <c:pt idx="25">
                  <c:v>0</c:v>
                </c:pt>
                <c:pt idx="26">
                  <c:v>-10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-50</c:v>
                </c:pt>
                <c:pt idx="31">
                  <c:v>0</c:v>
                </c:pt>
                <c:pt idx="32">
                  <c:v>50</c:v>
                </c:pt>
                <c:pt idx="33">
                  <c:v>0</c:v>
                </c:pt>
                <c:pt idx="34">
                  <c:v>-50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-50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-50</c:v>
                </c:pt>
                <c:pt idx="51">
                  <c:v>20</c:v>
                </c:pt>
                <c:pt idx="52">
                  <c:v>0</c:v>
                </c:pt>
                <c:pt idx="53">
                  <c:v>10</c:v>
                </c:pt>
                <c:pt idx="54">
                  <c:v>20</c:v>
                </c:pt>
                <c:pt idx="55">
                  <c:v>0</c:v>
                </c:pt>
                <c:pt idx="56">
                  <c:v>-10</c:v>
                </c:pt>
                <c:pt idx="57">
                  <c:v>0</c:v>
                </c:pt>
                <c:pt idx="58">
                  <c:v>-10</c:v>
                </c:pt>
                <c:pt idx="59">
                  <c:v>-20</c:v>
                </c:pt>
                <c:pt idx="60">
                  <c:v>0</c:v>
                </c:pt>
                <c:pt idx="61">
                  <c:v>-10</c:v>
                </c:pt>
                <c:pt idx="62">
                  <c:v>0</c:v>
                </c:pt>
                <c:pt idx="63">
                  <c:v>30</c:v>
                </c:pt>
                <c:pt idx="64">
                  <c:v>0</c:v>
                </c:pt>
                <c:pt idx="65">
                  <c:v>-30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30</c:v>
                </c:pt>
                <c:pt idx="70">
                  <c:v>0</c:v>
                </c:pt>
                <c:pt idx="71">
                  <c:v>-50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10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-50</c:v>
                </c:pt>
                <c:pt idx="82">
                  <c:v>0</c:v>
                </c:pt>
                <c:pt idx="83">
                  <c:v>40</c:v>
                </c:pt>
                <c:pt idx="84">
                  <c:v>0</c:v>
                </c:pt>
                <c:pt idx="85">
                  <c:v>-10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-60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A-4A1E-94BE-E743A0CEBD78}"/>
            </c:ext>
          </c:extLst>
        </c:ser>
        <c:ser>
          <c:idx val="2"/>
          <c:order val="2"/>
          <c:tx>
            <c:v>Z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'INVERSA-1'!$J$4:$J$94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A-4A1E-94BE-E743A0CE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37600"/>
        <c:axId val="462143504"/>
        <c:axId val="666579944"/>
      </c:line3DChart>
      <c:catAx>
        <c:axId val="462137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143504"/>
        <c:crosses val="autoZero"/>
        <c:auto val="1"/>
        <c:lblAlgn val="ctr"/>
        <c:lblOffset val="100"/>
        <c:noMultiLvlLbl val="0"/>
      </c:catAx>
      <c:valAx>
        <c:axId val="4621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137600"/>
        <c:crosses val="autoZero"/>
        <c:crossBetween val="between"/>
      </c:valAx>
      <c:serAx>
        <c:axId val="666579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14350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21906814739555405"/>
          <c:y val="0.34990700684310699"/>
          <c:w val="0.51586604765802124"/>
          <c:h val="0.40718658199116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ESTRELLA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1529146605018739E-2"/>
          <c:y val="5.482855621982264E-2"/>
          <c:w val="0.90972922134733158"/>
          <c:h val="0.89838353513216362"/>
        </c:manualLayout>
      </c:layout>
      <c:scatterChart>
        <c:scatterStyle val="lineMarker"/>
        <c:varyColors val="0"/>
        <c:ser>
          <c:idx val="1"/>
          <c:order val="0"/>
          <c:tx>
            <c:v>GRAFICA PLANAR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ESTRELLA!$A$4:$A$23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22</c:v>
                </c:pt>
                <c:pt idx="6">
                  <c:v>15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ESTRELLA!$B$4:$B$24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-30</c:v>
                </c:pt>
                <c:pt idx="7">
                  <c:v>-8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66-44F9-94FF-5463F05D48B4}"/>
            </c:ext>
          </c:extLst>
        </c:ser>
        <c:ser>
          <c:idx val="0"/>
          <c:order val="1"/>
          <c:tx>
            <c:v>GRAFICA PLANAR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ESTRELLA!$A$4:$A$23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22</c:v>
                </c:pt>
                <c:pt idx="6">
                  <c:v>15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ESTRELLA!$B$4:$B$24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-30</c:v>
                </c:pt>
                <c:pt idx="7">
                  <c:v>-8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66-44F9-94FF-5463F05D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64808"/>
        <c:axId val="462265136"/>
      </c:scatterChart>
      <c:valAx>
        <c:axId val="462264808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265136"/>
        <c:crosses val="autoZero"/>
        <c:crossBetween val="midCat"/>
        <c:majorUnit val="5"/>
        <c:minorUnit val="5"/>
      </c:valAx>
      <c:valAx>
        <c:axId val="46226513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264808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DESPLAZAMIENTOS RELATIVOS</a:t>
            </a:r>
          </a:p>
        </c:rich>
      </c:tx>
      <c:layout>
        <c:manualLayout>
          <c:xMode val="edge"/>
          <c:yMode val="edge"/>
          <c:x val="0.32318954248366016"/>
          <c:y val="0.14933335841820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0"/>
      <c:rotY val="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X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ESTRELLA!$D$4:$D$13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-8</c:v>
                </c:pt>
                <c:pt idx="6">
                  <c:v>-7</c:v>
                </c:pt>
                <c:pt idx="7">
                  <c:v>-7</c:v>
                </c:pt>
                <c:pt idx="8">
                  <c:v>-8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9-448B-BD2C-0E9A2CE2FFDC}"/>
            </c:ext>
          </c:extLst>
        </c:ser>
        <c:ser>
          <c:idx val="1"/>
          <c:order val="1"/>
          <c:tx>
            <c:v>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ESTRELLA!$E$4:$E$13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-10</c:v>
                </c:pt>
                <c:pt idx="4">
                  <c:v>0</c:v>
                </c:pt>
                <c:pt idx="5">
                  <c:v>-8</c:v>
                </c:pt>
                <c:pt idx="6">
                  <c:v>-22</c:v>
                </c:pt>
                <c:pt idx="7">
                  <c:v>22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9-448B-BD2C-0E9A2CE2FFDC}"/>
            </c:ext>
          </c:extLst>
        </c:ser>
        <c:ser>
          <c:idx val="2"/>
          <c:order val="2"/>
          <c:tx>
            <c:v>Z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ESTRELLA!$F$4:$F$13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9-448B-BD2C-0E9A2CE2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32328"/>
        <c:axId val="339283424"/>
        <c:axId val="666573064"/>
      </c:line3DChart>
      <c:catAx>
        <c:axId val="666632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9283424"/>
        <c:crosses val="autoZero"/>
        <c:auto val="1"/>
        <c:lblAlgn val="ctr"/>
        <c:lblOffset val="100"/>
        <c:noMultiLvlLbl val="0"/>
      </c:catAx>
      <c:valAx>
        <c:axId val="3392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632328"/>
        <c:crosses val="autoZero"/>
        <c:crossBetween val="between"/>
      </c:valAx>
      <c:serAx>
        <c:axId val="666573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92834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33337</xdr:rowOff>
    </xdr:from>
    <xdr:to>
      <xdr:col>11</xdr:col>
      <xdr:colOff>180975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71D690-EB99-4D53-8323-3106D463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9525</xdr:colOff>
      <xdr:row>0</xdr:row>
      <xdr:rowOff>3124200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7937E-FE38-4B28-9B87-12DC10722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685800</xdr:colOff>
      <xdr:row>62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717BE8-0748-449B-93DD-0E462B96C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47624</xdr:colOff>
      <xdr:row>1</xdr:row>
      <xdr:rowOff>190499</xdr:rowOff>
    </xdr:from>
    <xdr:to>
      <xdr:col>26</xdr:col>
      <xdr:colOff>609599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D838EC-18C0-4E69-9D41-6CF13EEA9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21</xdr:row>
      <xdr:rowOff>95249</xdr:rowOff>
    </xdr:from>
    <xdr:to>
      <xdr:col>27</xdr:col>
      <xdr:colOff>28575</xdr:colOff>
      <xdr:row>36</xdr:row>
      <xdr:rowOff>185736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1E7189-9EE9-49FA-9AF1-D36A78514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B6D2-B13D-467B-9BF2-FF5CA3B0BA8B}">
  <dimension ref="A1:AS148"/>
  <sheetViews>
    <sheetView workbookViewId="0">
      <selection activeCell="E5" sqref="E5"/>
    </sheetView>
  </sheetViews>
  <sheetFormatPr baseColWidth="10" defaultRowHeight="15" x14ac:dyDescent="0.25"/>
  <cols>
    <col min="11" max="11" width="14.42578125" customWidth="1"/>
  </cols>
  <sheetData>
    <row r="1" spans="1:45" ht="120" x14ac:dyDescent="0.25">
      <c r="A1" s="17" t="s">
        <v>16</v>
      </c>
      <c r="B1" s="17" t="s">
        <v>20</v>
      </c>
      <c r="C1" s="17" t="s">
        <v>21</v>
      </c>
      <c r="D1" s="17" t="s">
        <v>18</v>
      </c>
      <c r="E1" s="17" t="s">
        <v>19</v>
      </c>
      <c r="F1" s="17" t="s">
        <v>22</v>
      </c>
      <c r="G1" s="17" t="s">
        <v>23</v>
      </c>
      <c r="H1" s="3"/>
      <c r="I1" s="3" t="s">
        <v>27</v>
      </c>
      <c r="J1" s="2"/>
      <c r="K1" s="3" t="s">
        <v>28</v>
      </c>
      <c r="L1" s="3" t="s">
        <v>29</v>
      </c>
      <c r="M1" s="3" t="s">
        <v>30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8E00-F6FE-4770-9B16-0F4004064B1E}">
  <dimension ref="A1:BM107"/>
  <sheetViews>
    <sheetView tabSelected="1" topLeftCell="O1" zoomScale="70" zoomScaleNormal="70" workbookViewId="0">
      <selection activeCell="Z5" sqref="Z5"/>
    </sheetView>
  </sheetViews>
  <sheetFormatPr baseColWidth="10" defaultColWidth="9.140625" defaultRowHeight="15" x14ac:dyDescent="0.25"/>
  <cols>
    <col min="1" max="1" width="12" customWidth="1"/>
    <col min="2" max="2" width="9.140625" customWidth="1"/>
    <col min="3" max="3" width="10.140625" customWidth="1"/>
    <col min="4" max="4" width="11.140625" customWidth="1"/>
    <col min="5" max="5" width="12" customWidth="1"/>
    <col min="6" max="6" width="11" customWidth="1"/>
    <col min="7" max="7" width="11.5703125" customWidth="1"/>
    <col min="8" max="8" width="8.85546875" customWidth="1"/>
    <col min="9" max="9" width="8.5703125" customWidth="1"/>
    <col min="10" max="10" width="9.85546875" customWidth="1"/>
    <col min="11" max="11" width="12.42578125" customWidth="1"/>
    <col min="12" max="12" width="18.28515625" customWidth="1"/>
    <col min="13" max="13" width="18.42578125" customWidth="1"/>
    <col min="14" max="14" width="17.5703125" customWidth="1"/>
    <col min="15" max="15" width="17.28515625" customWidth="1"/>
    <col min="16" max="16" width="11.5703125" bestFit="1" customWidth="1"/>
    <col min="17" max="17" width="18.85546875" customWidth="1"/>
    <col min="18" max="19" width="9.28515625" bestFit="1" customWidth="1"/>
    <col min="20" max="20" width="13.5703125" customWidth="1"/>
    <col min="21" max="21" width="11.85546875" customWidth="1"/>
    <col min="22" max="22" width="10.5703125" customWidth="1"/>
    <col min="23" max="23" width="18.42578125" customWidth="1"/>
    <col min="24" max="24" width="19.85546875" customWidth="1"/>
    <col min="25" max="25" width="20.28515625" customWidth="1"/>
    <col min="26" max="26" width="16" customWidth="1"/>
    <col min="28" max="28" width="24" customWidth="1"/>
    <col min="29" max="29" width="21.85546875" customWidth="1"/>
    <col min="30" max="30" width="15.5703125" customWidth="1"/>
  </cols>
  <sheetData>
    <row r="1" spans="1:65" ht="29.25" customHeight="1" x14ac:dyDescent="0.25">
      <c r="A1" s="3" t="s">
        <v>42</v>
      </c>
      <c r="B1" s="3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17"/>
      <c r="O1" s="17"/>
      <c r="P1" s="17"/>
      <c r="Q1" s="17"/>
      <c r="R1" s="17"/>
      <c r="S1" s="17"/>
      <c r="T1" s="17"/>
      <c r="U1" s="23"/>
      <c r="V1" s="2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8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7.25" customHeight="1" x14ac:dyDescent="0.25">
      <c r="A3" s="10" t="s">
        <v>24</v>
      </c>
      <c r="B3" s="12" t="s">
        <v>25</v>
      </c>
      <c r="C3" s="11" t="s">
        <v>26</v>
      </c>
      <c r="D3" s="25" t="s">
        <v>41</v>
      </c>
      <c r="E3" s="10" t="s">
        <v>38</v>
      </c>
      <c r="F3" s="12" t="s">
        <v>39</v>
      </c>
      <c r="G3" s="11" t="s">
        <v>40</v>
      </c>
      <c r="H3" s="4" t="s">
        <v>0</v>
      </c>
      <c r="I3" s="5" t="s">
        <v>1</v>
      </c>
      <c r="J3" s="6" t="s">
        <v>2</v>
      </c>
      <c r="K3" s="7" t="s">
        <v>3</v>
      </c>
      <c r="L3" s="13" t="s">
        <v>10</v>
      </c>
      <c r="M3" s="13" t="s">
        <v>11</v>
      </c>
      <c r="N3" s="13" t="s">
        <v>12</v>
      </c>
      <c r="O3" s="14" t="s">
        <v>13</v>
      </c>
      <c r="P3" s="14" t="s">
        <v>14</v>
      </c>
      <c r="Q3" s="14" t="s">
        <v>15</v>
      </c>
      <c r="R3" s="8" t="s">
        <v>4</v>
      </c>
      <c r="S3" s="8" t="s">
        <v>5</v>
      </c>
      <c r="T3" s="8" t="s">
        <v>6</v>
      </c>
      <c r="U3" s="9" t="s">
        <v>7</v>
      </c>
      <c r="V3" s="9" t="s">
        <v>8</v>
      </c>
      <c r="W3" s="9" t="s">
        <v>9</v>
      </c>
      <c r="X3" s="19" t="s">
        <v>34</v>
      </c>
      <c r="Y3" s="19" t="s">
        <v>35</v>
      </c>
      <c r="Z3" s="19" t="s">
        <v>31</v>
      </c>
      <c r="AA3" s="19" t="s">
        <v>32</v>
      </c>
      <c r="AB3" s="19" t="s">
        <v>33</v>
      </c>
      <c r="AC3" s="16" t="s">
        <v>36</v>
      </c>
      <c r="AD3" s="16" t="s">
        <v>37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23.25" customHeight="1" x14ac:dyDescent="0.25">
      <c r="A4" s="16">
        <v>0</v>
      </c>
      <c r="B4" s="16">
        <v>0</v>
      </c>
      <c r="C4" s="16">
        <v>0</v>
      </c>
      <c r="D4" s="16">
        <v>10</v>
      </c>
      <c r="E4" s="16">
        <f>D4*A4</f>
        <v>0</v>
      </c>
      <c r="F4" s="16">
        <f>D4*B4</f>
        <v>0</v>
      </c>
      <c r="G4" s="16">
        <f>D4*C4</f>
        <v>0</v>
      </c>
      <c r="H4" s="16">
        <v>0</v>
      </c>
      <c r="I4" s="16">
        <v>0</v>
      </c>
      <c r="J4" s="16">
        <v>0</v>
      </c>
      <c r="K4" s="16">
        <v>411.88</v>
      </c>
      <c r="L4" s="16">
        <f>SQRT((H4*H4)+((I4-K4)*(I4-K4))+(J4*J4))</f>
        <v>411.88</v>
      </c>
      <c r="M4" s="16">
        <f>SQRT(((H4-((SQRT(3)/2)*K4))^2)+((I4+(0.5*K4))^2)+(J4^2))</f>
        <v>411.88</v>
      </c>
      <c r="N4" s="16">
        <f>SQRT(((H4+((SQRT(3)/2)*K4))^2)+((I4+(0.5*K4))^2)+(J4^2))</f>
        <v>411.88</v>
      </c>
      <c r="O4" s="16" t="s">
        <v>17</v>
      </c>
      <c r="P4" s="16" t="s">
        <v>17</v>
      </c>
      <c r="Q4" s="16" t="s">
        <v>17</v>
      </c>
      <c r="R4" s="16" t="s">
        <v>17</v>
      </c>
      <c r="S4" s="16" t="s">
        <v>17</v>
      </c>
      <c r="T4" s="16" t="s">
        <v>17</v>
      </c>
      <c r="U4" s="16" t="s">
        <v>17</v>
      </c>
      <c r="V4" s="16" t="s">
        <v>17</v>
      </c>
      <c r="W4" s="20" t="s">
        <v>17</v>
      </c>
      <c r="X4" s="16">
        <v>400</v>
      </c>
      <c r="Y4" s="16" t="s">
        <v>17</v>
      </c>
      <c r="Z4" s="16" t="s">
        <v>17</v>
      </c>
      <c r="AA4" s="16" t="s">
        <v>17</v>
      </c>
      <c r="AB4" s="16" t="s">
        <v>17</v>
      </c>
      <c r="AC4" s="16" t="s">
        <v>17</v>
      </c>
      <c r="AD4" s="16"/>
      <c r="AE4" s="3"/>
      <c r="AF4" s="3"/>
      <c r="AG4" s="3"/>
      <c r="AH4" s="3"/>
      <c r="AI4" s="3"/>
      <c r="AJ4" s="3"/>
      <c r="AK4" s="3"/>
      <c r="AL4" s="3"/>
      <c r="AM4" s="1"/>
      <c r="AN4" s="1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ht="20.25" customHeight="1" x14ac:dyDescent="0.25">
      <c r="A5" s="16">
        <v>10</v>
      </c>
      <c r="B5" s="16">
        <v>0</v>
      </c>
      <c r="C5" s="16">
        <v>0</v>
      </c>
      <c r="D5" s="16">
        <v>10</v>
      </c>
      <c r="E5" s="16">
        <f t="shared" ref="E5:E68" si="0">D5*A5</f>
        <v>100</v>
      </c>
      <c r="F5" s="16">
        <f t="shared" ref="F5:F68" si="1">D5*B5</f>
        <v>0</v>
      </c>
      <c r="G5" s="16">
        <f t="shared" ref="G5:G68" si="2">D5*C5</f>
        <v>0</v>
      </c>
      <c r="H5" s="16">
        <f>E5-E4</f>
        <v>100</v>
      </c>
      <c r="I5" s="16">
        <f t="shared" ref="I5:J7" si="3">F5-F4</f>
        <v>0</v>
      </c>
      <c r="J5" s="16">
        <f t="shared" si="3"/>
        <v>0</v>
      </c>
      <c r="K5" s="16">
        <v>411.88</v>
      </c>
      <c r="L5" s="16">
        <f>SQRT((H5*H5)+((I5-K5)*(I5-K5))+(J5*J5))</f>
        <v>423.84564926397439</v>
      </c>
      <c r="M5" s="16">
        <f>SQRT(((H5-((SQRT(3)/2)*K5))^2)+((I5+(0.5*K5))^2)+(J5^2))</f>
        <v>329.09789689065633</v>
      </c>
      <c r="N5" s="16">
        <f>SQRT(((H5+((SQRT(3)/2)*K5))^2)+((I5+(0.5*K5))^2)+(J5^2))</f>
        <v>500.98387505202891</v>
      </c>
      <c r="O5" s="16">
        <f t="shared" ref="O5:Q20" si="4">L5-L4</f>
        <v>11.965649263974399</v>
      </c>
      <c r="P5" s="16">
        <f t="shared" si="4"/>
        <v>-82.782103109343666</v>
      </c>
      <c r="Q5" s="16">
        <f t="shared" si="4"/>
        <v>89.103875052028911</v>
      </c>
      <c r="R5" s="18">
        <f>INT(ABS(O5*200))</f>
        <v>2393</v>
      </c>
      <c r="S5" s="18">
        <f t="shared" ref="S5:T20" si="5">INT(ABS(P5*200))</f>
        <v>16556</v>
      </c>
      <c r="T5" s="18">
        <f t="shared" si="5"/>
        <v>17820</v>
      </c>
      <c r="U5" s="16">
        <f>IF(O5&gt;0,1,0)</f>
        <v>1</v>
      </c>
      <c r="V5" s="16">
        <f t="shared" ref="V5:W20" si="6">IF(P5&gt;0,1,0)</f>
        <v>0</v>
      </c>
      <c r="W5" s="20">
        <f t="shared" si="6"/>
        <v>1</v>
      </c>
      <c r="X5" s="16">
        <v>400</v>
      </c>
      <c r="Y5" s="16">
        <f>X5*MAX(R5:T5)</f>
        <v>7128000</v>
      </c>
      <c r="Z5" s="16">
        <f>INT(Y5/R5)</f>
        <v>2978</v>
      </c>
      <c r="AA5" s="16">
        <f>INT(Y5/S5)</f>
        <v>430</v>
      </c>
      <c r="AB5" s="16">
        <f>INT(Y5/T5)</f>
        <v>400</v>
      </c>
      <c r="AC5" s="16">
        <f>Y5*0.000001</f>
        <v>7.1280000000000001</v>
      </c>
      <c r="AD5" s="16">
        <f>SUM(AC5:AC94)</f>
        <v>298.62679999999989</v>
      </c>
      <c r="AE5" s="3"/>
      <c r="AF5" s="3"/>
      <c r="AG5" s="3"/>
      <c r="AH5" s="3"/>
      <c r="AI5" s="3"/>
      <c r="AJ5" s="3"/>
      <c r="AK5" s="3"/>
      <c r="AL5" s="3"/>
      <c r="AM5" s="1"/>
      <c r="AN5" s="1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ht="17.25" customHeight="1" x14ac:dyDescent="0.25">
      <c r="A6" s="16">
        <v>10</v>
      </c>
      <c r="B6" s="16">
        <v>5</v>
      </c>
      <c r="C6" s="16">
        <v>0</v>
      </c>
      <c r="D6" s="16">
        <v>10</v>
      </c>
      <c r="E6" s="16">
        <f t="shared" si="0"/>
        <v>100</v>
      </c>
      <c r="F6" s="16">
        <f t="shared" si="1"/>
        <v>50</v>
      </c>
      <c r="G6" s="16">
        <f t="shared" si="2"/>
        <v>0</v>
      </c>
      <c r="H6" s="16">
        <f t="shared" ref="H6:J21" si="7">E6-E5</f>
        <v>0</v>
      </c>
      <c r="I6" s="16">
        <f t="shared" si="3"/>
        <v>50</v>
      </c>
      <c r="J6" s="16">
        <f t="shared" si="3"/>
        <v>0</v>
      </c>
      <c r="K6" s="16">
        <v>411.88</v>
      </c>
      <c r="L6" s="16">
        <f>SQRT((H6*H6)+((I6-K6)*(I6-K6))+(J6*J6))</f>
        <v>361.88</v>
      </c>
      <c r="M6" s="16">
        <f>SQRT(((H6-((SQRT(3)/2)*K6))^2)+((I6+(0.5*K6))^2)+(J6^2))</f>
        <v>439.02065372827275</v>
      </c>
      <c r="N6" s="16">
        <f>SQRT(((H6+((SQRT(3)/2)*K6))^2)+((I6+(0.5*K6))^2)+(J6^2))</f>
        <v>439.02065372827275</v>
      </c>
      <c r="O6" s="16">
        <f t="shared" si="4"/>
        <v>-61.965649263974399</v>
      </c>
      <c r="P6" s="16">
        <f t="shared" si="4"/>
        <v>109.92275683761642</v>
      </c>
      <c r="Q6" s="16">
        <f t="shared" si="4"/>
        <v>-61.963221323756159</v>
      </c>
      <c r="R6" s="18">
        <f t="shared" ref="R6:T69" si="8">INT(ABS(O6*200))</f>
        <v>12393</v>
      </c>
      <c r="S6" s="18">
        <f t="shared" si="5"/>
        <v>21984</v>
      </c>
      <c r="T6" s="18">
        <f t="shared" si="5"/>
        <v>12392</v>
      </c>
      <c r="U6" s="16">
        <f t="shared" ref="U6:W21" si="9">IF(O6&gt;0,1,0)</f>
        <v>0</v>
      </c>
      <c r="V6" s="16">
        <f t="shared" si="6"/>
        <v>1</v>
      </c>
      <c r="W6" s="20">
        <f t="shared" si="6"/>
        <v>0</v>
      </c>
      <c r="X6" s="16">
        <v>400</v>
      </c>
      <c r="Y6" s="16">
        <f t="shared" ref="Y6:Y69" si="10">X6*MAX(R6:T6)</f>
        <v>8793600</v>
      </c>
      <c r="Z6" s="16">
        <f t="shared" ref="Z6:Z23" si="11">INT(Y6/R6)</f>
        <v>709</v>
      </c>
      <c r="AA6" s="16">
        <f t="shared" ref="AA6:AA23" si="12">INT(Y6/S6)</f>
        <v>400</v>
      </c>
      <c r="AB6" s="16">
        <f t="shared" ref="AB6:AB23" si="13">INT(Y6/T6)</f>
        <v>709</v>
      </c>
      <c r="AC6" s="16">
        <f>Y6*0.000001</f>
        <v>8.7935999999999996</v>
      </c>
      <c r="AD6" s="16"/>
      <c r="AE6" s="3"/>
      <c r="AF6" s="3"/>
      <c r="AG6" s="3"/>
      <c r="AH6" s="3"/>
      <c r="AI6" s="3"/>
      <c r="AJ6" s="3"/>
      <c r="AK6" s="3"/>
      <c r="AL6" s="3"/>
      <c r="AM6" s="1"/>
      <c r="AN6" s="1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25">
      <c r="A7" s="16">
        <v>13</v>
      </c>
      <c r="B7" s="16">
        <v>5</v>
      </c>
      <c r="C7" s="16">
        <v>0</v>
      </c>
      <c r="D7" s="16">
        <v>10</v>
      </c>
      <c r="E7" s="16">
        <f t="shared" si="0"/>
        <v>130</v>
      </c>
      <c r="F7" s="16">
        <f t="shared" si="1"/>
        <v>50</v>
      </c>
      <c r="G7" s="16">
        <f t="shared" si="2"/>
        <v>0</v>
      </c>
      <c r="H7" s="16">
        <f t="shared" si="7"/>
        <v>30</v>
      </c>
      <c r="I7" s="16">
        <f t="shared" si="3"/>
        <v>0</v>
      </c>
      <c r="J7" s="16">
        <f t="shared" si="3"/>
        <v>0</v>
      </c>
      <c r="K7" s="16">
        <v>411.88</v>
      </c>
      <c r="L7" s="16">
        <f>SQRT((H7*H7)+((I7-K7)*(I7-K7))+(J7*J7))</f>
        <v>412.97110601106226</v>
      </c>
      <c r="M7" s="16">
        <f>SQRT(((H7-((SQRT(3)/2)*K7))^2)+((I7+(0.5*K7))^2)+(J7^2))</f>
        <v>386.19065473073778</v>
      </c>
      <c r="N7" s="16">
        <f>SQRT(((H7+((SQRT(3)/2)*K7))^2)+((I7+(0.5*K7))^2)+(J7^2))</f>
        <v>438.11761776792781</v>
      </c>
      <c r="O7" s="16">
        <f t="shared" si="4"/>
        <v>51.091106011062266</v>
      </c>
      <c r="P7" s="16">
        <f t="shared" si="4"/>
        <v>-52.829998997534972</v>
      </c>
      <c r="Q7" s="16">
        <f t="shared" si="4"/>
        <v>-0.90303596034493694</v>
      </c>
      <c r="R7" s="18">
        <f t="shared" si="8"/>
        <v>10218</v>
      </c>
      <c r="S7" s="18">
        <f t="shared" si="5"/>
        <v>10565</v>
      </c>
      <c r="T7" s="18">
        <f t="shared" si="5"/>
        <v>180</v>
      </c>
      <c r="U7" s="16">
        <f t="shared" si="9"/>
        <v>1</v>
      </c>
      <c r="V7" s="16">
        <f t="shared" si="6"/>
        <v>0</v>
      </c>
      <c r="W7" s="20">
        <f t="shared" si="6"/>
        <v>0</v>
      </c>
      <c r="X7" s="16">
        <v>400</v>
      </c>
      <c r="Y7" s="16">
        <f t="shared" si="10"/>
        <v>4226000</v>
      </c>
      <c r="Z7" s="16">
        <f t="shared" si="11"/>
        <v>413</v>
      </c>
      <c r="AA7" s="16">
        <f t="shared" si="12"/>
        <v>400</v>
      </c>
      <c r="AB7" s="16">
        <f t="shared" si="13"/>
        <v>23477</v>
      </c>
      <c r="AC7" s="16">
        <f t="shared" ref="AC6:AC69" si="14">Y7*0.000001</f>
        <v>4.226</v>
      </c>
      <c r="AD7" s="16"/>
      <c r="AE7" s="3"/>
      <c r="AF7" s="3"/>
      <c r="AG7" s="3"/>
      <c r="AH7" s="3"/>
      <c r="AI7" s="3"/>
      <c r="AJ7" s="3"/>
      <c r="AK7" s="3"/>
      <c r="AL7" s="3"/>
      <c r="AM7" s="1"/>
      <c r="AN7" s="1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25">
      <c r="A8" s="16">
        <v>13</v>
      </c>
      <c r="B8" s="16">
        <v>4</v>
      </c>
      <c r="C8" s="16">
        <v>0</v>
      </c>
      <c r="D8" s="16">
        <v>10</v>
      </c>
      <c r="E8" s="16">
        <f t="shared" si="0"/>
        <v>130</v>
      </c>
      <c r="F8" s="16">
        <f t="shared" si="1"/>
        <v>40</v>
      </c>
      <c r="G8" s="16">
        <f t="shared" si="2"/>
        <v>0</v>
      </c>
      <c r="H8" s="16">
        <f t="shared" si="7"/>
        <v>0</v>
      </c>
      <c r="I8" s="16">
        <f t="shared" si="7"/>
        <v>-10</v>
      </c>
      <c r="J8" s="16">
        <f t="shared" si="7"/>
        <v>0</v>
      </c>
      <c r="K8" s="16">
        <v>411.88</v>
      </c>
      <c r="L8" s="16">
        <f>SQRT((H8*H8)+((I8-K8)*(I8-K8))+(J8*J8))</f>
        <v>421.88</v>
      </c>
      <c r="M8" s="16">
        <f>SQRT(((H8-((SQRT(3)/2)*K8))^2)+((I8+(0.5*K8))^2)+(J8^2))</f>
        <v>406.97215432999838</v>
      </c>
      <c r="N8" s="16">
        <f>SQRT(((H8+((SQRT(3)/2)*K8))^2)+((I8+(0.5*K8))^2)+(J8^2))</f>
        <v>406.97215432999838</v>
      </c>
      <c r="O8" s="16">
        <f t="shared" si="4"/>
        <v>8.9088939889377343</v>
      </c>
      <c r="P8" s="16">
        <f t="shared" si="4"/>
        <v>20.781499599260599</v>
      </c>
      <c r="Q8" s="16">
        <f t="shared" si="4"/>
        <v>-31.145463437929436</v>
      </c>
      <c r="R8" s="18">
        <f t="shared" si="8"/>
        <v>1781</v>
      </c>
      <c r="S8" s="18">
        <f t="shared" si="5"/>
        <v>4156</v>
      </c>
      <c r="T8" s="18">
        <f t="shared" si="5"/>
        <v>6229</v>
      </c>
      <c r="U8" s="16">
        <f t="shared" si="9"/>
        <v>1</v>
      </c>
      <c r="V8" s="16">
        <f t="shared" si="6"/>
        <v>1</v>
      </c>
      <c r="W8" s="20">
        <f t="shared" si="6"/>
        <v>0</v>
      </c>
      <c r="X8" s="16">
        <v>400</v>
      </c>
      <c r="Y8" s="16">
        <f t="shared" si="10"/>
        <v>2491600</v>
      </c>
      <c r="Z8" s="16">
        <f t="shared" si="11"/>
        <v>1398</v>
      </c>
      <c r="AA8" s="16">
        <f t="shared" si="12"/>
        <v>599</v>
      </c>
      <c r="AB8" s="16">
        <f t="shared" si="13"/>
        <v>400</v>
      </c>
      <c r="AC8" s="16">
        <f t="shared" si="14"/>
        <v>2.4916</v>
      </c>
      <c r="AD8" s="16"/>
      <c r="AE8" s="3"/>
      <c r="AF8" s="3"/>
      <c r="AG8" s="3"/>
      <c r="AH8" s="3"/>
      <c r="AI8" s="3"/>
      <c r="AJ8" s="3"/>
      <c r="AK8" s="3"/>
      <c r="AL8" s="3"/>
      <c r="AM8" s="1"/>
      <c r="AN8" s="1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5">
      <c r="A9" s="16">
        <v>11</v>
      </c>
      <c r="B9" s="16">
        <v>4</v>
      </c>
      <c r="C9" s="16">
        <v>0</v>
      </c>
      <c r="D9" s="16">
        <v>10</v>
      </c>
      <c r="E9" s="16">
        <f t="shared" si="0"/>
        <v>110</v>
      </c>
      <c r="F9" s="16">
        <f t="shared" si="1"/>
        <v>40</v>
      </c>
      <c r="G9" s="16">
        <f t="shared" si="2"/>
        <v>0</v>
      </c>
      <c r="H9" s="16">
        <f t="shared" si="7"/>
        <v>-20</v>
      </c>
      <c r="I9" s="16">
        <f t="shared" si="7"/>
        <v>0</v>
      </c>
      <c r="J9" s="16">
        <f t="shared" si="7"/>
        <v>0</v>
      </c>
      <c r="K9" s="16">
        <v>411.88</v>
      </c>
      <c r="L9" s="16">
        <f t="shared" ref="L9:L72" si="15">SQRT((H9*H9)+((I9-K9)*(I9-K9))+(J9*J9))</f>
        <v>412.36529242893369</v>
      </c>
      <c r="M9" s="16">
        <f t="shared" ref="M9:M72" si="16">SQRT(((H9-((SQRT(3)/2)*K9))^2)+((I9+(0.5*K9))^2)+(J9^2))</f>
        <v>429.31698793831737</v>
      </c>
      <c r="N9" s="16">
        <f t="shared" ref="N9:N72" si="17">SQRT(((H9+((SQRT(3)/2)*K9))^2)+((I9+(0.5*K9))^2)+(J9^2))</f>
        <v>394.686195182414</v>
      </c>
      <c r="O9" s="16">
        <f t="shared" si="4"/>
        <v>-9.5147075710663103</v>
      </c>
      <c r="P9" s="16">
        <f t="shared" si="4"/>
        <v>22.344833608318993</v>
      </c>
      <c r="Q9" s="16">
        <f t="shared" si="4"/>
        <v>-12.285959147584379</v>
      </c>
      <c r="R9" s="18">
        <f t="shared" si="8"/>
        <v>1902</v>
      </c>
      <c r="S9" s="18">
        <f t="shared" si="5"/>
        <v>4468</v>
      </c>
      <c r="T9" s="18">
        <f t="shared" si="5"/>
        <v>2457</v>
      </c>
      <c r="U9" s="16">
        <f t="shared" si="9"/>
        <v>0</v>
      </c>
      <c r="V9" s="16">
        <f t="shared" si="6"/>
        <v>1</v>
      </c>
      <c r="W9" s="20">
        <f t="shared" si="6"/>
        <v>0</v>
      </c>
      <c r="X9" s="16">
        <v>400</v>
      </c>
      <c r="Y9" s="16">
        <f t="shared" si="10"/>
        <v>1787200</v>
      </c>
      <c r="Z9" s="16">
        <f t="shared" si="11"/>
        <v>939</v>
      </c>
      <c r="AA9" s="16">
        <f t="shared" si="12"/>
        <v>400</v>
      </c>
      <c r="AB9" s="16">
        <f t="shared" si="13"/>
        <v>727</v>
      </c>
      <c r="AC9" s="16">
        <f t="shared" si="14"/>
        <v>1.7871999999999999</v>
      </c>
      <c r="AD9" s="16"/>
      <c r="AE9" s="3"/>
      <c r="AF9" s="3"/>
      <c r="AG9" s="3"/>
      <c r="AH9" s="3"/>
      <c r="AI9" s="3"/>
      <c r="AJ9" s="3"/>
      <c r="AK9" s="3"/>
      <c r="AL9" s="3"/>
      <c r="AM9" s="1"/>
      <c r="AN9" s="1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5">
      <c r="A10" s="16">
        <v>11</v>
      </c>
      <c r="B10" s="16">
        <v>3</v>
      </c>
      <c r="C10" s="16">
        <v>0</v>
      </c>
      <c r="D10" s="16">
        <v>10</v>
      </c>
      <c r="E10" s="16">
        <f t="shared" si="0"/>
        <v>110</v>
      </c>
      <c r="F10" s="16">
        <f t="shared" si="1"/>
        <v>30</v>
      </c>
      <c r="G10" s="16">
        <f t="shared" si="2"/>
        <v>0</v>
      </c>
      <c r="H10" s="16">
        <f t="shared" si="7"/>
        <v>0</v>
      </c>
      <c r="I10" s="16">
        <f t="shared" si="7"/>
        <v>-10</v>
      </c>
      <c r="J10" s="16">
        <f t="shared" si="7"/>
        <v>0</v>
      </c>
      <c r="K10" s="16">
        <v>411.88</v>
      </c>
      <c r="L10" s="16">
        <f t="shared" si="15"/>
        <v>421.88</v>
      </c>
      <c r="M10" s="16">
        <f t="shared" si="16"/>
        <v>406.97215432999838</v>
      </c>
      <c r="N10" s="16">
        <f t="shared" si="17"/>
        <v>406.97215432999838</v>
      </c>
      <c r="O10" s="16">
        <f t="shared" si="4"/>
        <v>9.5147075710663103</v>
      </c>
      <c r="P10" s="16">
        <f t="shared" si="4"/>
        <v>-22.344833608318993</v>
      </c>
      <c r="Q10" s="16">
        <f t="shared" si="4"/>
        <v>12.285959147584379</v>
      </c>
      <c r="R10" s="18">
        <f t="shared" si="8"/>
        <v>1902</v>
      </c>
      <c r="S10" s="18">
        <f t="shared" si="5"/>
        <v>4468</v>
      </c>
      <c r="T10" s="18">
        <f t="shared" si="5"/>
        <v>2457</v>
      </c>
      <c r="U10" s="16">
        <f t="shared" si="9"/>
        <v>1</v>
      </c>
      <c r="V10" s="16">
        <f t="shared" si="6"/>
        <v>0</v>
      </c>
      <c r="W10" s="20">
        <f t="shared" si="6"/>
        <v>1</v>
      </c>
      <c r="X10" s="16">
        <v>400</v>
      </c>
      <c r="Y10" s="16">
        <f t="shared" si="10"/>
        <v>1787200</v>
      </c>
      <c r="Z10" s="16">
        <f t="shared" si="11"/>
        <v>939</v>
      </c>
      <c r="AA10" s="16">
        <f t="shared" si="12"/>
        <v>400</v>
      </c>
      <c r="AB10" s="16">
        <f t="shared" si="13"/>
        <v>727</v>
      </c>
      <c r="AC10" s="16">
        <f t="shared" si="14"/>
        <v>1.7871999999999999</v>
      </c>
      <c r="AD10" s="16"/>
      <c r="AE10" s="3"/>
      <c r="AF10" s="3"/>
      <c r="AG10" s="3"/>
      <c r="AH10" s="3"/>
      <c r="AI10" s="3"/>
      <c r="AJ10" s="3"/>
      <c r="AK10" s="3"/>
      <c r="AL10" s="3"/>
      <c r="AM10" s="1"/>
      <c r="AN10" s="1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25">
      <c r="A11" s="16">
        <v>13.5</v>
      </c>
      <c r="B11" s="16">
        <v>0</v>
      </c>
      <c r="C11" s="16">
        <v>0</v>
      </c>
      <c r="D11" s="16">
        <v>10</v>
      </c>
      <c r="E11" s="16">
        <f t="shared" si="0"/>
        <v>135</v>
      </c>
      <c r="F11" s="16">
        <f t="shared" si="1"/>
        <v>0</v>
      </c>
      <c r="G11" s="16">
        <f t="shared" si="2"/>
        <v>0</v>
      </c>
      <c r="H11" s="16">
        <f t="shared" si="7"/>
        <v>25</v>
      </c>
      <c r="I11" s="16">
        <f t="shared" si="7"/>
        <v>-30</v>
      </c>
      <c r="J11" s="16">
        <f t="shared" si="7"/>
        <v>0</v>
      </c>
      <c r="K11" s="16">
        <v>411.88</v>
      </c>
      <c r="L11" s="16">
        <f t="shared" si="15"/>
        <v>442.58664055752973</v>
      </c>
      <c r="M11" s="16">
        <f t="shared" si="16"/>
        <v>375.47144663005105</v>
      </c>
      <c r="N11" s="16">
        <f t="shared" si="17"/>
        <v>420.29592142386622</v>
      </c>
      <c r="O11" s="16">
        <f t="shared" si="4"/>
        <v>20.706640557529738</v>
      </c>
      <c r="P11" s="16">
        <f t="shared" si="4"/>
        <v>-31.500707699947327</v>
      </c>
      <c r="Q11" s="16">
        <f t="shared" si="4"/>
        <v>13.323767093867843</v>
      </c>
      <c r="R11" s="18">
        <f t="shared" si="8"/>
        <v>4141</v>
      </c>
      <c r="S11" s="18">
        <f t="shared" si="5"/>
        <v>6300</v>
      </c>
      <c r="T11" s="18">
        <f t="shared" si="5"/>
        <v>2664</v>
      </c>
      <c r="U11" s="16">
        <f t="shared" si="9"/>
        <v>1</v>
      </c>
      <c r="V11" s="16">
        <f t="shared" si="6"/>
        <v>0</v>
      </c>
      <c r="W11" s="20">
        <f t="shared" si="6"/>
        <v>1</v>
      </c>
      <c r="X11" s="16">
        <v>400</v>
      </c>
      <c r="Y11" s="16">
        <f t="shared" si="10"/>
        <v>2520000</v>
      </c>
      <c r="Z11" s="16">
        <f t="shared" si="11"/>
        <v>608</v>
      </c>
      <c r="AA11" s="16">
        <f t="shared" si="12"/>
        <v>400</v>
      </c>
      <c r="AB11" s="16">
        <f t="shared" si="13"/>
        <v>945</v>
      </c>
      <c r="AC11" s="16">
        <f t="shared" si="14"/>
        <v>2.52</v>
      </c>
      <c r="AD11" s="16"/>
      <c r="AE11" s="3"/>
      <c r="AF11" s="3"/>
      <c r="AG11" s="3"/>
      <c r="AH11" s="3"/>
      <c r="AI11" s="3"/>
      <c r="AJ11" s="3"/>
      <c r="AK11" s="3"/>
      <c r="AL11" s="3"/>
      <c r="AM11" s="1"/>
      <c r="AN11" s="1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5">
      <c r="A12" s="16">
        <v>25</v>
      </c>
      <c r="B12" s="16">
        <v>0</v>
      </c>
      <c r="C12" s="16">
        <v>0</v>
      </c>
      <c r="D12" s="16">
        <v>10</v>
      </c>
      <c r="E12" s="16">
        <f t="shared" si="0"/>
        <v>250</v>
      </c>
      <c r="F12" s="16">
        <f t="shared" si="1"/>
        <v>0</v>
      </c>
      <c r="G12" s="16">
        <f t="shared" si="2"/>
        <v>0</v>
      </c>
      <c r="H12" s="16">
        <f t="shared" si="7"/>
        <v>115</v>
      </c>
      <c r="I12" s="16">
        <f t="shared" si="7"/>
        <v>0</v>
      </c>
      <c r="J12" s="16">
        <f t="shared" si="7"/>
        <v>0</v>
      </c>
      <c r="K12" s="16">
        <v>411.88</v>
      </c>
      <c r="L12" s="16">
        <f t="shared" si="15"/>
        <v>427.63317738454299</v>
      </c>
      <c r="M12" s="16">
        <f t="shared" si="16"/>
        <v>317.5365639395423</v>
      </c>
      <c r="N12" s="16">
        <f t="shared" si="17"/>
        <v>514.69486043817165</v>
      </c>
      <c r="O12" s="16">
        <f t="shared" si="4"/>
        <v>-14.953463172986744</v>
      </c>
      <c r="P12" s="16">
        <f t="shared" si="4"/>
        <v>-57.934882690508744</v>
      </c>
      <c r="Q12" s="16">
        <f t="shared" si="4"/>
        <v>94.398939014305427</v>
      </c>
      <c r="R12" s="18">
        <f t="shared" si="8"/>
        <v>2990</v>
      </c>
      <c r="S12" s="18">
        <f t="shared" si="5"/>
        <v>11586</v>
      </c>
      <c r="T12" s="18">
        <f t="shared" si="5"/>
        <v>18879</v>
      </c>
      <c r="U12" s="16">
        <f t="shared" si="9"/>
        <v>0</v>
      </c>
      <c r="V12" s="16">
        <f t="shared" si="6"/>
        <v>0</v>
      </c>
      <c r="W12" s="20">
        <f t="shared" si="6"/>
        <v>1</v>
      </c>
      <c r="X12" s="16">
        <v>400</v>
      </c>
      <c r="Y12" s="16">
        <f t="shared" si="10"/>
        <v>7551600</v>
      </c>
      <c r="Z12" s="16">
        <f t="shared" si="11"/>
        <v>2525</v>
      </c>
      <c r="AA12" s="16">
        <f t="shared" si="12"/>
        <v>651</v>
      </c>
      <c r="AB12" s="16">
        <f t="shared" si="13"/>
        <v>400</v>
      </c>
      <c r="AC12" s="16">
        <f t="shared" si="14"/>
        <v>7.5515999999999996</v>
      </c>
      <c r="AD12" s="16"/>
      <c r="AE12" s="3"/>
      <c r="AF12" s="3"/>
      <c r="AG12" s="3"/>
      <c r="AH12" s="3"/>
      <c r="AI12" s="3"/>
      <c r="AJ12" s="3"/>
      <c r="AK12" s="3"/>
      <c r="AL12" s="3"/>
      <c r="AM12" s="1"/>
      <c r="AN12" s="1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25">
      <c r="A13" s="16">
        <v>25</v>
      </c>
      <c r="B13" s="16">
        <v>5</v>
      </c>
      <c r="C13" s="16">
        <v>0</v>
      </c>
      <c r="D13" s="16">
        <v>10</v>
      </c>
      <c r="E13" s="16">
        <f t="shared" si="0"/>
        <v>250</v>
      </c>
      <c r="F13" s="16">
        <f t="shared" si="1"/>
        <v>50</v>
      </c>
      <c r="G13" s="16">
        <f t="shared" si="2"/>
        <v>0</v>
      </c>
      <c r="H13" s="16">
        <f t="shared" si="7"/>
        <v>0</v>
      </c>
      <c r="I13" s="16">
        <f t="shared" si="7"/>
        <v>50</v>
      </c>
      <c r="J13" s="16">
        <f t="shared" si="7"/>
        <v>0</v>
      </c>
      <c r="K13" s="16">
        <v>411.88</v>
      </c>
      <c r="L13" s="16">
        <f t="shared" si="15"/>
        <v>361.88</v>
      </c>
      <c r="M13" s="16">
        <f t="shared" si="16"/>
        <v>439.02065372827275</v>
      </c>
      <c r="N13" s="16">
        <f t="shared" si="17"/>
        <v>439.02065372827275</v>
      </c>
      <c r="O13" s="16">
        <f t="shared" si="4"/>
        <v>-65.753177384542994</v>
      </c>
      <c r="P13" s="16">
        <f t="shared" si="4"/>
        <v>121.48408978873044</v>
      </c>
      <c r="Q13" s="16">
        <f t="shared" si="4"/>
        <v>-75.674206709898897</v>
      </c>
      <c r="R13" s="18">
        <f t="shared" si="8"/>
        <v>13150</v>
      </c>
      <c r="S13" s="18">
        <f t="shared" si="5"/>
        <v>24296</v>
      </c>
      <c r="T13" s="18">
        <f t="shared" si="5"/>
        <v>15134</v>
      </c>
      <c r="U13" s="16">
        <f t="shared" si="9"/>
        <v>0</v>
      </c>
      <c r="V13" s="16">
        <f t="shared" si="6"/>
        <v>1</v>
      </c>
      <c r="W13" s="20">
        <f t="shared" si="6"/>
        <v>0</v>
      </c>
      <c r="X13" s="16">
        <v>400</v>
      </c>
      <c r="Y13" s="16">
        <f t="shared" si="10"/>
        <v>9718400</v>
      </c>
      <c r="Z13" s="16">
        <f t="shared" si="11"/>
        <v>739</v>
      </c>
      <c r="AA13" s="16">
        <f t="shared" si="12"/>
        <v>400</v>
      </c>
      <c r="AB13" s="16">
        <f t="shared" si="13"/>
        <v>642</v>
      </c>
      <c r="AC13" s="16">
        <f t="shared" si="14"/>
        <v>9.718399999999999</v>
      </c>
      <c r="AD13" s="16"/>
      <c r="AE13" s="3"/>
      <c r="AF13" s="3"/>
      <c r="AG13" s="3"/>
      <c r="AH13" s="3"/>
      <c r="AI13" s="3"/>
      <c r="AJ13" s="3"/>
      <c r="AK13" s="3"/>
      <c r="AL13" s="3"/>
      <c r="AM13" s="1"/>
      <c r="AN13" s="1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5">
      <c r="A14" s="16">
        <v>28</v>
      </c>
      <c r="B14" s="16">
        <v>5</v>
      </c>
      <c r="C14" s="16">
        <v>0</v>
      </c>
      <c r="D14" s="16">
        <v>10</v>
      </c>
      <c r="E14" s="16">
        <f t="shared" si="0"/>
        <v>280</v>
      </c>
      <c r="F14" s="16">
        <f t="shared" si="1"/>
        <v>50</v>
      </c>
      <c r="G14" s="16">
        <f t="shared" si="2"/>
        <v>0</v>
      </c>
      <c r="H14" s="16">
        <f t="shared" si="7"/>
        <v>30</v>
      </c>
      <c r="I14" s="16">
        <f t="shared" si="7"/>
        <v>0</v>
      </c>
      <c r="J14" s="16">
        <f t="shared" si="7"/>
        <v>0</v>
      </c>
      <c r="K14" s="16">
        <v>411.88</v>
      </c>
      <c r="L14" s="16">
        <f t="shared" si="15"/>
        <v>412.97110601106226</v>
      </c>
      <c r="M14" s="16">
        <f t="shared" si="16"/>
        <v>386.19065473073778</v>
      </c>
      <c r="N14" s="16">
        <f t="shared" si="17"/>
        <v>438.11761776792781</v>
      </c>
      <c r="O14" s="16">
        <f t="shared" si="4"/>
        <v>51.091106011062266</v>
      </c>
      <c r="P14" s="16">
        <f t="shared" si="4"/>
        <v>-52.829998997534972</v>
      </c>
      <c r="Q14" s="16">
        <f t="shared" si="4"/>
        <v>-0.90303596034493694</v>
      </c>
      <c r="R14" s="18">
        <f t="shared" si="8"/>
        <v>10218</v>
      </c>
      <c r="S14" s="18">
        <f t="shared" si="5"/>
        <v>10565</v>
      </c>
      <c r="T14" s="18">
        <f t="shared" si="5"/>
        <v>180</v>
      </c>
      <c r="U14" s="16">
        <f t="shared" si="9"/>
        <v>1</v>
      </c>
      <c r="V14" s="16">
        <f t="shared" si="6"/>
        <v>0</v>
      </c>
      <c r="W14" s="20">
        <f t="shared" si="6"/>
        <v>0</v>
      </c>
      <c r="X14" s="16">
        <v>400</v>
      </c>
      <c r="Y14" s="16">
        <f t="shared" si="10"/>
        <v>4226000</v>
      </c>
      <c r="Z14" s="16">
        <f t="shared" si="11"/>
        <v>413</v>
      </c>
      <c r="AA14" s="16">
        <f t="shared" si="12"/>
        <v>400</v>
      </c>
      <c r="AB14" s="16">
        <f t="shared" si="13"/>
        <v>23477</v>
      </c>
      <c r="AC14" s="16">
        <f t="shared" si="14"/>
        <v>4.226</v>
      </c>
      <c r="AD14" s="16"/>
      <c r="AE14" s="3"/>
      <c r="AF14" s="3"/>
      <c r="AG14" s="3"/>
      <c r="AH14" s="3"/>
      <c r="AI14" s="3"/>
      <c r="AJ14" s="3"/>
      <c r="AK14" s="3"/>
      <c r="AL14" s="3"/>
      <c r="AM14" s="1"/>
      <c r="AN14" s="1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5">
      <c r="A15" s="16">
        <v>28</v>
      </c>
      <c r="B15" s="16">
        <v>4</v>
      </c>
      <c r="C15" s="16">
        <v>0</v>
      </c>
      <c r="D15" s="16">
        <v>10</v>
      </c>
      <c r="E15" s="16">
        <f t="shared" si="0"/>
        <v>280</v>
      </c>
      <c r="F15" s="16">
        <f t="shared" si="1"/>
        <v>40</v>
      </c>
      <c r="G15" s="16">
        <f t="shared" si="2"/>
        <v>0</v>
      </c>
      <c r="H15" s="16">
        <f t="shared" si="7"/>
        <v>0</v>
      </c>
      <c r="I15" s="16">
        <f t="shared" si="7"/>
        <v>-10</v>
      </c>
      <c r="J15" s="16">
        <f t="shared" si="7"/>
        <v>0</v>
      </c>
      <c r="K15" s="16">
        <v>411.88</v>
      </c>
      <c r="L15" s="16">
        <f t="shared" si="15"/>
        <v>421.88</v>
      </c>
      <c r="M15" s="16">
        <f t="shared" si="16"/>
        <v>406.97215432999838</v>
      </c>
      <c r="N15" s="16">
        <f t="shared" si="17"/>
        <v>406.97215432999838</v>
      </c>
      <c r="O15" s="16">
        <f t="shared" si="4"/>
        <v>8.9088939889377343</v>
      </c>
      <c r="P15" s="16">
        <f t="shared" si="4"/>
        <v>20.781499599260599</v>
      </c>
      <c r="Q15" s="16">
        <f t="shared" si="4"/>
        <v>-31.145463437929436</v>
      </c>
      <c r="R15" s="18">
        <f t="shared" si="8"/>
        <v>1781</v>
      </c>
      <c r="S15" s="18">
        <f t="shared" si="5"/>
        <v>4156</v>
      </c>
      <c r="T15" s="18">
        <f t="shared" si="5"/>
        <v>6229</v>
      </c>
      <c r="U15" s="16">
        <f t="shared" si="9"/>
        <v>1</v>
      </c>
      <c r="V15" s="16">
        <f t="shared" si="6"/>
        <v>1</v>
      </c>
      <c r="W15" s="20">
        <f t="shared" si="6"/>
        <v>0</v>
      </c>
      <c r="X15" s="16">
        <v>400</v>
      </c>
      <c r="Y15" s="16">
        <f t="shared" si="10"/>
        <v>2491600</v>
      </c>
      <c r="Z15" s="16">
        <f t="shared" si="11"/>
        <v>1398</v>
      </c>
      <c r="AA15" s="16">
        <f t="shared" si="12"/>
        <v>599</v>
      </c>
      <c r="AB15" s="16">
        <f t="shared" si="13"/>
        <v>400</v>
      </c>
      <c r="AC15" s="16">
        <f t="shared" si="14"/>
        <v>2.4916</v>
      </c>
      <c r="AD15" s="16"/>
      <c r="AE15" s="3"/>
      <c r="AF15" s="3"/>
      <c r="AG15" s="3"/>
      <c r="AH15" s="3"/>
      <c r="AI15" s="3"/>
      <c r="AJ15" s="3"/>
      <c r="AK15" s="3"/>
      <c r="AL15" s="3"/>
      <c r="AM15" s="1"/>
      <c r="AN15" s="1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25">
      <c r="A16" s="16">
        <v>26</v>
      </c>
      <c r="B16" s="16">
        <v>4</v>
      </c>
      <c r="C16" s="16">
        <v>0</v>
      </c>
      <c r="D16" s="16">
        <v>10</v>
      </c>
      <c r="E16" s="16">
        <f t="shared" si="0"/>
        <v>260</v>
      </c>
      <c r="F16" s="16">
        <f t="shared" si="1"/>
        <v>40</v>
      </c>
      <c r="G16" s="16">
        <f t="shared" si="2"/>
        <v>0</v>
      </c>
      <c r="H16" s="16">
        <f t="shared" si="7"/>
        <v>-20</v>
      </c>
      <c r="I16" s="16">
        <f t="shared" si="7"/>
        <v>0</v>
      </c>
      <c r="J16" s="16">
        <f t="shared" si="7"/>
        <v>0</v>
      </c>
      <c r="K16" s="16">
        <v>411.88</v>
      </c>
      <c r="L16" s="16">
        <f t="shared" si="15"/>
        <v>412.36529242893369</v>
      </c>
      <c r="M16" s="16">
        <f t="shared" si="16"/>
        <v>429.31698793831737</v>
      </c>
      <c r="N16" s="16">
        <f t="shared" si="17"/>
        <v>394.686195182414</v>
      </c>
      <c r="O16" s="16">
        <f t="shared" si="4"/>
        <v>-9.5147075710663103</v>
      </c>
      <c r="P16" s="16">
        <f t="shared" si="4"/>
        <v>22.344833608318993</v>
      </c>
      <c r="Q16" s="16">
        <f t="shared" si="4"/>
        <v>-12.285959147584379</v>
      </c>
      <c r="R16" s="18">
        <f t="shared" si="8"/>
        <v>1902</v>
      </c>
      <c r="S16" s="18">
        <f t="shared" si="5"/>
        <v>4468</v>
      </c>
      <c r="T16" s="18">
        <f t="shared" si="5"/>
        <v>2457</v>
      </c>
      <c r="U16" s="16">
        <f t="shared" si="9"/>
        <v>0</v>
      </c>
      <c r="V16" s="16">
        <f t="shared" si="6"/>
        <v>1</v>
      </c>
      <c r="W16" s="20">
        <f t="shared" si="6"/>
        <v>0</v>
      </c>
      <c r="X16" s="16">
        <v>400</v>
      </c>
      <c r="Y16" s="16">
        <f t="shared" si="10"/>
        <v>1787200</v>
      </c>
      <c r="Z16" s="16">
        <f t="shared" si="11"/>
        <v>939</v>
      </c>
      <c r="AA16" s="16">
        <f t="shared" si="12"/>
        <v>400</v>
      </c>
      <c r="AB16" s="16">
        <f t="shared" si="13"/>
        <v>727</v>
      </c>
      <c r="AC16" s="16">
        <f t="shared" si="14"/>
        <v>1.7871999999999999</v>
      </c>
      <c r="AD16" s="16"/>
      <c r="AE16" s="3"/>
      <c r="AF16" s="3"/>
      <c r="AG16" s="3"/>
      <c r="AH16" s="3"/>
      <c r="AI16" s="3"/>
      <c r="AJ16" s="3"/>
      <c r="AK16" s="3"/>
      <c r="AL16" s="3"/>
      <c r="AM16" s="1"/>
      <c r="AN16" s="1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25">
      <c r="A17" s="16">
        <v>26</v>
      </c>
      <c r="B17" s="16">
        <v>3</v>
      </c>
      <c r="C17" s="16">
        <v>0</v>
      </c>
      <c r="D17" s="16">
        <v>10</v>
      </c>
      <c r="E17" s="16">
        <f t="shared" si="0"/>
        <v>260</v>
      </c>
      <c r="F17" s="16">
        <f t="shared" si="1"/>
        <v>30</v>
      </c>
      <c r="G17" s="16">
        <f t="shared" si="2"/>
        <v>0</v>
      </c>
      <c r="H17" s="16">
        <f t="shared" si="7"/>
        <v>0</v>
      </c>
      <c r="I17" s="16">
        <f t="shared" si="7"/>
        <v>-10</v>
      </c>
      <c r="J17" s="16">
        <f t="shared" si="7"/>
        <v>0</v>
      </c>
      <c r="K17" s="16">
        <v>411.88</v>
      </c>
      <c r="L17" s="16">
        <f t="shared" si="15"/>
        <v>421.88</v>
      </c>
      <c r="M17" s="16">
        <f t="shared" si="16"/>
        <v>406.97215432999838</v>
      </c>
      <c r="N17" s="16">
        <f t="shared" si="17"/>
        <v>406.97215432999838</v>
      </c>
      <c r="O17" s="16">
        <f t="shared" si="4"/>
        <v>9.5147075710663103</v>
      </c>
      <c r="P17" s="16">
        <f t="shared" si="4"/>
        <v>-22.344833608318993</v>
      </c>
      <c r="Q17" s="16">
        <f t="shared" si="4"/>
        <v>12.285959147584379</v>
      </c>
      <c r="R17" s="18">
        <f t="shared" si="8"/>
        <v>1902</v>
      </c>
      <c r="S17" s="18">
        <f t="shared" si="5"/>
        <v>4468</v>
      </c>
      <c r="T17" s="18">
        <f t="shared" si="5"/>
        <v>2457</v>
      </c>
      <c r="U17" s="16">
        <f t="shared" si="9"/>
        <v>1</v>
      </c>
      <c r="V17" s="16">
        <f t="shared" si="6"/>
        <v>0</v>
      </c>
      <c r="W17" s="20">
        <f t="shared" si="6"/>
        <v>1</v>
      </c>
      <c r="X17" s="16">
        <v>400</v>
      </c>
      <c r="Y17" s="16">
        <f t="shared" si="10"/>
        <v>1787200</v>
      </c>
      <c r="Z17" s="16">
        <f t="shared" si="11"/>
        <v>939</v>
      </c>
      <c r="AA17" s="16">
        <f t="shared" si="12"/>
        <v>400</v>
      </c>
      <c r="AB17" s="16">
        <f t="shared" si="13"/>
        <v>727</v>
      </c>
      <c r="AC17" s="16">
        <f t="shared" si="14"/>
        <v>1.7871999999999999</v>
      </c>
      <c r="AD17" s="16"/>
      <c r="AE17" s="3"/>
      <c r="AF17" s="3"/>
      <c r="AG17" s="3"/>
      <c r="AH17" s="3"/>
      <c r="AI17" s="3"/>
      <c r="AJ17" s="3"/>
      <c r="AK17" s="3"/>
      <c r="AL17" s="3"/>
      <c r="AM17" s="1"/>
      <c r="AN17" s="1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25">
      <c r="A18" s="16">
        <v>28.5</v>
      </c>
      <c r="B18" s="16">
        <v>0</v>
      </c>
      <c r="C18" s="16">
        <v>0</v>
      </c>
      <c r="D18" s="16">
        <v>10</v>
      </c>
      <c r="E18" s="16">
        <f t="shared" si="0"/>
        <v>285</v>
      </c>
      <c r="F18" s="16">
        <f t="shared" si="1"/>
        <v>0</v>
      </c>
      <c r="G18" s="16">
        <f t="shared" si="2"/>
        <v>0</v>
      </c>
      <c r="H18" s="16">
        <f t="shared" si="7"/>
        <v>25</v>
      </c>
      <c r="I18" s="16">
        <f t="shared" si="7"/>
        <v>-30</v>
      </c>
      <c r="J18" s="16">
        <f t="shared" si="7"/>
        <v>0</v>
      </c>
      <c r="K18" s="16">
        <v>411.88</v>
      </c>
      <c r="L18" s="16">
        <f t="shared" si="15"/>
        <v>442.58664055752973</v>
      </c>
      <c r="M18" s="16">
        <f t="shared" si="16"/>
        <v>375.47144663005105</v>
      </c>
      <c r="N18" s="16">
        <f t="shared" si="17"/>
        <v>420.29592142386622</v>
      </c>
      <c r="O18" s="16">
        <f t="shared" si="4"/>
        <v>20.706640557529738</v>
      </c>
      <c r="P18" s="16">
        <f t="shared" si="4"/>
        <v>-31.500707699947327</v>
      </c>
      <c r="Q18" s="16">
        <f t="shared" si="4"/>
        <v>13.323767093867843</v>
      </c>
      <c r="R18" s="18">
        <f t="shared" si="8"/>
        <v>4141</v>
      </c>
      <c r="S18" s="18">
        <f t="shared" si="5"/>
        <v>6300</v>
      </c>
      <c r="T18" s="18">
        <f t="shared" si="5"/>
        <v>2664</v>
      </c>
      <c r="U18" s="16">
        <f t="shared" si="9"/>
        <v>1</v>
      </c>
      <c r="V18" s="16">
        <f t="shared" si="6"/>
        <v>0</v>
      </c>
      <c r="W18" s="20">
        <f t="shared" si="6"/>
        <v>1</v>
      </c>
      <c r="X18" s="16">
        <v>400</v>
      </c>
      <c r="Y18" s="16">
        <f t="shared" si="10"/>
        <v>2520000</v>
      </c>
      <c r="Z18" s="16">
        <f t="shared" si="11"/>
        <v>608</v>
      </c>
      <c r="AA18" s="16">
        <f t="shared" si="12"/>
        <v>400</v>
      </c>
      <c r="AB18" s="16">
        <f t="shared" si="13"/>
        <v>945</v>
      </c>
      <c r="AC18" s="16">
        <f t="shared" si="14"/>
        <v>2.52</v>
      </c>
      <c r="AD18" s="16"/>
      <c r="AE18" s="3"/>
      <c r="AF18" s="3"/>
      <c r="AG18" s="3"/>
      <c r="AH18" s="3"/>
      <c r="AI18" s="3"/>
      <c r="AJ18" s="3"/>
      <c r="AK18" s="3"/>
      <c r="AL18" s="3"/>
      <c r="AM18" s="1"/>
      <c r="AN18" s="1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25">
      <c r="A19" s="16">
        <v>39</v>
      </c>
      <c r="B19" s="16">
        <v>0</v>
      </c>
      <c r="C19" s="16">
        <v>0</v>
      </c>
      <c r="D19" s="16">
        <v>10</v>
      </c>
      <c r="E19" s="16">
        <f t="shared" si="0"/>
        <v>390</v>
      </c>
      <c r="F19" s="16">
        <f t="shared" si="1"/>
        <v>0</v>
      </c>
      <c r="G19" s="16">
        <f t="shared" si="2"/>
        <v>0</v>
      </c>
      <c r="H19" s="16">
        <f t="shared" si="7"/>
        <v>105</v>
      </c>
      <c r="I19" s="16">
        <f t="shared" si="7"/>
        <v>0</v>
      </c>
      <c r="J19" s="16">
        <f t="shared" si="7"/>
        <v>0</v>
      </c>
      <c r="K19" s="16">
        <v>411.88</v>
      </c>
      <c r="L19" s="16">
        <f t="shared" si="15"/>
        <v>425.05309597743201</v>
      </c>
      <c r="M19" s="16">
        <f t="shared" si="16"/>
        <v>325.21291534123571</v>
      </c>
      <c r="N19" s="16">
        <f t="shared" si="17"/>
        <v>505.54606960716671</v>
      </c>
      <c r="O19" s="16">
        <f t="shared" si="4"/>
        <v>-17.533544580097725</v>
      </c>
      <c r="P19" s="16">
        <f t="shared" si="4"/>
        <v>-50.258531288815334</v>
      </c>
      <c r="Q19" s="16">
        <f t="shared" si="4"/>
        <v>85.250148183300496</v>
      </c>
      <c r="R19" s="18">
        <f t="shared" si="8"/>
        <v>3506</v>
      </c>
      <c r="S19" s="18">
        <f t="shared" si="5"/>
        <v>10051</v>
      </c>
      <c r="T19" s="18">
        <f t="shared" si="5"/>
        <v>17050</v>
      </c>
      <c r="U19" s="16">
        <f t="shared" si="9"/>
        <v>0</v>
      </c>
      <c r="V19" s="16">
        <f t="shared" si="6"/>
        <v>0</v>
      </c>
      <c r="W19" s="20">
        <f t="shared" si="6"/>
        <v>1</v>
      </c>
      <c r="X19" s="16">
        <v>400</v>
      </c>
      <c r="Y19" s="16">
        <f t="shared" si="10"/>
        <v>6820000</v>
      </c>
      <c r="Z19" s="16">
        <f t="shared" si="11"/>
        <v>1945</v>
      </c>
      <c r="AA19" s="16">
        <f t="shared" si="12"/>
        <v>678</v>
      </c>
      <c r="AB19" s="16">
        <f t="shared" si="13"/>
        <v>400</v>
      </c>
      <c r="AC19" s="16">
        <f t="shared" si="14"/>
        <v>6.8199999999999994</v>
      </c>
      <c r="AD19" s="16"/>
      <c r="AE19" s="3"/>
      <c r="AF19" s="3"/>
      <c r="AG19" s="3"/>
      <c r="AH19" s="3"/>
      <c r="AI19" s="3"/>
      <c r="AJ19" s="3"/>
      <c r="AK19" s="3"/>
      <c r="AL19" s="3"/>
      <c r="AM19" s="1"/>
      <c r="AN19" s="1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25">
      <c r="A20" s="16">
        <v>39</v>
      </c>
      <c r="B20" s="16">
        <v>3</v>
      </c>
      <c r="C20" s="16">
        <v>0</v>
      </c>
      <c r="D20" s="16">
        <v>10</v>
      </c>
      <c r="E20" s="16">
        <f t="shared" si="0"/>
        <v>390</v>
      </c>
      <c r="F20" s="16">
        <f t="shared" si="1"/>
        <v>30</v>
      </c>
      <c r="G20" s="16">
        <f t="shared" si="2"/>
        <v>0</v>
      </c>
      <c r="H20" s="16">
        <f t="shared" si="7"/>
        <v>0</v>
      </c>
      <c r="I20" s="16">
        <f t="shared" si="7"/>
        <v>30</v>
      </c>
      <c r="J20" s="16">
        <f t="shared" si="7"/>
        <v>0</v>
      </c>
      <c r="K20" s="16">
        <v>411.88</v>
      </c>
      <c r="L20" s="16">
        <f t="shared" si="15"/>
        <v>381.88</v>
      </c>
      <c r="M20" s="16">
        <f t="shared" si="16"/>
        <v>427.66988951760442</v>
      </c>
      <c r="N20" s="16">
        <f t="shared" si="17"/>
        <v>427.66988951760442</v>
      </c>
      <c r="O20" s="16">
        <f t="shared" si="4"/>
        <v>-43.173095977432013</v>
      </c>
      <c r="P20" s="16">
        <f t="shared" si="4"/>
        <v>102.4569741763687</v>
      </c>
      <c r="Q20" s="16">
        <f t="shared" si="4"/>
        <v>-77.876180089562297</v>
      </c>
      <c r="R20" s="18">
        <f t="shared" si="8"/>
        <v>8634</v>
      </c>
      <c r="S20" s="18">
        <f t="shared" si="5"/>
        <v>20491</v>
      </c>
      <c r="T20" s="18">
        <f t="shared" si="5"/>
        <v>15575</v>
      </c>
      <c r="U20" s="16">
        <f t="shared" si="9"/>
        <v>0</v>
      </c>
      <c r="V20" s="16">
        <f t="shared" si="6"/>
        <v>1</v>
      </c>
      <c r="W20" s="20">
        <f t="shared" si="6"/>
        <v>0</v>
      </c>
      <c r="X20" s="16">
        <v>400</v>
      </c>
      <c r="Y20" s="16">
        <f t="shared" si="10"/>
        <v>8196400</v>
      </c>
      <c r="Z20" s="16">
        <f t="shared" si="11"/>
        <v>949</v>
      </c>
      <c r="AA20" s="16">
        <f t="shared" si="12"/>
        <v>400</v>
      </c>
      <c r="AB20" s="16">
        <f t="shared" si="13"/>
        <v>526</v>
      </c>
      <c r="AC20" s="16">
        <f t="shared" si="14"/>
        <v>8.1963999999999988</v>
      </c>
      <c r="AD20" s="16"/>
      <c r="AE20" s="3"/>
      <c r="AF20" s="3"/>
      <c r="AG20" s="3"/>
      <c r="AH20" s="3"/>
      <c r="AI20" s="3"/>
      <c r="AJ20" s="3"/>
      <c r="AK20" s="3"/>
      <c r="AL20" s="3"/>
      <c r="AM20" s="1"/>
      <c r="AN20" s="1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5">
      <c r="A21" s="16">
        <v>36</v>
      </c>
      <c r="B21" s="16">
        <v>3</v>
      </c>
      <c r="C21" s="16">
        <v>0</v>
      </c>
      <c r="D21" s="16">
        <v>10</v>
      </c>
      <c r="E21" s="16">
        <f t="shared" si="0"/>
        <v>360</v>
      </c>
      <c r="F21" s="16">
        <f t="shared" si="1"/>
        <v>30</v>
      </c>
      <c r="G21" s="16">
        <f t="shared" si="2"/>
        <v>0</v>
      </c>
      <c r="H21" s="16">
        <f t="shared" si="7"/>
        <v>-30</v>
      </c>
      <c r="I21" s="16">
        <f t="shared" si="7"/>
        <v>0</v>
      </c>
      <c r="J21" s="16">
        <f t="shared" si="7"/>
        <v>0</v>
      </c>
      <c r="K21" s="16">
        <v>411.88</v>
      </c>
      <c r="L21" s="16">
        <f t="shared" si="15"/>
        <v>412.97110601106226</v>
      </c>
      <c r="M21" s="16">
        <f t="shared" si="16"/>
        <v>438.11761776792781</v>
      </c>
      <c r="N21" s="16">
        <f t="shared" si="17"/>
        <v>386.19065473073778</v>
      </c>
      <c r="O21" s="16">
        <f t="shared" ref="O21:Q84" si="18">L21-L20</f>
        <v>31.091106011062266</v>
      </c>
      <c r="P21" s="16">
        <f t="shared" si="18"/>
        <v>10.447728250323394</v>
      </c>
      <c r="Q21" s="16">
        <f t="shared" si="18"/>
        <v>-41.479234786866641</v>
      </c>
      <c r="R21" s="18">
        <f t="shared" si="8"/>
        <v>6218</v>
      </c>
      <c r="S21" s="18">
        <f t="shared" si="8"/>
        <v>2089</v>
      </c>
      <c r="T21" s="18">
        <f t="shared" si="8"/>
        <v>8295</v>
      </c>
      <c r="U21" s="16">
        <f t="shared" si="9"/>
        <v>1</v>
      </c>
      <c r="V21" s="16">
        <f t="shared" si="9"/>
        <v>1</v>
      </c>
      <c r="W21" s="20">
        <f t="shared" si="9"/>
        <v>0</v>
      </c>
      <c r="X21" s="16">
        <v>400</v>
      </c>
      <c r="Y21" s="16">
        <f t="shared" si="10"/>
        <v>3318000</v>
      </c>
      <c r="Z21" s="16">
        <f t="shared" si="11"/>
        <v>533</v>
      </c>
      <c r="AA21" s="16">
        <f t="shared" si="12"/>
        <v>1588</v>
      </c>
      <c r="AB21" s="16">
        <f t="shared" si="13"/>
        <v>400</v>
      </c>
      <c r="AC21" s="16">
        <f t="shared" si="14"/>
        <v>3.3180000000000001</v>
      </c>
      <c r="AD21" s="16"/>
      <c r="AE21" s="3"/>
      <c r="AF21" s="3"/>
      <c r="AG21" s="3"/>
      <c r="AH21" s="3"/>
      <c r="AI21" s="3"/>
      <c r="AJ21" s="3"/>
      <c r="AK21" s="3"/>
      <c r="AL21" s="3"/>
      <c r="AM21" s="1"/>
      <c r="AN21" s="1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25">
      <c r="A22" s="16">
        <v>36</v>
      </c>
      <c r="B22" s="16">
        <v>5</v>
      </c>
      <c r="C22" s="16">
        <v>0</v>
      </c>
      <c r="D22" s="16">
        <v>10</v>
      </c>
      <c r="E22" s="16">
        <f t="shared" si="0"/>
        <v>360</v>
      </c>
      <c r="F22" s="16">
        <f t="shared" si="1"/>
        <v>50</v>
      </c>
      <c r="G22" s="16">
        <f t="shared" si="2"/>
        <v>0</v>
      </c>
      <c r="H22" s="16">
        <f t="shared" ref="H22:J85" si="19">E22-E21</f>
        <v>0</v>
      </c>
      <c r="I22" s="16">
        <f t="shared" si="19"/>
        <v>20</v>
      </c>
      <c r="J22" s="16">
        <f t="shared" si="19"/>
        <v>0</v>
      </c>
      <c r="K22" s="16">
        <v>411.88</v>
      </c>
      <c r="L22" s="16">
        <f t="shared" si="15"/>
        <v>391.88</v>
      </c>
      <c r="M22" s="16">
        <f t="shared" si="16"/>
        <v>422.23540164225926</v>
      </c>
      <c r="N22" s="16">
        <f t="shared" si="17"/>
        <v>422.23540164225926</v>
      </c>
      <c r="O22" s="16">
        <f t="shared" si="18"/>
        <v>-21.091106011062266</v>
      </c>
      <c r="P22" s="16">
        <f t="shared" si="18"/>
        <v>-15.882216125668549</v>
      </c>
      <c r="Q22" s="16">
        <f t="shared" si="18"/>
        <v>36.044746911521486</v>
      </c>
      <c r="R22" s="18">
        <f t="shared" si="8"/>
        <v>4218</v>
      </c>
      <c r="S22" s="18">
        <f t="shared" si="8"/>
        <v>3176</v>
      </c>
      <c r="T22" s="18">
        <f t="shared" si="8"/>
        <v>7208</v>
      </c>
      <c r="U22" s="16">
        <f t="shared" ref="U22:W85" si="20">IF(O22&gt;0,1,0)</f>
        <v>0</v>
      </c>
      <c r="V22" s="16">
        <f t="shared" si="20"/>
        <v>0</v>
      </c>
      <c r="W22" s="20">
        <f t="shared" si="20"/>
        <v>1</v>
      </c>
      <c r="X22" s="16">
        <v>400</v>
      </c>
      <c r="Y22" s="16">
        <f t="shared" si="10"/>
        <v>2883200</v>
      </c>
      <c r="Z22" s="16">
        <f t="shared" si="11"/>
        <v>683</v>
      </c>
      <c r="AA22" s="16">
        <f t="shared" si="12"/>
        <v>907</v>
      </c>
      <c r="AB22" s="16">
        <f t="shared" si="13"/>
        <v>400</v>
      </c>
      <c r="AC22" s="16">
        <f t="shared" si="14"/>
        <v>2.8832</v>
      </c>
      <c r="AD22" s="16"/>
      <c r="AE22" s="3"/>
      <c r="AF22" s="3"/>
      <c r="AG22" s="3"/>
      <c r="AH22" s="3"/>
      <c r="AI22" s="3"/>
      <c r="AJ22" s="3"/>
      <c r="AK22" s="3"/>
      <c r="AL22" s="3"/>
      <c r="AM22" s="1"/>
      <c r="AN22" s="1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25">
      <c r="A23" s="16">
        <v>38</v>
      </c>
      <c r="B23" s="16">
        <v>5</v>
      </c>
      <c r="C23" s="16">
        <v>0</v>
      </c>
      <c r="D23" s="16">
        <v>10</v>
      </c>
      <c r="E23" s="16">
        <f t="shared" si="0"/>
        <v>380</v>
      </c>
      <c r="F23" s="16">
        <f t="shared" si="1"/>
        <v>50</v>
      </c>
      <c r="G23" s="16">
        <f t="shared" si="2"/>
        <v>0</v>
      </c>
      <c r="H23" s="16">
        <f t="shared" si="19"/>
        <v>20</v>
      </c>
      <c r="I23" s="16">
        <f t="shared" si="19"/>
        <v>0</v>
      </c>
      <c r="J23" s="16">
        <f t="shared" si="19"/>
        <v>0</v>
      </c>
      <c r="K23" s="16">
        <v>411.88</v>
      </c>
      <c r="L23" s="16">
        <f t="shared" si="15"/>
        <v>412.36529242893369</v>
      </c>
      <c r="M23" s="16">
        <f t="shared" si="16"/>
        <v>394.686195182414</v>
      </c>
      <c r="N23" s="16">
        <f t="shared" si="17"/>
        <v>429.31698793831737</v>
      </c>
      <c r="O23" s="16">
        <f t="shared" si="18"/>
        <v>20.48529242893369</v>
      </c>
      <c r="P23" s="16">
        <f t="shared" si="18"/>
        <v>-27.549206459845266</v>
      </c>
      <c r="Q23" s="16">
        <f t="shared" si="18"/>
        <v>7.0815862960581057</v>
      </c>
      <c r="R23" s="18">
        <f t="shared" si="8"/>
        <v>4097</v>
      </c>
      <c r="S23" s="18">
        <f t="shared" si="8"/>
        <v>5509</v>
      </c>
      <c r="T23" s="18">
        <f t="shared" si="8"/>
        <v>1416</v>
      </c>
      <c r="U23" s="16">
        <f t="shared" si="20"/>
        <v>1</v>
      </c>
      <c r="V23" s="16">
        <f t="shared" si="20"/>
        <v>0</v>
      </c>
      <c r="W23" s="20">
        <f t="shared" si="20"/>
        <v>1</v>
      </c>
      <c r="X23" s="16">
        <v>400</v>
      </c>
      <c r="Y23" s="16">
        <f t="shared" si="10"/>
        <v>2203600</v>
      </c>
      <c r="Z23" s="16">
        <f t="shared" si="11"/>
        <v>537</v>
      </c>
      <c r="AA23" s="16">
        <f t="shared" si="12"/>
        <v>400</v>
      </c>
      <c r="AB23" s="16">
        <f t="shared" si="13"/>
        <v>1556</v>
      </c>
      <c r="AC23" s="16">
        <f t="shared" si="14"/>
        <v>2.2035999999999998</v>
      </c>
      <c r="AD23" s="16"/>
      <c r="AE23" s="3"/>
      <c r="AF23" s="3"/>
      <c r="AG23" s="3"/>
      <c r="AH23" s="3"/>
      <c r="AI23" s="3"/>
      <c r="AJ23" s="3"/>
      <c r="AK23" s="3"/>
      <c r="AL23" s="3"/>
      <c r="AM23" s="1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25">
      <c r="A24" s="16">
        <v>38</v>
      </c>
      <c r="B24" s="16">
        <v>4</v>
      </c>
      <c r="C24" s="16">
        <v>0</v>
      </c>
      <c r="D24" s="16">
        <v>10</v>
      </c>
      <c r="E24" s="16">
        <f t="shared" si="0"/>
        <v>380</v>
      </c>
      <c r="F24" s="16">
        <f t="shared" si="1"/>
        <v>40</v>
      </c>
      <c r="G24" s="16">
        <f t="shared" si="2"/>
        <v>0</v>
      </c>
      <c r="H24" s="16">
        <f t="shared" si="19"/>
        <v>0</v>
      </c>
      <c r="I24" s="16">
        <f t="shared" si="19"/>
        <v>-10</v>
      </c>
      <c r="J24" s="16">
        <f t="shared" si="19"/>
        <v>0</v>
      </c>
      <c r="K24" s="16">
        <v>411.88</v>
      </c>
      <c r="L24" s="16">
        <f t="shared" si="15"/>
        <v>421.88</v>
      </c>
      <c r="M24" s="16">
        <f t="shared" si="16"/>
        <v>406.97215432999838</v>
      </c>
      <c r="N24" s="16">
        <f t="shared" si="17"/>
        <v>406.97215432999838</v>
      </c>
      <c r="O24" s="16">
        <f t="shared" si="18"/>
        <v>9.5147075710663103</v>
      </c>
      <c r="P24" s="16">
        <f t="shared" si="18"/>
        <v>12.285959147584379</v>
      </c>
      <c r="Q24" s="16">
        <f t="shared" si="18"/>
        <v>-22.344833608318993</v>
      </c>
      <c r="R24" s="18">
        <f t="shared" si="8"/>
        <v>1902</v>
      </c>
      <c r="S24" s="18">
        <f t="shared" si="8"/>
        <v>2457</v>
      </c>
      <c r="T24" s="18">
        <f t="shared" si="8"/>
        <v>4468</v>
      </c>
      <c r="U24" s="16">
        <f t="shared" si="20"/>
        <v>1</v>
      </c>
      <c r="V24" s="16">
        <f t="shared" si="20"/>
        <v>1</v>
      </c>
      <c r="W24" s="20">
        <f t="shared" si="20"/>
        <v>0</v>
      </c>
      <c r="X24" s="16">
        <v>400</v>
      </c>
      <c r="Y24" s="16">
        <f t="shared" si="10"/>
        <v>1787200</v>
      </c>
      <c r="Z24" s="16">
        <f t="shared" ref="Z24:Z87" si="21">INT(Y24/R24)</f>
        <v>939</v>
      </c>
      <c r="AA24" s="16">
        <f t="shared" ref="AA24:AA87" si="22">INT(Y24/S24)</f>
        <v>727</v>
      </c>
      <c r="AB24" s="16">
        <f t="shared" ref="AB24:AB87" si="23">INT(Y24/T24)</f>
        <v>400</v>
      </c>
      <c r="AC24" s="16">
        <f t="shared" si="14"/>
        <v>1.7871999999999999</v>
      </c>
      <c r="AD24" s="16"/>
      <c r="AE24" s="3"/>
      <c r="AF24" s="3"/>
      <c r="AG24" s="3"/>
      <c r="AH24" s="3"/>
      <c r="AI24" s="3"/>
      <c r="AJ24" s="3"/>
      <c r="AK24" s="3"/>
      <c r="AL24" s="3"/>
      <c r="AM24" s="1"/>
      <c r="AN24" s="1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25">
      <c r="A25" s="16">
        <v>39</v>
      </c>
      <c r="B25" s="16">
        <v>4</v>
      </c>
      <c r="C25" s="16">
        <v>0</v>
      </c>
      <c r="D25" s="16">
        <v>10</v>
      </c>
      <c r="E25" s="16">
        <f t="shared" si="0"/>
        <v>390</v>
      </c>
      <c r="F25" s="16">
        <f t="shared" si="1"/>
        <v>40</v>
      </c>
      <c r="G25" s="16">
        <f t="shared" si="2"/>
        <v>0</v>
      </c>
      <c r="H25" s="16">
        <f t="shared" si="19"/>
        <v>10</v>
      </c>
      <c r="I25" s="16">
        <f t="shared" si="19"/>
        <v>0</v>
      </c>
      <c r="J25" s="16">
        <f t="shared" si="19"/>
        <v>0</v>
      </c>
      <c r="K25" s="16">
        <v>411.88</v>
      </c>
      <c r="L25" s="16">
        <f t="shared" si="15"/>
        <v>412.00137669672904</v>
      </c>
      <c r="M25" s="16">
        <f t="shared" si="16"/>
        <v>403.2507452364909</v>
      </c>
      <c r="N25" s="16">
        <f t="shared" si="17"/>
        <v>420.56997665812366</v>
      </c>
      <c r="O25" s="16">
        <f t="shared" si="18"/>
        <v>-9.8786233032709561</v>
      </c>
      <c r="P25" s="16">
        <f t="shared" si="18"/>
        <v>-3.7214090935074751</v>
      </c>
      <c r="Q25" s="16">
        <f t="shared" si="18"/>
        <v>13.597822328125289</v>
      </c>
      <c r="R25" s="18">
        <f t="shared" si="8"/>
        <v>1975</v>
      </c>
      <c r="S25" s="18">
        <f t="shared" si="8"/>
        <v>744</v>
      </c>
      <c r="T25" s="18">
        <f t="shared" si="8"/>
        <v>2719</v>
      </c>
      <c r="U25" s="16">
        <f t="shared" si="20"/>
        <v>0</v>
      </c>
      <c r="V25" s="16">
        <f t="shared" si="20"/>
        <v>0</v>
      </c>
      <c r="W25" s="20">
        <f t="shared" si="20"/>
        <v>1</v>
      </c>
      <c r="X25" s="16">
        <v>400</v>
      </c>
      <c r="Y25" s="16">
        <f t="shared" si="10"/>
        <v>1087600</v>
      </c>
      <c r="Z25" s="16">
        <f t="shared" si="21"/>
        <v>550</v>
      </c>
      <c r="AA25" s="16">
        <f t="shared" si="22"/>
        <v>1461</v>
      </c>
      <c r="AB25" s="16">
        <f t="shared" si="23"/>
        <v>400</v>
      </c>
      <c r="AC25" s="16">
        <f t="shared" si="14"/>
        <v>1.0875999999999999</v>
      </c>
      <c r="AD25" s="16"/>
      <c r="AE25" s="3"/>
      <c r="AF25" s="3"/>
      <c r="AG25" s="3"/>
      <c r="AH25" s="3"/>
      <c r="AI25" s="3"/>
      <c r="AJ25" s="3"/>
      <c r="AK25" s="3"/>
      <c r="AL25" s="3"/>
      <c r="AM25" s="1"/>
      <c r="AN25" s="1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25">
      <c r="A26" s="16">
        <v>39</v>
      </c>
      <c r="B26" s="16">
        <v>6</v>
      </c>
      <c r="C26" s="16">
        <v>0</v>
      </c>
      <c r="D26" s="16">
        <v>10</v>
      </c>
      <c r="E26" s="16">
        <f t="shared" si="0"/>
        <v>390</v>
      </c>
      <c r="F26" s="16">
        <f t="shared" si="1"/>
        <v>60</v>
      </c>
      <c r="G26" s="16">
        <f t="shared" si="2"/>
        <v>0</v>
      </c>
      <c r="H26" s="16">
        <f t="shared" si="19"/>
        <v>0</v>
      </c>
      <c r="I26" s="16">
        <f t="shared" si="19"/>
        <v>20</v>
      </c>
      <c r="J26" s="16">
        <f t="shared" si="19"/>
        <v>0</v>
      </c>
      <c r="K26" s="16">
        <v>411.88</v>
      </c>
      <c r="L26" s="16">
        <f t="shared" si="15"/>
        <v>391.88</v>
      </c>
      <c r="M26" s="16">
        <f t="shared" si="16"/>
        <v>422.23540164225926</v>
      </c>
      <c r="N26" s="16">
        <f t="shared" si="17"/>
        <v>422.23540164225926</v>
      </c>
      <c r="O26" s="16">
        <f t="shared" si="18"/>
        <v>-20.121376696729044</v>
      </c>
      <c r="P26" s="16">
        <f t="shared" si="18"/>
        <v>18.984656405768362</v>
      </c>
      <c r="Q26" s="16">
        <f t="shared" si="18"/>
        <v>1.6654249841355977</v>
      </c>
      <c r="R26" s="18">
        <f t="shared" si="8"/>
        <v>4024</v>
      </c>
      <c r="S26" s="18">
        <f t="shared" si="8"/>
        <v>3796</v>
      </c>
      <c r="T26" s="18">
        <f t="shared" si="8"/>
        <v>333</v>
      </c>
      <c r="U26" s="16">
        <f t="shared" si="20"/>
        <v>0</v>
      </c>
      <c r="V26" s="16">
        <f t="shared" si="20"/>
        <v>1</v>
      </c>
      <c r="W26" s="20">
        <f t="shared" si="20"/>
        <v>1</v>
      </c>
      <c r="X26" s="16">
        <v>400</v>
      </c>
      <c r="Y26" s="16">
        <f t="shared" si="10"/>
        <v>1609600</v>
      </c>
      <c r="Z26" s="16">
        <f t="shared" si="21"/>
        <v>400</v>
      </c>
      <c r="AA26" s="16">
        <f t="shared" si="22"/>
        <v>424</v>
      </c>
      <c r="AB26" s="16">
        <f t="shared" si="23"/>
        <v>4833</v>
      </c>
      <c r="AC26" s="16">
        <f t="shared" si="14"/>
        <v>1.6095999999999999</v>
      </c>
      <c r="AD26" s="16"/>
      <c r="AE26" s="3"/>
      <c r="AF26" s="3"/>
      <c r="AG26" s="3"/>
      <c r="AH26" s="3"/>
      <c r="AI26" s="3"/>
      <c r="AJ26" s="3"/>
      <c r="AK26" s="3"/>
      <c r="AL26" s="3"/>
      <c r="AM26" s="1"/>
      <c r="AN26" s="1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5">
      <c r="A27" s="16">
        <v>35</v>
      </c>
      <c r="B27" s="16">
        <v>6</v>
      </c>
      <c r="C27" s="16">
        <v>0</v>
      </c>
      <c r="D27" s="16">
        <v>10</v>
      </c>
      <c r="E27" s="16">
        <f t="shared" si="0"/>
        <v>350</v>
      </c>
      <c r="F27" s="16">
        <f t="shared" si="1"/>
        <v>60</v>
      </c>
      <c r="G27" s="16">
        <f t="shared" si="2"/>
        <v>0</v>
      </c>
      <c r="H27" s="16">
        <f t="shared" si="19"/>
        <v>-40</v>
      </c>
      <c r="I27" s="16">
        <f t="shared" si="19"/>
        <v>0</v>
      </c>
      <c r="J27" s="16">
        <f t="shared" si="19"/>
        <v>0</v>
      </c>
      <c r="K27" s="16">
        <v>411.88</v>
      </c>
      <c r="L27" s="16">
        <f t="shared" si="15"/>
        <v>413.8177550564983</v>
      </c>
      <c r="M27" s="16">
        <f t="shared" si="16"/>
        <v>446.96869897662719</v>
      </c>
      <c r="N27" s="16">
        <f t="shared" si="17"/>
        <v>377.76877972529866</v>
      </c>
      <c r="O27" s="16">
        <f t="shared" si="18"/>
        <v>21.937755056498304</v>
      </c>
      <c r="P27" s="16">
        <f t="shared" si="18"/>
        <v>24.733297334367933</v>
      </c>
      <c r="Q27" s="16">
        <f t="shared" si="18"/>
        <v>-44.466621916960605</v>
      </c>
      <c r="R27" s="18">
        <f t="shared" si="8"/>
        <v>4387</v>
      </c>
      <c r="S27" s="18">
        <f t="shared" si="8"/>
        <v>4946</v>
      </c>
      <c r="T27" s="18">
        <f t="shared" si="8"/>
        <v>8893</v>
      </c>
      <c r="U27" s="16">
        <f t="shared" si="20"/>
        <v>1</v>
      </c>
      <c r="V27" s="16">
        <f t="shared" si="20"/>
        <v>1</v>
      </c>
      <c r="W27" s="20">
        <f t="shared" si="20"/>
        <v>0</v>
      </c>
      <c r="X27" s="16">
        <v>400</v>
      </c>
      <c r="Y27" s="16">
        <f t="shared" si="10"/>
        <v>3557200</v>
      </c>
      <c r="Z27" s="16">
        <f t="shared" si="21"/>
        <v>810</v>
      </c>
      <c r="AA27" s="16">
        <f t="shared" si="22"/>
        <v>719</v>
      </c>
      <c r="AB27" s="16">
        <f t="shared" si="23"/>
        <v>400</v>
      </c>
      <c r="AC27" s="16">
        <f t="shared" si="14"/>
        <v>3.5571999999999999</v>
      </c>
      <c r="AD27" s="16"/>
      <c r="AE27" s="3"/>
      <c r="AF27" s="3"/>
      <c r="AG27" s="3"/>
      <c r="AH27" s="3"/>
      <c r="AI27" s="3"/>
      <c r="AJ27" s="3"/>
      <c r="AK27" s="3"/>
      <c r="AL27" s="3"/>
      <c r="AM27" s="1"/>
      <c r="AN27" s="1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5">
      <c r="A28" s="16">
        <v>35</v>
      </c>
      <c r="B28" s="16">
        <v>2</v>
      </c>
      <c r="C28" s="16">
        <v>0</v>
      </c>
      <c r="D28" s="16">
        <v>10</v>
      </c>
      <c r="E28" s="16">
        <f t="shared" si="0"/>
        <v>350</v>
      </c>
      <c r="F28" s="16">
        <f t="shared" si="1"/>
        <v>20</v>
      </c>
      <c r="G28" s="16">
        <f t="shared" si="2"/>
        <v>0</v>
      </c>
      <c r="H28" s="16">
        <f t="shared" si="19"/>
        <v>0</v>
      </c>
      <c r="I28" s="16">
        <f t="shared" si="19"/>
        <v>-40</v>
      </c>
      <c r="J28" s="16">
        <f t="shared" si="19"/>
        <v>0</v>
      </c>
      <c r="K28" s="16">
        <v>411.88</v>
      </c>
      <c r="L28" s="16">
        <f t="shared" si="15"/>
        <v>451.88</v>
      </c>
      <c r="M28" s="16">
        <f t="shared" si="16"/>
        <v>393.40810159426047</v>
      </c>
      <c r="N28" s="16">
        <f t="shared" si="17"/>
        <v>393.40810159426047</v>
      </c>
      <c r="O28" s="16">
        <f t="shared" si="18"/>
        <v>38.062244943501696</v>
      </c>
      <c r="P28" s="16">
        <f t="shared" si="18"/>
        <v>-53.560597382366723</v>
      </c>
      <c r="Q28" s="16">
        <f t="shared" si="18"/>
        <v>15.639321868961815</v>
      </c>
      <c r="R28" s="18">
        <f t="shared" si="8"/>
        <v>7612</v>
      </c>
      <c r="S28" s="18">
        <f t="shared" si="8"/>
        <v>10712</v>
      </c>
      <c r="T28" s="18">
        <f t="shared" si="8"/>
        <v>3127</v>
      </c>
      <c r="U28" s="16">
        <f t="shared" si="20"/>
        <v>1</v>
      </c>
      <c r="V28" s="16">
        <f t="shared" si="20"/>
        <v>0</v>
      </c>
      <c r="W28" s="20">
        <f t="shared" si="20"/>
        <v>1</v>
      </c>
      <c r="X28" s="16">
        <v>400</v>
      </c>
      <c r="Y28" s="16">
        <f t="shared" si="10"/>
        <v>4284800</v>
      </c>
      <c r="Z28" s="16">
        <f t="shared" si="21"/>
        <v>562</v>
      </c>
      <c r="AA28" s="16">
        <f t="shared" si="22"/>
        <v>400</v>
      </c>
      <c r="AB28" s="16">
        <f t="shared" si="23"/>
        <v>1370</v>
      </c>
      <c r="AC28" s="16">
        <f t="shared" si="14"/>
        <v>4.2847999999999997</v>
      </c>
      <c r="AD28" s="16"/>
      <c r="AE28" s="3"/>
      <c r="AF28" s="3"/>
      <c r="AG28" s="3"/>
      <c r="AH28" s="3"/>
      <c r="AI28" s="3"/>
      <c r="AJ28" s="3"/>
      <c r="AK28" s="3"/>
      <c r="AL28" s="3"/>
      <c r="AM28" s="1"/>
      <c r="AN28" s="1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5">
      <c r="A29" s="16">
        <v>38</v>
      </c>
      <c r="B29" s="16">
        <v>2</v>
      </c>
      <c r="C29" s="16">
        <v>0</v>
      </c>
      <c r="D29" s="16">
        <v>10</v>
      </c>
      <c r="E29" s="16">
        <f t="shared" si="0"/>
        <v>380</v>
      </c>
      <c r="F29" s="16">
        <f t="shared" si="1"/>
        <v>20</v>
      </c>
      <c r="G29" s="16">
        <f t="shared" si="2"/>
        <v>0</v>
      </c>
      <c r="H29" s="16">
        <f t="shared" si="19"/>
        <v>30</v>
      </c>
      <c r="I29" s="16">
        <f t="shared" si="19"/>
        <v>0</v>
      </c>
      <c r="J29" s="16">
        <f t="shared" si="19"/>
        <v>0</v>
      </c>
      <c r="K29" s="16">
        <v>411.88</v>
      </c>
      <c r="L29" s="16">
        <f t="shared" si="15"/>
        <v>412.97110601106226</v>
      </c>
      <c r="M29" s="16">
        <f t="shared" si="16"/>
        <v>386.19065473073778</v>
      </c>
      <c r="N29" s="16">
        <f t="shared" si="17"/>
        <v>438.11761776792781</v>
      </c>
      <c r="O29" s="16">
        <f t="shared" si="18"/>
        <v>-38.908893988937734</v>
      </c>
      <c r="P29" s="16">
        <f t="shared" si="18"/>
        <v>-7.2174468635226958</v>
      </c>
      <c r="Q29" s="16">
        <f t="shared" si="18"/>
        <v>44.709516173667339</v>
      </c>
      <c r="R29" s="18">
        <f t="shared" si="8"/>
        <v>7781</v>
      </c>
      <c r="S29" s="18">
        <f t="shared" si="8"/>
        <v>1443</v>
      </c>
      <c r="T29" s="18">
        <f t="shared" si="8"/>
        <v>8941</v>
      </c>
      <c r="U29" s="16">
        <f t="shared" si="20"/>
        <v>0</v>
      </c>
      <c r="V29" s="16">
        <f t="shared" si="20"/>
        <v>0</v>
      </c>
      <c r="W29" s="20">
        <f t="shared" si="20"/>
        <v>1</v>
      </c>
      <c r="X29" s="16">
        <v>400</v>
      </c>
      <c r="Y29" s="16">
        <f t="shared" si="10"/>
        <v>3576400</v>
      </c>
      <c r="Z29" s="16">
        <f t="shared" si="21"/>
        <v>459</v>
      </c>
      <c r="AA29" s="16">
        <f t="shared" si="22"/>
        <v>2478</v>
      </c>
      <c r="AB29" s="16">
        <f t="shared" si="23"/>
        <v>400</v>
      </c>
      <c r="AC29" s="16">
        <f t="shared" si="14"/>
        <v>3.5764</v>
      </c>
      <c r="AD29" s="16"/>
      <c r="AE29" s="3"/>
      <c r="AF29" s="3"/>
      <c r="AG29" s="3"/>
      <c r="AH29" s="3"/>
      <c r="AI29" s="3"/>
      <c r="AJ29" s="3"/>
      <c r="AK29" s="3"/>
      <c r="AL29" s="3"/>
      <c r="AM29" s="1"/>
      <c r="AN29" s="1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5">
      <c r="A30" s="16">
        <v>38</v>
      </c>
      <c r="B30" s="16">
        <v>1</v>
      </c>
      <c r="C30" s="16">
        <v>0</v>
      </c>
      <c r="D30" s="16">
        <v>10</v>
      </c>
      <c r="E30" s="16">
        <f t="shared" si="0"/>
        <v>380</v>
      </c>
      <c r="F30" s="16">
        <f t="shared" si="1"/>
        <v>10</v>
      </c>
      <c r="G30" s="16">
        <f t="shared" si="2"/>
        <v>0</v>
      </c>
      <c r="H30" s="16">
        <f t="shared" si="19"/>
        <v>0</v>
      </c>
      <c r="I30" s="16">
        <f t="shared" si="19"/>
        <v>-10</v>
      </c>
      <c r="J30" s="16">
        <f t="shared" si="19"/>
        <v>0</v>
      </c>
      <c r="K30" s="16">
        <v>411.88</v>
      </c>
      <c r="L30" s="16">
        <f t="shared" si="15"/>
        <v>421.88</v>
      </c>
      <c r="M30" s="16">
        <f t="shared" si="16"/>
        <v>406.97215432999838</v>
      </c>
      <c r="N30" s="16">
        <f t="shared" si="17"/>
        <v>406.97215432999838</v>
      </c>
      <c r="O30" s="16">
        <f t="shared" si="18"/>
        <v>8.9088939889377343</v>
      </c>
      <c r="P30" s="16">
        <f t="shared" si="18"/>
        <v>20.781499599260599</v>
      </c>
      <c r="Q30" s="16">
        <f t="shared" si="18"/>
        <v>-31.145463437929436</v>
      </c>
      <c r="R30" s="18">
        <f t="shared" si="8"/>
        <v>1781</v>
      </c>
      <c r="S30" s="18">
        <f t="shared" si="8"/>
        <v>4156</v>
      </c>
      <c r="T30" s="18">
        <f t="shared" si="8"/>
        <v>6229</v>
      </c>
      <c r="U30" s="16">
        <f t="shared" si="20"/>
        <v>1</v>
      </c>
      <c r="V30" s="16">
        <f t="shared" si="20"/>
        <v>1</v>
      </c>
      <c r="W30" s="20">
        <f t="shared" si="20"/>
        <v>0</v>
      </c>
      <c r="X30" s="16">
        <v>400</v>
      </c>
      <c r="Y30" s="16">
        <f t="shared" si="10"/>
        <v>2491600</v>
      </c>
      <c r="Z30" s="16">
        <f t="shared" si="21"/>
        <v>1398</v>
      </c>
      <c r="AA30" s="16">
        <f t="shared" si="22"/>
        <v>599</v>
      </c>
      <c r="AB30" s="16">
        <f t="shared" si="23"/>
        <v>400</v>
      </c>
      <c r="AC30" s="16">
        <f t="shared" si="14"/>
        <v>2.4916</v>
      </c>
      <c r="AD30" s="16"/>
      <c r="AE30" s="3"/>
      <c r="AF30" s="3"/>
      <c r="AG30" s="3"/>
      <c r="AH30" s="3"/>
      <c r="AI30" s="3"/>
      <c r="AJ30" s="3"/>
      <c r="AK30" s="3"/>
      <c r="AL30" s="3"/>
      <c r="AM30" s="1"/>
      <c r="AN30" s="1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5">
      <c r="A31" s="16">
        <v>34</v>
      </c>
      <c r="B31" s="16">
        <v>1</v>
      </c>
      <c r="C31" s="16">
        <v>0</v>
      </c>
      <c r="D31" s="16">
        <v>10</v>
      </c>
      <c r="E31" s="16">
        <f t="shared" si="0"/>
        <v>340</v>
      </c>
      <c r="F31" s="16">
        <f t="shared" si="1"/>
        <v>10</v>
      </c>
      <c r="G31" s="16">
        <f t="shared" si="2"/>
        <v>0</v>
      </c>
      <c r="H31" s="16">
        <f t="shared" si="19"/>
        <v>-40</v>
      </c>
      <c r="I31" s="16">
        <f t="shared" si="19"/>
        <v>0</v>
      </c>
      <c r="J31" s="16">
        <f t="shared" si="19"/>
        <v>0</v>
      </c>
      <c r="K31" s="16">
        <v>411.88</v>
      </c>
      <c r="L31" s="16">
        <f t="shared" si="15"/>
        <v>413.8177550564983</v>
      </c>
      <c r="M31" s="16">
        <f t="shared" si="16"/>
        <v>446.96869897662719</v>
      </c>
      <c r="N31" s="16">
        <f t="shared" si="17"/>
        <v>377.76877972529866</v>
      </c>
      <c r="O31" s="16">
        <f t="shared" si="18"/>
        <v>-8.0622449435016961</v>
      </c>
      <c r="P31" s="16">
        <f t="shared" si="18"/>
        <v>39.99654464662882</v>
      </c>
      <c r="Q31" s="16">
        <f t="shared" si="18"/>
        <v>-29.203374604699718</v>
      </c>
      <c r="R31" s="18">
        <f t="shared" si="8"/>
        <v>1612</v>
      </c>
      <c r="S31" s="18">
        <f t="shared" si="8"/>
        <v>7999</v>
      </c>
      <c r="T31" s="18">
        <f t="shared" si="8"/>
        <v>5840</v>
      </c>
      <c r="U31" s="16">
        <f t="shared" si="20"/>
        <v>0</v>
      </c>
      <c r="V31" s="16">
        <f t="shared" si="20"/>
        <v>1</v>
      </c>
      <c r="W31" s="20">
        <f t="shared" si="20"/>
        <v>0</v>
      </c>
      <c r="X31" s="16">
        <v>400</v>
      </c>
      <c r="Y31" s="16">
        <f t="shared" si="10"/>
        <v>3199600</v>
      </c>
      <c r="Z31" s="16">
        <f t="shared" si="21"/>
        <v>1984</v>
      </c>
      <c r="AA31" s="16">
        <f t="shared" si="22"/>
        <v>400</v>
      </c>
      <c r="AB31" s="16">
        <f t="shared" si="23"/>
        <v>547</v>
      </c>
      <c r="AC31" s="16">
        <f t="shared" si="14"/>
        <v>3.1995999999999998</v>
      </c>
      <c r="AD31" s="16"/>
      <c r="AE31" s="3"/>
      <c r="AF31" s="3"/>
      <c r="AG31" s="3"/>
      <c r="AH31" s="3"/>
      <c r="AI31" s="3"/>
      <c r="AJ31" s="3"/>
      <c r="AK31" s="3"/>
      <c r="AL31" s="3"/>
      <c r="AM31" s="1"/>
      <c r="AN31" s="1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5">
      <c r="A32" s="16">
        <v>34</v>
      </c>
      <c r="B32" s="16">
        <v>6</v>
      </c>
      <c r="C32" s="16">
        <v>0</v>
      </c>
      <c r="D32" s="16">
        <v>10</v>
      </c>
      <c r="E32" s="16">
        <f t="shared" si="0"/>
        <v>340</v>
      </c>
      <c r="F32" s="16">
        <f t="shared" si="1"/>
        <v>60</v>
      </c>
      <c r="G32" s="16">
        <f t="shared" si="2"/>
        <v>0</v>
      </c>
      <c r="H32" s="16">
        <f t="shared" si="19"/>
        <v>0</v>
      </c>
      <c r="I32" s="16">
        <f t="shared" si="19"/>
        <v>50</v>
      </c>
      <c r="J32" s="16">
        <f t="shared" si="19"/>
        <v>0</v>
      </c>
      <c r="K32" s="16">
        <v>411.88</v>
      </c>
      <c r="L32" s="16">
        <f t="shared" si="15"/>
        <v>361.88</v>
      </c>
      <c r="M32" s="16">
        <f t="shared" si="16"/>
        <v>439.02065372827275</v>
      </c>
      <c r="N32" s="16">
        <f t="shared" si="17"/>
        <v>439.02065372827275</v>
      </c>
      <c r="O32" s="16">
        <f t="shared" si="18"/>
        <v>-51.937755056498304</v>
      </c>
      <c r="P32" s="16">
        <f t="shared" si="18"/>
        <v>-7.9480452483544468</v>
      </c>
      <c r="Q32" s="16">
        <f t="shared" si="18"/>
        <v>61.251874002974091</v>
      </c>
      <c r="R32" s="18">
        <f t="shared" si="8"/>
        <v>10387</v>
      </c>
      <c r="S32" s="18">
        <f t="shared" si="8"/>
        <v>1589</v>
      </c>
      <c r="T32" s="18">
        <f t="shared" si="8"/>
        <v>12250</v>
      </c>
      <c r="U32" s="16">
        <f t="shared" si="20"/>
        <v>0</v>
      </c>
      <c r="V32" s="16">
        <f t="shared" si="20"/>
        <v>0</v>
      </c>
      <c r="W32" s="20">
        <f t="shared" si="20"/>
        <v>1</v>
      </c>
      <c r="X32" s="16">
        <v>400</v>
      </c>
      <c r="Y32" s="16">
        <f t="shared" si="10"/>
        <v>4900000</v>
      </c>
      <c r="Z32" s="16">
        <f t="shared" si="21"/>
        <v>471</v>
      </c>
      <c r="AA32" s="16">
        <f t="shared" si="22"/>
        <v>3083</v>
      </c>
      <c r="AB32" s="16">
        <f t="shared" si="23"/>
        <v>400</v>
      </c>
      <c r="AC32" s="16">
        <f t="shared" si="14"/>
        <v>4.8999999999999995</v>
      </c>
      <c r="AD32" s="16"/>
      <c r="AE32" s="3"/>
      <c r="AF32" s="3"/>
      <c r="AG32" s="3"/>
      <c r="AH32" s="3"/>
      <c r="AI32" s="3"/>
      <c r="AJ32" s="3"/>
      <c r="AK32" s="3"/>
      <c r="AL32" s="3"/>
      <c r="AM32" s="1"/>
      <c r="AN32" s="1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25">
      <c r="A33" s="16">
        <v>33</v>
      </c>
      <c r="B33" s="16">
        <v>6</v>
      </c>
      <c r="C33" s="16">
        <v>0</v>
      </c>
      <c r="D33" s="16">
        <v>10</v>
      </c>
      <c r="E33" s="16">
        <f t="shared" si="0"/>
        <v>330</v>
      </c>
      <c r="F33" s="16">
        <f t="shared" si="1"/>
        <v>60</v>
      </c>
      <c r="G33" s="16">
        <f t="shared" si="2"/>
        <v>0</v>
      </c>
      <c r="H33" s="16">
        <f t="shared" si="19"/>
        <v>-10</v>
      </c>
      <c r="I33" s="16">
        <f t="shared" si="19"/>
        <v>0</v>
      </c>
      <c r="J33" s="16">
        <f t="shared" si="19"/>
        <v>0</v>
      </c>
      <c r="K33" s="16">
        <v>411.88</v>
      </c>
      <c r="L33" s="16">
        <f t="shared" si="15"/>
        <v>412.00137669672904</v>
      </c>
      <c r="M33" s="16">
        <f t="shared" si="16"/>
        <v>420.56997665812366</v>
      </c>
      <c r="N33" s="16">
        <f t="shared" si="17"/>
        <v>403.2507452364909</v>
      </c>
      <c r="O33" s="16">
        <f t="shared" si="18"/>
        <v>50.121376696729044</v>
      </c>
      <c r="P33" s="16">
        <f t="shared" si="18"/>
        <v>-18.450677070149084</v>
      </c>
      <c r="Q33" s="16">
        <f t="shared" si="18"/>
        <v>-35.769908491781848</v>
      </c>
      <c r="R33" s="18">
        <f t="shared" si="8"/>
        <v>10024</v>
      </c>
      <c r="S33" s="18">
        <f t="shared" si="8"/>
        <v>3690</v>
      </c>
      <c r="T33" s="18">
        <f t="shared" si="8"/>
        <v>7153</v>
      </c>
      <c r="U33" s="16">
        <f t="shared" si="20"/>
        <v>1</v>
      </c>
      <c r="V33" s="16">
        <f t="shared" si="20"/>
        <v>0</v>
      </c>
      <c r="W33" s="20">
        <f t="shared" si="20"/>
        <v>0</v>
      </c>
      <c r="X33" s="16">
        <v>400</v>
      </c>
      <c r="Y33" s="16">
        <f t="shared" si="10"/>
        <v>4009600</v>
      </c>
      <c r="Z33" s="16">
        <f t="shared" si="21"/>
        <v>400</v>
      </c>
      <c r="AA33" s="16">
        <f t="shared" si="22"/>
        <v>1086</v>
      </c>
      <c r="AB33" s="16">
        <f t="shared" si="23"/>
        <v>560</v>
      </c>
      <c r="AC33" s="16">
        <f t="shared" si="14"/>
        <v>4.0095999999999998</v>
      </c>
      <c r="AD33" s="16"/>
      <c r="AE33" s="3"/>
      <c r="AF33" s="3"/>
      <c r="AG33" s="3"/>
      <c r="AH33" s="3"/>
      <c r="AI33" s="3"/>
      <c r="AJ33" s="3"/>
      <c r="AK33" s="3"/>
      <c r="AL33" s="3"/>
      <c r="AM33" s="1"/>
      <c r="AN33" s="1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25">
      <c r="A34" s="16">
        <v>33</v>
      </c>
      <c r="B34" s="16">
        <v>1</v>
      </c>
      <c r="C34" s="16">
        <v>0</v>
      </c>
      <c r="D34" s="16">
        <v>10</v>
      </c>
      <c r="E34" s="16">
        <f t="shared" si="0"/>
        <v>330</v>
      </c>
      <c r="F34" s="16">
        <f t="shared" si="1"/>
        <v>10</v>
      </c>
      <c r="G34" s="16">
        <f t="shared" si="2"/>
        <v>0</v>
      </c>
      <c r="H34" s="16">
        <f t="shared" si="19"/>
        <v>0</v>
      </c>
      <c r="I34" s="16">
        <f t="shared" si="19"/>
        <v>-50</v>
      </c>
      <c r="J34" s="16">
        <f t="shared" si="19"/>
        <v>0</v>
      </c>
      <c r="K34" s="16">
        <v>411.88</v>
      </c>
      <c r="L34" s="16">
        <f t="shared" si="15"/>
        <v>461.88</v>
      </c>
      <c r="M34" s="16">
        <f t="shared" si="16"/>
        <v>389.29569018934694</v>
      </c>
      <c r="N34" s="16">
        <f t="shared" si="17"/>
        <v>389.29569018934694</v>
      </c>
      <c r="O34" s="16">
        <f t="shared" si="18"/>
        <v>49.878623303270956</v>
      </c>
      <c r="P34" s="16">
        <f t="shared" si="18"/>
        <v>-31.274286468776722</v>
      </c>
      <c r="Q34" s="16">
        <f t="shared" si="18"/>
        <v>-13.955055047143958</v>
      </c>
      <c r="R34" s="18">
        <f t="shared" si="8"/>
        <v>9975</v>
      </c>
      <c r="S34" s="18">
        <f t="shared" si="8"/>
        <v>6254</v>
      </c>
      <c r="T34" s="18">
        <f t="shared" si="8"/>
        <v>2791</v>
      </c>
      <c r="U34" s="16">
        <f t="shared" si="20"/>
        <v>1</v>
      </c>
      <c r="V34" s="16">
        <f t="shared" si="20"/>
        <v>0</v>
      </c>
      <c r="W34" s="20">
        <f t="shared" si="20"/>
        <v>0</v>
      </c>
      <c r="X34" s="16">
        <v>400</v>
      </c>
      <c r="Y34" s="16">
        <f t="shared" si="10"/>
        <v>3990000</v>
      </c>
      <c r="Z34" s="16">
        <f t="shared" si="21"/>
        <v>400</v>
      </c>
      <c r="AA34" s="16">
        <f t="shared" si="22"/>
        <v>637</v>
      </c>
      <c r="AB34" s="16">
        <f t="shared" si="23"/>
        <v>1429</v>
      </c>
      <c r="AC34" s="16">
        <f t="shared" si="14"/>
        <v>3.9899999999999998</v>
      </c>
      <c r="AD34" s="16"/>
      <c r="AE34" s="3"/>
      <c r="AF34" s="3"/>
      <c r="AG34" s="3"/>
      <c r="AH34" s="3"/>
      <c r="AI34" s="3"/>
      <c r="AJ34" s="3"/>
      <c r="AK34" s="3"/>
      <c r="AL34" s="3"/>
      <c r="AM34" s="1"/>
      <c r="AN34" s="1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25">
      <c r="A35" s="16">
        <v>31</v>
      </c>
      <c r="B35" s="16">
        <v>1</v>
      </c>
      <c r="C35" s="16">
        <v>0</v>
      </c>
      <c r="D35" s="16">
        <v>10</v>
      </c>
      <c r="E35" s="16">
        <f t="shared" si="0"/>
        <v>310</v>
      </c>
      <c r="F35" s="16">
        <f t="shared" si="1"/>
        <v>10</v>
      </c>
      <c r="G35" s="16">
        <f t="shared" si="2"/>
        <v>0</v>
      </c>
      <c r="H35" s="16">
        <f t="shared" si="19"/>
        <v>-20</v>
      </c>
      <c r="I35" s="16">
        <f t="shared" si="19"/>
        <v>0</v>
      </c>
      <c r="J35" s="16">
        <f t="shared" si="19"/>
        <v>0</v>
      </c>
      <c r="K35" s="16">
        <v>411.88</v>
      </c>
      <c r="L35" s="16">
        <f t="shared" si="15"/>
        <v>412.36529242893369</v>
      </c>
      <c r="M35" s="16">
        <f t="shared" si="16"/>
        <v>429.31698793831737</v>
      </c>
      <c r="N35" s="16">
        <f t="shared" si="17"/>
        <v>394.686195182414</v>
      </c>
      <c r="O35" s="16">
        <f t="shared" si="18"/>
        <v>-49.51470757106631</v>
      </c>
      <c r="P35" s="16">
        <f t="shared" si="18"/>
        <v>40.021297748970426</v>
      </c>
      <c r="Q35" s="16">
        <f t="shared" si="18"/>
        <v>5.3905049930670543</v>
      </c>
      <c r="R35" s="18">
        <f t="shared" si="8"/>
        <v>9902</v>
      </c>
      <c r="S35" s="18">
        <f t="shared" si="8"/>
        <v>8004</v>
      </c>
      <c r="T35" s="18">
        <f t="shared" si="8"/>
        <v>1078</v>
      </c>
      <c r="U35" s="16">
        <f t="shared" si="20"/>
        <v>0</v>
      </c>
      <c r="V35" s="16">
        <f t="shared" si="20"/>
        <v>1</v>
      </c>
      <c r="W35" s="20">
        <f t="shared" si="20"/>
        <v>1</v>
      </c>
      <c r="X35" s="16">
        <v>400</v>
      </c>
      <c r="Y35" s="16">
        <f t="shared" si="10"/>
        <v>3960800</v>
      </c>
      <c r="Z35" s="16">
        <f t="shared" si="21"/>
        <v>400</v>
      </c>
      <c r="AA35" s="16">
        <f t="shared" si="22"/>
        <v>494</v>
      </c>
      <c r="AB35" s="16">
        <f t="shared" si="23"/>
        <v>3674</v>
      </c>
      <c r="AC35" s="16">
        <f t="shared" si="14"/>
        <v>3.9607999999999999</v>
      </c>
      <c r="AD35" s="16"/>
      <c r="AE35" s="3"/>
      <c r="AF35" s="3"/>
      <c r="AG35" s="3"/>
      <c r="AH35" s="3"/>
      <c r="AI35" s="3"/>
      <c r="AJ35" s="3"/>
      <c r="AK35" s="3"/>
      <c r="AL35" s="3"/>
      <c r="AM35" s="1"/>
      <c r="AN35" s="1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25">
      <c r="A36" s="16">
        <v>31</v>
      </c>
      <c r="B36" s="16">
        <v>6</v>
      </c>
      <c r="C36" s="16">
        <v>0</v>
      </c>
      <c r="D36" s="16">
        <v>10</v>
      </c>
      <c r="E36" s="16">
        <f t="shared" si="0"/>
        <v>310</v>
      </c>
      <c r="F36" s="16">
        <f t="shared" si="1"/>
        <v>60</v>
      </c>
      <c r="G36" s="16">
        <f t="shared" si="2"/>
        <v>0</v>
      </c>
      <c r="H36" s="16">
        <f t="shared" si="19"/>
        <v>0</v>
      </c>
      <c r="I36" s="16">
        <f t="shared" si="19"/>
        <v>50</v>
      </c>
      <c r="J36" s="16">
        <f t="shared" si="19"/>
        <v>0</v>
      </c>
      <c r="K36" s="16">
        <v>411.88</v>
      </c>
      <c r="L36" s="16">
        <f t="shared" si="15"/>
        <v>361.88</v>
      </c>
      <c r="M36" s="16">
        <f t="shared" si="16"/>
        <v>439.02065372827275</v>
      </c>
      <c r="N36" s="16">
        <f t="shared" si="17"/>
        <v>439.02065372827275</v>
      </c>
      <c r="O36" s="16">
        <f t="shared" si="18"/>
        <v>-50.48529242893369</v>
      </c>
      <c r="P36" s="16">
        <f t="shared" si="18"/>
        <v>9.7036657899553802</v>
      </c>
      <c r="Q36" s="16">
        <f t="shared" si="18"/>
        <v>44.334458545858752</v>
      </c>
      <c r="R36" s="18">
        <f t="shared" si="8"/>
        <v>10097</v>
      </c>
      <c r="S36" s="18">
        <f t="shared" si="8"/>
        <v>1940</v>
      </c>
      <c r="T36" s="18">
        <f t="shared" si="8"/>
        <v>8866</v>
      </c>
      <c r="U36" s="16">
        <f t="shared" si="20"/>
        <v>0</v>
      </c>
      <c r="V36" s="16">
        <f t="shared" si="20"/>
        <v>1</v>
      </c>
      <c r="W36" s="20">
        <f t="shared" si="20"/>
        <v>1</v>
      </c>
      <c r="X36" s="16">
        <v>400</v>
      </c>
      <c r="Y36" s="16">
        <f t="shared" si="10"/>
        <v>4038800</v>
      </c>
      <c r="Z36" s="16">
        <f t="shared" si="21"/>
        <v>400</v>
      </c>
      <c r="AA36" s="16">
        <f t="shared" si="22"/>
        <v>2081</v>
      </c>
      <c r="AB36" s="16">
        <f t="shared" si="23"/>
        <v>455</v>
      </c>
      <c r="AC36" s="16">
        <f t="shared" si="14"/>
        <v>4.0388000000000002</v>
      </c>
      <c r="AD36" s="16"/>
      <c r="AE36" s="3"/>
      <c r="AF36" s="3"/>
      <c r="AG36" s="3"/>
      <c r="AH36" s="3"/>
      <c r="AI36" s="3"/>
      <c r="AJ36" s="3"/>
      <c r="AK36" s="3"/>
      <c r="AL36" s="3"/>
      <c r="AM36" s="1"/>
      <c r="AN36" s="1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25">
      <c r="A37" s="16">
        <v>30</v>
      </c>
      <c r="B37" s="16">
        <v>6</v>
      </c>
      <c r="C37" s="16">
        <v>0</v>
      </c>
      <c r="D37" s="16">
        <v>10</v>
      </c>
      <c r="E37" s="16">
        <f t="shared" si="0"/>
        <v>300</v>
      </c>
      <c r="F37" s="16">
        <f t="shared" si="1"/>
        <v>60</v>
      </c>
      <c r="G37" s="16">
        <f t="shared" si="2"/>
        <v>0</v>
      </c>
      <c r="H37" s="16">
        <f t="shared" si="19"/>
        <v>-10</v>
      </c>
      <c r="I37" s="16">
        <f t="shared" si="19"/>
        <v>0</v>
      </c>
      <c r="J37" s="16">
        <f t="shared" si="19"/>
        <v>0</v>
      </c>
      <c r="K37" s="16">
        <v>411.88</v>
      </c>
      <c r="L37" s="16">
        <f t="shared" si="15"/>
        <v>412.00137669672904</v>
      </c>
      <c r="M37" s="16">
        <f t="shared" si="16"/>
        <v>420.56997665812366</v>
      </c>
      <c r="N37" s="16">
        <f t="shared" si="17"/>
        <v>403.2507452364909</v>
      </c>
      <c r="O37" s="16">
        <f t="shared" si="18"/>
        <v>50.121376696729044</v>
      </c>
      <c r="P37" s="16">
        <f t="shared" si="18"/>
        <v>-18.450677070149084</v>
      </c>
      <c r="Q37" s="16">
        <f t="shared" si="18"/>
        <v>-35.769908491781848</v>
      </c>
      <c r="R37" s="18">
        <f t="shared" si="8"/>
        <v>10024</v>
      </c>
      <c r="S37" s="18">
        <f t="shared" si="8"/>
        <v>3690</v>
      </c>
      <c r="T37" s="18">
        <f t="shared" si="8"/>
        <v>7153</v>
      </c>
      <c r="U37" s="16">
        <f t="shared" si="20"/>
        <v>1</v>
      </c>
      <c r="V37" s="16">
        <f t="shared" si="20"/>
        <v>0</v>
      </c>
      <c r="W37" s="20">
        <f t="shared" si="20"/>
        <v>0</v>
      </c>
      <c r="X37" s="16">
        <v>400</v>
      </c>
      <c r="Y37" s="16">
        <f t="shared" si="10"/>
        <v>4009600</v>
      </c>
      <c r="Z37" s="16">
        <f t="shared" si="21"/>
        <v>400</v>
      </c>
      <c r="AA37" s="16">
        <f t="shared" si="22"/>
        <v>1086</v>
      </c>
      <c r="AB37" s="16">
        <f t="shared" si="23"/>
        <v>560</v>
      </c>
      <c r="AC37" s="16">
        <f t="shared" si="14"/>
        <v>4.0095999999999998</v>
      </c>
      <c r="AD37" s="16"/>
      <c r="AE37" s="3"/>
      <c r="AF37" s="3"/>
      <c r="AG37" s="3"/>
      <c r="AH37" s="3"/>
      <c r="AI37" s="3"/>
      <c r="AJ37" s="3"/>
      <c r="AK37" s="3"/>
      <c r="AL37" s="3"/>
      <c r="AM37" s="1"/>
      <c r="AN37" s="1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25">
      <c r="A38" s="16">
        <v>30</v>
      </c>
      <c r="B38" s="16">
        <v>1</v>
      </c>
      <c r="C38" s="16">
        <v>0</v>
      </c>
      <c r="D38" s="16">
        <v>10</v>
      </c>
      <c r="E38" s="16">
        <f t="shared" si="0"/>
        <v>300</v>
      </c>
      <c r="F38" s="16">
        <f t="shared" si="1"/>
        <v>10</v>
      </c>
      <c r="G38" s="16">
        <f t="shared" si="2"/>
        <v>0</v>
      </c>
      <c r="H38" s="16">
        <f t="shared" si="19"/>
        <v>0</v>
      </c>
      <c r="I38" s="16">
        <f t="shared" si="19"/>
        <v>-50</v>
      </c>
      <c r="J38" s="16">
        <f t="shared" si="19"/>
        <v>0</v>
      </c>
      <c r="K38" s="16">
        <v>411.88</v>
      </c>
      <c r="L38" s="16">
        <f t="shared" si="15"/>
        <v>461.88</v>
      </c>
      <c r="M38" s="16">
        <f t="shared" si="16"/>
        <v>389.29569018934694</v>
      </c>
      <c r="N38" s="16">
        <f t="shared" si="17"/>
        <v>389.29569018934694</v>
      </c>
      <c r="O38" s="16">
        <f t="shared" si="18"/>
        <v>49.878623303270956</v>
      </c>
      <c r="P38" s="16">
        <f t="shared" si="18"/>
        <v>-31.274286468776722</v>
      </c>
      <c r="Q38" s="16">
        <f t="shared" si="18"/>
        <v>-13.955055047143958</v>
      </c>
      <c r="R38" s="18">
        <f t="shared" si="8"/>
        <v>9975</v>
      </c>
      <c r="S38" s="18">
        <f t="shared" si="8"/>
        <v>6254</v>
      </c>
      <c r="T38" s="18">
        <f t="shared" si="8"/>
        <v>2791</v>
      </c>
      <c r="U38" s="16">
        <f t="shared" si="20"/>
        <v>1</v>
      </c>
      <c r="V38" s="16">
        <f t="shared" si="20"/>
        <v>0</v>
      </c>
      <c r="W38" s="20">
        <f t="shared" si="20"/>
        <v>0</v>
      </c>
      <c r="X38" s="16">
        <v>400</v>
      </c>
      <c r="Y38" s="16">
        <f t="shared" si="10"/>
        <v>3990000</v>
      </c>
      <c r="Z38" s="16">
        <f t="shared" si="21"/>
        <v>400</v>
      </c>
      <c r="AA38" s="16">
        <f t="shared" si="22"/>
        <v>637</v>
      </c>
      <c r="AB38" s="16">
        <f t="shared" si="23"/>
        <v>1429</v>
      </c>
      <c r="AC38" s="16">
        <f t="shared" si="14"/>
        <v>3.9899999999999998</v>
      </c>
      <c r="AD38" s="16"/>
      <c r="AE38" s="3"/>
      <c r="AF38" s="3"/>
      <c r="AG38" s="3"/>
      <c r="AH38" s="3"/>
      <c r="AI38" s="3"/>
      <c r="AJ38" s="3"/>
      <c r="AK38" s="3"/>
      <c r="AL38" s="3"/>
      <c r="AM38" s="1"/>
      <c r="AN38" s="1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25">
      <c r="A39" s="16">
        <v>29</v>
      </c>
      <c r="B39" s="16">
        <v>1</v>
      </c>
      <c r="C39" s="16">
        <v>0</v>
      </c>
      <c r="D39" s="16">
        <v>10</v>
      </c>
      <c r="E39" s="16">
        <f t="shared" si="0"/>
        <v>290</v>
      </c>
      <c r="F39" s="16">
        <f t="shared" si="1"/>
        <v>10</v>
      </c>
      <c r="G39" s="16">
        <f t="shared" si="2"/>
        <v>0</v>
      </c>
      <c r="H39" s="16">
        <f t="shared" si="19"/>
        <v>-10</v>
      </c>
      <c r="I39" s="16">
        <f t="shared" si="19"/>
        <v>0</v>
      </c>
      <c r="J39" s="16">
        <f t="shared" si="19"/>
        <v>0</v>
      </c>
      <c r="K39" s="16">
        <v>411.88</v>
      </c>
      <c r="L39" s="16">
        <f>SQRT((H39*H39)+((I39-K39)*(I39-K39))+(J39*J39))</f>
        <v>412.00137669672904</v>
      </c>
      <c r="M39" s="16">
        <f t="shared" si="16"/>
        <v>420.56997665812366</v>
      </c>
      <c r="N39" s="16">
        <f t="shared" si="17"/>
        <v>403.2507452364909</v>
      </c>
      <c r="O39" s="16">
        <f t="shared" si="18"/>
        <v>-49.878623303270956</v>
      </c>
      <c r="P39" s="16">
        <f t="shared" si="18"/>
        <v>31.274286468776722</v>
      </c>
      <c r="Q39" s="16">
        <f t="shared" si="18"/>
        <v>13.955055047143958</v>
      </c>
      <c r="R39" s="18">
        <f t="shared" si="8"/>
        <v>9975</v>
      </c>
      <c r="S39" s="18">
        <f t="shared" si="8"/>
        <v>6254</v>
      </c>
      <c r="T39" s="18">
        <f t="shared" si="8"/>
        <v>2791</v>
      </c>
      <c r="U39" s="16">
        <f t="shared" si="20"/>
        <v>0</v>
      </c>
      <c r="V39" s="16">
        <f t="shared" si="20"/>
        <v>1</v>
      </c>
      <c r="W39" s="20">
        <f t="shared" si="20"/>
        <v>1</v>
      </c>
      <c r="X39" s="16">
        <v>400</v>
      </c>
      <c r="Y39" s="16">
        <f t="shared" si="10"/>
        <v>3990000</v>
      </c>
      <c r="Z39" s="16">
        <f t="shared" si="21"/>
        <v>400</v>
      </c>
      <c r="AA39" s="16">
        <f t="shared" si="22"/>
        <v>637</v>
      </c>
      <c r="AB39" s="16">
        <f t="shared" si="23"/>
        <v>1429</v>
      </c>
      <c r="AC39" s="16">
        <f t="shared" si="14"/>
        <v>3.9899999999999998</v>
      </c>
      <c r="AD39" s="16"/>
      <c r="AE39" s="3"/>
      <c r="AF39" s="3"/>
      <c r="AG39" s="3"/>
      <c r="AH39" s="3"/>
      <c r="AI39" s="3"/>
      <c r="AJ39" s="3"/>
      <c r="AK39" s="3"/>
      <c r="AL39" s="3"/>
      <c r="AM39" s="1"/>
      <c r="AN39" s="1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25">
      <c r="A40" s="16">
        <v>27.5</v>
      </c>
      <c r="B40" s="16">
        <v>3</v>
      </c>
      <c r="C40" s="16">
        <v>0</v>
      </c>
      <c r="D40" s="16">
        <v>10</v>
      </c>
      <c r="E40" s="16">
        <f t="shared" si="0"/>
        <v>275</v>
      </c>
      <c r="F40" s="16">
        <f t="shared" si="1"/>
        <v>30</v>
      </c>
      <c r="G40" s="16">
        <f t="shared" si="2"/>
        <v>0</v>
      </c>
      <c r="H40" s="16">
        <f t="shared" si="19"/>
        <v>-15</v>
      </c>
      <c r="I40" s="16">
        <f t="shared" si="19"/>
        <v>20</v>
      </c>
      <c r="J40" s="16">
        <f t="shared" si="19"/>
        <v>0</v>
      </c>
      <c r="K40" s="16">
        <v>411.88</v>
      </c>
      <c r="L40" s="16">
        <f>SQRT((H40*H40)+((I40-K40)*(I40-K40))+(J40*J40))</f>
        <v>392.16697260223225</v>
      </c>
      <c r="M40" s="16">
        <f t="shared" si="16"/>
        <v>434.98125327342791</v>
      </c>
      <c r="N40" s="16">
        <f t="shared" si="17"/>
        <v>409.64225624400365</v>
      </c>
      <c r="O40" s="16">
        <f t="shared" si="18"/>
        <v>-19.83440409449679</v>
      </c>
      <c r="P40" s="16">
        <f t="shared" si="18"/>
        <v>14.411276615304246</v>
      </c>
      <c r="Q40" s="16">
        <f t="shared" si="18"/>
        <v>6.3915110075127473</v>
      </c>
      <c r="R40" s="18">
        <f t="shared" si="8"/>
        <v>3966</v>
      </c>
      <c r="S40" s="18">
        <f t="shared" si="8"/>
        <v>2882</v>
      </c>
      <c r="T40" s="18">
        <f t="shared" si="8"/>
        <v>1278</v>
      </c>
      <c r="U40" s="16">
        <f t="shared" si="20"/>
        <v>0</v>
      </c>
      <c r="V40" s="16">
        <f t="shared" si="20"/>
        <v>1</v>
      </c>
      <c r="W40" s="20">
        <f t="shared" si="20"/>
        <v>1</v>
      </c>
      <c r="X40" s="16">
        <v>400</v>
      </c>
      <c r="Y40" s="16">
        <f t="shared" si="10"/>
        <v>1586400</v>
      </c>
      <c r="Z40" s="16">
        <f t="shared" si="21"/>
        <v>400</v>
      </c>
      <c r="AA40" s="16">
        <f t="shared" si="22"/>
        <v>550</v>
      </c>
      <c r="AB40" s="16">
        <f t="shared" si="23"/>
        <v>1241</v>
      </c>
      <c r="AC40" s="16">
        <f t="shared" si="14"/>
        <v>1.5864</v>
      </c>
      <c r="AD40" s="16"/>
      <c r="AE40" s="3"/>
      <c r="AF40" s="3"/>
      <c r="AG40" s="3"/>
      <c r="AH40" s="3"/>
      <c r="AI40" s="3"/>
      <c r="AJ40" s="3"/>
      <c r="AK40" s="3"/>
      <c r="AL40" s="3"/>
      <c r="AM40" s="1"/>
      <c r="AN40" s="1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25">
      <c r="A41" s="16">
        <v>29</v>
      </c>
      <c r="B41" s="16">
        <v>3</v>
      </c>
      <c r="C41" s="16">
        <v>0</v>
      </c>
      <c r="D41" s="16">
        <v>10</v>
      </c>
      <c r="E41" s="16">
        <f t="shared" si="0"/>
        <v>290</v>
      </c>
      <c r="F41" s="16">
        <f t="shared" si="1"/>
        <v>30</v>
      </c>
      <c r="G41" s="16">
        <f t="shared" si="2"/>
        <v>0</v>
      </c>
      <c r="H41" s="16">
        <f t="shared" si="19"/>
        <v>15</v>
      </c>
      <c r="I41" s="16">
        <f t="shared" si="19"/>
        <v>0</v>
      </c>
      <c r="J41" s="16">
        <f t="shared" si="19"/>
        <v>0</v>
      </c>
      <c r="K41" s="16">
        <v>411.88</v>
      </c>
      <c r="L41" s="16">
        <f t="shared" si="15"/>
        <v>412.15304730160619</v>
      </c>
      <c r="M41" s="16">
        <f t="shared" si="16"/>
        <v>398.9601209402739</v>
      </c>
      <c r="N41" s="16">
        <f t="shared" si="17"/>
        <v>424.93657256033168</v>
      </c>
      <c r="O41" s="16">
        <f t="shared" si="18"/>
        <v>19.986074699373944</v>
      </c>
      <c r="P41" s="16">
        <f t="shared" si="18"/>
        <v>-36.021132333154014</v>
      </c>
      <c r="Q41" s="16">
        <f t="shared" si="18"/>
        <v>15.294316316328036</v>
      </c>
      <c r="R41" s="18">
        <f t="shared" si="8"/>
        <v>3997</v>
      </c>
      <c r="S41" s="18">
        <f t="shared" si="8"/>
        <v>7204</v>
      </c>
      <c r="T41" s="18">
        <f t="shared" si="8"/>
        <v>3058</v>
      </c>
      <c r="U41" s="16">
        <f t="shared" si="20"/>
        <v>1</v>
      </c>
      <c r="V41" s="16">
        <f t="shared" si="20"/>
        <v>0</v>
      </c>
      <c r="W41" s="20">
        <f t="shared" si="20"/>
        <v>1</v>
      </c>
      <c r="X41" s="16">
        <v>400</v>
      </c>
      <c r="Y41" s="16">
        <f t="shared" si="10"/>
        <v>2881600</v>
      </c>
      <c r="Z41" s="16">
        <f t="shared" si="21"/>
        <v>720</v>
      </c>
      <c r="AA41" s="16">
        <f t="shared" si="22"/>
        <v>400</v>
      </c>
      <c r="AB41" s="16">
        <f t="shared" si="23"/>
        <v>942</v>
      </c>
      <c r="AC41" s="16">
        <f t="shared" si="14"/>
        <v>2.8815999999999997</v>
      </c>
      <c r="AD41" s="16"/>
      <c r="AE41" s="3"/>
      <c r="AF41" s="3"/>
      <c r="AG41" s="3"/>
      <c r="AH41" s="3"/>
      <c r="AI41" s="3"/>
      <c r="AJ41" s="3"/>
      <c r="AK41" s="3"/>
      <c r="AL41" s="3"/>
      <c r="AM41" s="1"/>
      <c r="AN41" s="1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25">
      <c r="A42" s="16">
        <v>29</v>
      </c>
      <c r="B42" s="16">
        <v>6</v>
      </c>
      <c r="C42" s="16">
        <v>0</v>
      </c>
      <c r="D42" s="16">
        <v>10</v>
      </c>
      <c r="E42" s="16">
        <f t="shared" si="0"/>
        <v>290</v>
      </c>
      <c r="F42" s="16">
        <f t="shared" si="1"/>
        <v>60</v>
      </c>
      <c r="G42" s="16">
        <f t="shared" si="2"/>
        <v>0</v>
      </c>
      <c r="H42" s="16">
        <f t="shared" si="19"/>
        <v>0</v>
      </c>
      <c r="I42" s="16">
        <f t="shared" si="19"/>
        <v>30</v>
      </c>
      <c r="J42" s="16">
        <f t="shared" si="19"/>
        <v>0</v>
      </c>
      <c r="K42" s="16">
        <v>411.88</v>
      </c>
      <c r="L42" s="16">
        <f t="shared" si="15"/>
        <v>381.88</v>
      </c>
      <c r="M42" s="16">
        <f t="shared" si="16"/>
        <v>427.66988951760442</v>
      </c>
      <c r="N42" s="16">
        <f t="shared" si="17"/>
        <v>427.66988951760442</v>
      </c>
      <c r="O42" s="16">
        <f t="shared" si="18"/>
        <v>-30.273047301606198</v>
      </c>
      <c r="P42" s="16">
        <f t="shared" si="18"/>
        <v>28.709768577330522</v>
      </c>
      <c r="Q42" s="16">
        <f t="shared" si="18"/>
        <v>2.7333169572727343</v>
      </c>
      <c r="R42" s="18">
        <f t="shared" si="8"/>
        <v>6054</v>
      </c>
      <c r="S42" s="18">
        <f t="shared" si="8"/>
        <v>5741</v>
      </c>
      <c r="T42" s="18">
        <f t="shared" si="8"/>
        <v>546</v>
      </c>
      <c r="U42" s="16">
        <f t="shared" si="20"/>
        <v>0</v>
      </c>
      <c r="V42" s="16">
        <f t="shared" si="20"/>
        <v>1</v>
      </c>
      <c r="W42" s="20">
        <f t="shared" si="20"/>
        <v>1</v>
      </c>
      <c r="X42" s="16">
        <v>400</v>
      </c>
      <c r="Y42" s="16">
        <f t="shared" si="10"/>
        <v>2421600</v>
      </c>
      <c r="Z42" s="16">
        <f t="shared" si="21"/>
        <v>400</v>
      </c>
      <c r="AA42" s="16">
        <f t="shared" si="22"/>
        <v>421</v>
      </c>
      <c r="AB42" s="16">
        <f t="shared" si="23"/>
        <v>4435</v>
      </c>
      <c r="AC42" s="16">
        <f t="shared" si="14"/>
        <v>2.4215999999999998</v>
      </c>
      <c r="AD42" s="16"/>
      <c r="AE42" s="3"/>
      <c r="AF42" s="3"/>
      <c r="AG42" s="3"/>
      <c r="AH42" s="3"/>
      <c r="AI42" s="3"/>
      <c r="AJ42" s="3"/>
      <c r="AK42" s="3"/>
      <c r="AL42" s="3"/>
      <c r="AM42" s="1"/>
      <c r="AN42" s="1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25">
      <c r="A43" s="16">
        <v>24</v>
      </c>
      <c r="B43" s="16">
        <v>6</v>
      </c>
      <c r="C43" s="16">
        <v>0</v>
      </c>
      <c r="D43" s="16">
        <v>10</v>
      </c>
      <c r="E43" s="16">
        <f t="shared" si="0"/>
        <v>240</v>
      </c>
      <c r="F43" s="16">
        <f t="shared" si="1"/>
        <v>60</v>
      </c>
      <c r="G43" s="16">
        <f t="shared" si="2"/>
        <v>0</v>
      </c>
      <c r="H43" s="16">
        <f t="shared" si="19"/>
        <v>-50</v>
      </c>
      <c r="I43" s="16">
        <f t="shared" si="19"/>
        <v>0</v>
      </c>
      <c r="J43" s="16">
        <f t="shared" si="19"/>
        <v>0</v>
      </c>
      <c r="K43" s="16">
        <v>411.88</v>
      </c>
      <c r="L43" s="16">
        <f t="shared" si="15"/>
        <v>414.90376522755253</v>
      </c>
      <c r="M43" s="16">
        <f t="shared" si="16"/>
        <v>455.8672928946246</v>
      </c>
      <c r="N43" s="16">
        <f t="shared" si="17"/>
        <v>369.42560830149085</v>
      </c>
      <c r="O43" s="16">
        <f t="shared" si="18"/>
        <v>33.023765227552531</v>
      </c>
      <c r="P43" s="16">
        <f t="shared" si="18"/>
        <v>28.19740337702018</v>
      </c>
      <c r="Q43" s="16">
        <f t="shared" si="18"/>
        <v>-58.244281216113563</v>
      </c>
      <c r="R43" s="18">
        <f t="shared" si="8"/>
        <v>6604</v>
      </c>
      <c r="S43" s="18">
        <f t="shared" si="8"/>
        <v>5639</v>
      </c>
      <c r="T43" s="18">
        <f t="shared" si="8"/>
        <v>11648</v>
      </c>
      <c r="U43" s="16">
        <f t="shared" si="20"/>
        <v>1</v>
      </c>
      <c r="V43" s="16">
        <f t="shared" si="20"/>
        <v>1</v>
      </c>
      <c r="W43" s="20">
        <f t="shared" si="20"/>
        <v>0</v>
      </c>
      <c r="X43" s="16">
        <v>400</v>
      </c>
      <c r="Y43" s="16">
        <f t="shared" si="10"/>
        <v>4659200</v>
      </c>
      <c r="Z43" s="16">
        <f t="shared" si="21"/>
        <v>705</v>
      </c>
      <c r="AA43" s="16">
        <f t="shared" si="22"/>
        <v>826</v>
      </c>
      <c r="AB43" s="16">
        <f t="shared" si="23"/>
        <v>400</v>
      </c>
      <c r="AC43" s="16">
        <f t="shared" si="14"/>
        <v>4.6592000000000002</v>
      </c>
      <c r="AD43" s="16"/>
      <c r="AE43" s="3"/>
      <c r="AF43" s="3"/>
      <c r="AG43" s="3"/>
      <c r="AH43" s="3"/>
      <c r="AI43" s="3"/>
      <c r="AJ43" s="3"/>
      <c r="AK43" s="3"/>
      <c r="AL43" s="3"/>
      <c r="AM43" s="1"/>
      <c r="AN43" s="1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5">
      <c r="A44" s="16">
        <v>24</v>
      </c>
      <c r="B44" s="16">
        <v>1</v>
      </c>
      <c r="C44" s="16">
        <v>0</v>
      </c>
      <c r="D44" s="16">
        <v>10</v>
      </c>
      <c r="E44" s="16">
        <f t="shared" si="0"/>
        <v>240</v>
      </c>
      <c r="F44" s="16">
        <f t="shared" si="1"/>
        <v>10</v>
      </c>
      <c r="G44" s="16">
        <f t="shared" si="2"/>
        <v>0</v>
      </c>
      <c r="H44" s="16">
        <f t="shared" si="19"/>
        <v>0</v>
      </c>
      <c r="I44" s="16">
        <f t="shared" si="19"/>
        <v>-50</v>
      </c>
      <c r="J44" s="16">
        <f t="shared" si="19"/>
        <v>0</v>
      </c>
      <c r="K44" s="16">
        <v>411.88</v>
      </c>
      <c r="L44" s="16">
        <f t="shared" si="15"/>
        <v>461.88</v>
      </c>
      <c r="M44" s="16">
        <f t="shared" si="16"/>
        <v>389.29569018934694</v>
      </c>
      <c r="N44" s="16">
        <f t="shared" si="17"/>
        <v>389.29569018934694</v>
      </c>
      <c r="O44" s="16">
        <f t="shared" si="18"/>
        <v>46.976234772447469</v>
      </c>
      <c r="P44" s="16">
        <f t="shared" si="18"/>
        <v>-66.571602705277655</v>
      </c>
      <c r="Q44" s="16">
        <f t="shared" si="18"/>
        <v>19.870081887856088</v>
      </c>
      <c r="R44" s="18">
        <f t="shared" si="8"/>
        <v>9395</v>
      </c>
      <c r="S44" s="18">
        <f t="shared" si="8"/>
        <v>13314</v>
      </c>
      <c r="T44" s="18">
        <f t="shared" si="8"/>
        <v>3974</v>
      </c>
      <c r="U44" s="16">
        <f t="shared" si="20"/>
        <v>1</v>
      </c>
      <c r="V44" s="16">
        <f t="shared" si="20"/>
        <v>0</v>
      </c>
      <c r="W44" s="20">
        <f t="shared" si="20"/>
        <v>1</v>
      </c>
      <c r="X44" s="16">
        <v>400</v>
      </c>
      <c r="Y44" s="16">
        <f t="shared" si="10"/>
        <v>5325600</v>
      </c>
      <c r="Z44" s="16">
        <f t="shared" si="21"/>
        <v>566</v>
      </c>
      <c r="AA44" s="16">
        <f t="shared" si="22"/>
        <v>400</v>
      </c>
      <c r="AB44" s="16">
        <f t="shared" si="23"/>
        <v>1340</v>
      </c>
      <c r="AC44" s="16">
        <f t="shared" si="14"/>
        <v>5.3255999999999997</v>
      </c>
      <c r="AD44" s="16"/>
      <c r="AE44" s="3"/>
      <c r="AF44" s="3"/>
      <c r="AG44" s="3"/>
      <c r="AH44" s="3"/>
      <c r="AI44" s="3"/>
      <c r="AJ44" s="3"/>
      <c r="AK44" s="3"/>
      <c r="AL44" s="3"/>
      <c r="AM44" s="1"/>
      <c r="AN44" s="1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25">
      <c r="A45" s="16">
        <v>21</v>
      </c>
      <c r="B45" s="16">
        <v>1</v>
      </c>
      <c r="C45" s="16">
        <v>0</v>
      </c>
      <c r="D45" s="16">
        <v>10</v>
      </c>
      <c r="E45" s="16">
        <f t="shared" si="0"/>
        <v>210</v>
      </c>
      <c r="F45" s="16">
        <f t="shared" si="1"/>
        <v>10</v>
      </c>
      <c r="G45" s="16">
        <f t="shared" si="2"/>
        <v>0</v>
      </c>
      <c r="H45" s="16">
        <f t="shared" si="19"/>
        <v>-30</v>
      </c>
      <c r="I45" s="16">
        <f t="shared" si="19"/>
        <v>0</v>
      </c>
      <c r="J45" s="16">
        <f t="shared" si="19"/>
        <v>0</v>
      </c>
      <c r="K45" s="16">
        <v>411.88</v>
      </c>
      <c r="L45" s="16">
        <f t="shared" si="15"/>
        <v>412.97110601106226</v>
      </c>
      <c r="M45" s="16">
        <f t="shared" si="16"/>
        <v>438.11761776792781</v>
      </c>
      <c r="N45" s="16">
        <f t="shared" si="17"/>
        <v>386.19065473073778</v>
      </c>
      <c r="O45" s="16">
        <f t="shared" si="18"/>
        <v>-48.908893988937734</v>
      </c>
      <c r="P45" s="16">
        <f t="shared" si="18"/>
        <v>48.821927578580869</v>
      </c>
      <c r="Q45" s="16">
        <f t="shared" si="18"/>
        <v>-3.1050354586091657</v>
      </c>
      <c r="R45" s="18">
        <f t="shared" si="8"/>
        <v>9781</v>
      </c>
      <c r="S45" s="18">
        <f t="shared" si="8"/>
        <v>9764</v>
      </c>
      <c r="T45" s="18">
        <f t="shared" si="8"/>
        <v>621</v>
      </c>
      <c r="U45" s="16">
        <f t="shared" si="20"/>
        <v>0</v>
      </c>
      <c r="V45" s="16">
        <f t="shared" si="20"/>
        <v>1</v>
      </c>
      <c r="W45" s="20">
        <f t="shared" si="20"/>
        <v>0</v>
      </c>
      <c r="X45" s="16">
        <v>400</v>
      </c>
      <c r="Y45" s="16">
        <f t="shared" si="10"/>
        <v>3912400</v>
      </c>
      <c r="Z45" s="16">
        <f t="shared" si="21"/>
        <v>400</v>
      </c>
      <c r="AA45" s="16">
        <f t="shared" si="22"/>
        <v>400</v>
      </c>
      <c r="AB45" s="16">
        <f t="shared" si="23"/>
        <v>6300</v>
      </c>
      <c r="AC45" s="16">
        <f t="shared" si="14"/>
        <v>3.9123999999999999</v>
      </c>
      <c r="AD45" s="16"/>
      <c r="AE45" s="3"/>
      <c r="AF45" s="3"/>
      <c r="AG45" s="3"/>
      <c r="AH45" s="3"/>
      <c r="AI45" s="3"/>
      <c r="AJ45" s="3"/>
      <c r="AK45" s="3"/>
      <c r="AL45" s="3"/>
      <c r="AM45" s="1"/>
      <c r="AN45" s="1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25">
      <c r="A46" s="16">
        <v>21</v>
      </c>
      <c r="B46" s="16">
        <v>2</v>
      </c>
      <c r="C46" s="16">
        <v>0</v>
      </c>
      <c r="D46" s="16">
        <v>10</v>
      </c>
      <c r="E46" s="16">
        <f t="shared" si="0"/>
        <v>210</v>
      </c>
      <c r="F46" s="16">
        <f t="shared" si="1"/>
        <v>20</v>
      </c>
      <c r="G46" s="16">
        <f t="shared" si="2"/>
        <v>0</v>
      </c>
      <c r="H46" s="16">
        <f t="shared" si="19"/>
        <v>0</v>
      </c>
      <c r="I46" s="16">
        <f t="shared" si="19"/>
        <v>10</v>
      </c>
      <c r="J46" s="16">
        <f t="shared" si="19"/>
        <v>0</v>
      </c>
      <c r="K46" s="16">
        <v>411.88</v>
      </c>
      <c r="L46" s="16">
        <f t="shared" si="15"/>
        <v>401.88</v>
      </c>
      <c r="M46" s="16">
        <f t="shared" si="16"/>
        <v>416.96994424058909</v>
      </c>
      <c r="N46" s="16">
        <f t="shared" si="17"/>
        <v>416.96994424058909</v>
      </c>
      <c r="O46" s="16">
        <f t="shared" si="18"/>
        <v>-11.091106011062266</v>
      </c>
      <c r="P46" s="16">
        <f t="shared" si="18"/>
        <v>-21.147673527338725</v>
      </c>
      <c r="Q46" s="16">
        <f t="shared" si="18"/>
        <v>30.77928950985131</v>
      </c>
      <c r="R46" s="18">
        <f t="shared" si="8"/>
        <v>2218</v>
      </c>
      <c r="S46" s="18">
        <f t="shared" si="8"/>
        <v>4229</v>
      </c>
      <c r="T46" s="18">
        <f t="shared" si="8"/>
        <v>6155</v>
      </c>
      <c r="U46" s="16">
        <f t="shared" si="20"/>
        <v>0</v>
      </c>
      <c r="V46" s="16">
        <f t="shared" si="20"/>
        <v>0</v>
      </c>
      <c r="W46" s="20">
        <f t="shared" si="20"/>
        <v>1</v>
      </c>
      <c r="X46" s="16">
        <v>400</v>
      </c>
      <c r="Y46" s="16">
        <f t="shared" si="10"/>
        <v>2462000</v>
      </c>
      <c r="Z46" s="16">
        <f t="shared" si="21"/>
        <v>1110</v>
      </c>
      <c r="AA46" s="16">
        <f t="shared" si="22"/>
        <v>582</v>
      </c>
      <c r="AB46" s="16">
        <f t="shared" si="23"/>
        <v>400</v>
      </c>
      <c r="AC46" s="16">
        <f t="shared" si="14"/>
        <v>2.4619999999999997</v>
      </c>
      <c r="AD46" s="16"/>
      <c r="AE46" s="3"/>
      <c r="AF46" s="3"/>
      <c r="AG46" s="3"/>
      <c r="AH46" s="3"/>
      <c r="AI46" s="3"/>
      <c r="AJ46" s="3"/>
      <c r="AK46" s="3"/>
      <c r="AL46" s="3"/>
      <c r="AM46" s="1"/>
      <c r="AN46" s="1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25">
      <c r="A47" s="16">
        <v>22</v>
      </c>
      <c r="B47" s="16">
        <v>2</v>
      </c>
      <c r="C47" s="16">
        <v>0</v>
      </c>
      <c r="D47" s="16">
        <v>10</v>
      </c>
      <c r="E47" s="16">
        <f t="shared" si="0"/>
        <v>220</v>
      </c>
      <c r="F47" s="16">
        <f t="shared" si="1"/>
        <v>20</v>
      </c>
      <c r="G47" s="16">
        <f t="shared" si="2"/>
        <v>0</v>
      </c>
      <c r="H47" s="16">
        <f t="shared" si="19"/>
        <v>10</v>
      </c>
      <c r="I47" s="16">
        <f t="shared" si="19"/>
        <v>0</v>
      </c>
      <c r="J47" s="16">
        <f t="shared" si="19"/>
        <v>0</v>
      </c>
      <c r="K47" s="16">
        <v>411.88</v>
      </c>
      <c r="L47" s="16">
        <f t="shared" si="15"/>
        <v>412.00137669672904</v>
      </c>
      <c r="M47" s="16">
        <f t="shared" si="16"/>
        <v>403.2507452364909</v>
      </c>
      <c r="N47" s="16">
        <f t="shared" si="17"/>
        <v>420.56997665812366</v>
      </c>
      <c r="O47" s="16">
        <f t="shared" si="18"/>
        <v>10.121376696729044</v>
      </c>
      <c r="P47" s="16">
        <f t="shared" si="18"/>
        <v>-13.719199004098186</v>
      </c>
      <c r="Q47" s="16">
        <f t="shared" si="18"/>
        <v>3.6000324175345781</v>
      </c>
      <c r="R47" s="18">
        <f t="shared" si="8"/>
        <v>2024</v>
      </c>
      <c r="S47" s="18">
        <f t="shared" si="8"/>
        <v>2743</v>
      </c>
      <c r="T47" s="18">
        <f t="shared" si="8"/>
        <v>720</v>
      </c>
      <c r="U47" s="16">
        <f t="shared" si="20"/>
        <v>1</v>
      </c>
      <c r="V47" s="16">
        <f t="shared" si="20"/>
        <v>0</v>
      </c>
      <c r="W47" s="20">
        <f t="shared" si="20"/>
        <v>1</v>
      </c>
      <c r="X47" s="16">
        <v>400</v>
      </c>
      <c r="Y47" s="16">
        <f t="shared" si="10"/>
        <v>1097200</v>
      </c>
      <c r="Z47" s="16">
        <f t="shared" si="21"/>
        <v>542</v>
      </c>
      <c r="AA47" s="16">
        <f t="shared" si="22"/>
        <v>400</v>
      </c>
      <c r="AB47" s="16">
        <f t="shared" si="23"/>
        <v>1523</v>
      </c>
      <c r="AC47" s="16">
        <f t="shared" si="14"/>
        <v>1.0972</v>
      </c>
      <c r="AD47" s="16"/>
      <c r="AE47" s="3"/>
      <c r="AF47" s="3"/>
      <c r="AG47" s="3"/>
      <c r="AH47" s="3"/>
      <c r="AI47" s="3"/>
      <c r="AJ47" s="3"/>
      <c r="AK47" s="3"/>
      <c r="AL47" s="3"/>
      <c r="AM47" s="1"/>
      <c r="AN47" s="1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25">
      <c r="A48" s="16">
        <v>22</v>
      </c>
      <c r="B48" s="16">
        <v>3</v>
      </c>
      <c r="C48" s="16">
        <v>0</v>
      </c>
      <c r="D48" s="16">
        <v>10</v>
      </c>
      <c r="E48" s="16">
        <f t="shared" si="0"/>
        <v>220</v>
      </c>
      <c r="F48" s="16">
        <f t="shared" si="1"/>
        <v>30</v>
      </c>
      <c r="G48" s="16">
        <f t="shared" si="2"/>
        <v>0</v>
      </c>
      <c r="H48" s="16">
        <f t="shared" si="19"/>
        <v>0</v>
      </c>
      <c r="I48" s="16">
        <f t="shared" si="19"/>
        <v>10</v>
      </c>
      <c r="J48" s="16">
        <f t="shared" si="19"/>
        <v>0</v>
      </c>
      <c r="K48" s="16">
        <v>411.88</v>
      </c>
      <c r="L48" s="16">
        <f t="shared" si="15"/>
        <v>401.88</v>
      </c>
      <c r="M48" s="16">
        <f t="shared" si="16"/>
        <v>416.96994424058909</v>
      </c>
      <c r="N48" s="16">
        <f t="shared" si="17"/>
        <v>416.96994424058909</v>
      </c>
      <c r="O48" s="16">
        <f t="shared" si="18"/>
        <v>-10.121376696729044</v>
      </c>
      <c r="P48" s="16">
        <f t="shared" si="18"/>
        <v>13.719199004098186</v>
      </c>
      <c r="Q48" s="16">
        <f t="shared" si="18"/>
        <v>-3.6000324175345781</v>
      </c>
      <c r="R48" s="18">
        <f t="shared" si="8"/>
        <v>2024</v>
      </c>
      <c r="S48" s="18">
        <f t="shared" si="8"/>
        <v>2743</v>
      </c>
      <c r="T48" s="18">
        <f t="shared" si="8"/>
        <v>720</v>
      </c>
      <c r="U48" s="16">
        <f t="shared" si="20"/>
        <v>0</v>
      </c>
      <c r="V48" s="16">
        <f t="shared" si="20"/>
        <v>1</v>
      </c>
      <c r="W48" s="20">
        <f t="shared" si="20"/>
        <v>0</v>
      </c>
      <c r="X48" s="16">
        <v>400</v>
      </c>
      <c r="Y48" s="16">
        <f t="shared" si="10"/>
        <v>1097200</v>
      </c>
      <c r="Z48" s="16">
        <f t="shared" si="21"/>
        <v>542</v>
      </c>
      <c r="AA48" s="16">
        <f t="shared" si="22"/>
        <v>400</v>
      </c>
      <c r="AB48" s="16">
        <f t="shared" si="23"/>
        <v>1523</v>
      </c>
      <c r="AC48" s="16">
        <f t="shared" si="14"/>
        <v>1.0972</v>
      </c>
      <c r="AD48" s="16"/>
      <c r="AE48" s="3"/>
      <c r="AF48" s="3"/>
      <c r="AG48" s="3"/>
      <c r="AH48" s="3"/>
      <c r="AI48" s="3"/>
      <c r="AJ48" s="3"/>
      <c r="AK48" s="3"/>
      <c r="AL48" s="3"/>
      <c r="AM48" s="1"/>
      <c r="AN48" s="1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25">
      <c r="A49" s="16">
        <v>21</v>
      </c>
      <c r="B49" s="16">
        <v>3</v>
      </c>
      <c r="C49" s="16">
        <v>0</v>
      </c>
      <c r="D49" s="16">
        <v>10</v>
      </c>
      <c r="E49" s="16">
        <f t="shared" si="0"/>
        <v>210</v>
      </c>
      <c r="F49" s="16">
        <f t="shared" si="1"/>
        <v>30</v>
      </c>
      <c r="G49" s="16">
        <f t="shared" si="2"/>
        <v>0</v>
      </c>
      <c r="H49" s="16">
        <f t="shared" si="19"/>
        <v>-10</v>
      </c>
      <c r="I49" s="16">
        <f t="shared" si="19"/>
        <v>0</v>
      </c>
      <c r="J49" s="16">
        <f t="shared" si="19"/>
        <v>0</v>
      </c>
      <c r="K49" s="16">
        <v>411.88</v>
      </c>
      <c r="L49" s="16">
        <f t="shared" si="15"/>
        <v>412.00137669672904</v>
      </c>
      <c r="M49" s="16">
        <f t="shared" si="16"/>
        <v>420.56997665812366</v>
      </c>
      <c r="N49" s="16">
        <f t="shared" si="17"/>
        <v>403.2507452364909</v>
      </c>
      <c r="O49" s="16">
        <f t="shared" si="18"/>
        <v>10.121376696729044</v>
      </c>
      <c r="P49" s="16">
        <f t="shared" si="18"/>
        <v>3.6000324175345781</v>
      </c>
      <c r="Q49" s="16">
        <f t="shared" si="18"/>
        <v>-13.719199004098186</v>
      </c>
      <c r="R49" s="18">
        <f t="shared" si="8"/>
        <v>2024</v>
      </c>
      <c r="S49" s="18">
        <f t="shared" si="8"/>
        <v>720</v>
      </c>
      <c r="T49" s="18">
        <f t="shared" si="8"/>
        <v>2743</v>
      </c>
      <c r="U49" s="16">
        <f t="shared" si="20"/>
        <v>1</v>
      </c>
      <c r="V49" s="16">
        <f t="shared" si="20"/>
        <v>1</v>
      </c>
      <c r="W49" s="20">
        <f t="shared" si="20"/>
        <v>0</v>
      </c>
      <c r="X49" s="16">
        <v>400</v>
      </c>
      <c r="Y49" s="16">
        <f t="shared" si="10"/>
        <v>1097200</v>
      </c>
      <c r="Z49" s="16">
        <f t="shared" si="21"/>
        <v>542</v>
      </c>
      <c r="AA49" s="16">
        <f t="shared" si="22"/>
        <v>1523</v>
      </c>
      <c r="AB49" s="16">
        <f t="shared" si="23"/>
        <v>400</v>
      </c>
      <c r="AC49" s="16">
        <f t="shared" si="14"/>
        <v>1.0972</v>
      </c>
      <c r="AD49" s="16"/>
      <c r="AE49" s="3"/>
      <c r="AF49" s="3"/>
      <c r="AG49" s="3"/>
      <c r="AH49" s="3"/>
      <c r="AI49" s="3"/>
      <c r="AJ49" s="3"/>
      <c r="AK49" s="3"/>
      <c r="AL49" s="3"/>
      <c r="AM49" s="1"/>
      <c r="AN49" s="1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25">
      <c r="A50" s="16">
        <v>21</v>
      </c>
      <c r="B50" s="16">
        <v>5</v>
      </c>
      <c r="C50" s="16">
        <v>0</v>
      </c>
      <c r="D50" s="16">
        <v>10</v>
      </c>
      <c r="E50" s="16">
        <f t="shared" si="0"/>
        <v>210</v>
      </c>
      <c r="F50" s="16">
        <f t="shared" si="1"/>
        <v>50</v>
      </c>
      <c r="G50" s="16">
        <f t="shared" si="2"/>
        <v>0</v>
      </c>
      <c r="H50" s="16">
        <f t="shared" si="19"/>
        <v>0</v>
      </c>
      <c r="I50" s="16">
        <f t="shared" si="19"/>
        <v>20</v>
      </c>
      <c r="J50" s="16">
        <f t="shared" si="19"/>
        <v>0</v>
      </c>
      <c r="K50" s="16">
        <v>411.88</v>
      </c>
      <c r="L50" s="16">
        <f t="shared" si="15"/>
        <v>391.88</v>
      </c>
      <c r="M50" s="16">
        <f t="shared" si="16"/>
        <v>422.23540164225926</v>
      </c>
      <c r="N50" s="16">
        <f t="shared" si="17"/>
        <v>422.23540164225926</v>
      </c>
      <c r="O50" s="16">
        <f t="shared" si="18"/>
        <v>-20.121376696729044</v>
      </c>
      <c r="P50" s="16">
        <f t="shared" si="18"/>
        <v>1.6654249841355977</v>
      </c>
      <c r="Q50" s="16">
        <f t="shared" si="18"/>
        <v>18.984656405768362</v>
      </c>
      <c r="R50" s="18">
        <f t="shared" si="8"/>
        <v>4024</v>
      </c>
      <c r="S50" s="18">
        <f t="shared" si="8"/>
        <v>333</v>
      </c>
      <c r="T50" s="18">
        <f t="shared" si="8"/>
        <v>3796</v>
      </c>
      <c r="U50" s="16">
        <f t="shared" si="20"/>
        <v>0</v>
      </c>
      <c r="V50" s="16">
        <f t="shared" si="20"/>
        <v>1</v>
      </c>
      <c r="W50" s="20">
        <f t="shared" si="20"/>
        <v>1</v>
      </c>
      <c r="X50" s="16">
        <v>400</v>
      </c>
      <c r="Y50" s="16">
        <f t="shared" si="10"/>
        <v>1609600</v>
      </c>
      <c r="Z50" s="16">
        <f t="shared" si="21"/>
        <v>400</v>
      </c>
      <c r="AA50" s="16">
        <f t="shared" si="22"/>
        <v>4833</v>
      </c>
      <c r="AB50" s="16">
        <f t="shared" si="23"/>
        <v>424</v>
      </c>
      <c r="AC50" s="16">
        <f t="shared" si="14"/>
        <v>1.6095999999999999</v>
      </c>
      <c r="AD50" s="16"/>
      <c r="AE50" s="3"/>
      <c r="AF50" s="3"/>
      <c r="AG50" s="3"/>
      <c r="AH50" s="3"/>
      <c r="AI50" s="3"/>
      <c r="AJ50" s="3"/>
      <c r="AK50" s="3"/>
      <c r="AL50" s="3"/>
      <c r="AM50" s="1"/>
      <c r="AN50" s="1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5">
      <c r="A51" s="16">
        <v>23</v>
      </c>
      <c r="B51" s="16">
        <v>5</v>
      </c>
      <c r="C51" s="16">
        <v>0</v>
      </c>
      <c r="D51" s="16">
        <v>10</v>
      </c>
      <c r="E51" s="16">
        <f t="shared" si="0"/>
        <v>230</v>
      </c>
      <c r="F51" s="16">
        <f t="shared" si="1"/>
        <v>50</v>
      </c>
      <c r="G51" s="16">
        <f t="shared" si="2"/>
        <v>0</v>
      </c>
      <c r="H51" s="16">
        <f t="shared" si="19"/>
        <v>20</v>
      </c>
      <c r="I51" s="16">
        <f t="shared" si="19"/>
        <v>0</v>
      </c>
      <c r="J51" s="16">
        <f t="shared" si="19"/>
        <v>0</v>
      </c>
      <c r="K51" s="16">
        <v>411.88</v>
      </c>
      <c r="L51" s="16">
        <f t="shared" si="15"/>
        <v>412.36529242893369</v>
      </c>
      <c r="M51" s="16">
        <f t="shared" si="16"/>
        <v>394.686195182414</v>
      </c>
      <c r="N51" s="16">
        <f t="shared" si="17"/>
        <v>429.31698793831737</v>
      </c>
      <c r="O51" s="16">
        <f t="shared" si="18"/>
        <v>20.48529242893369</v>
      </c>
      <c r="P51" s="16">
        <f t="shared" si="18"/>
        <v>-27.549206459845266</v>
      </c>
      <c r="Q51" s="16">
        <f t="shared" si="18"/>
        <v>7.0815862960581057</v>
      </c>
      <c r="R51" s="18">
        <f t="shared" si="8"/>
        <v>4097</v>
      </c>
      <c r="S51" s="18">
        <f t="shared" si="8"/>
        <v>5509</v>
      </c>
      <c r="T51" s="18">
        <f t="shared" si="8"/>
        <v>1416</v>
      </c>
      <c r="U51" s="16">
        <f t="shared" si="20"/>
        <v>1</v>
      </c>
      <c r="V51" s="16">
        <f t="shared" si="20"/>
        <v>0</v>
      </c>
      <c r="W51" s="20">
        <f t="shared" si="20"/>
        <v>1</v>
      </c>
      <c r="X51" s="16">
        <v>400</v>
      </c>
      <c r="Y51" s="16">
        <f t="shared" si="10"/>
        <v>2203600</v>
      </c>
      <c r="Z51" s="16">
        <f t="shared" si="21"/>
        <v>537</v>
      </c>
      <c r="AA51" s="16">
        <f t="shared" si="22"/>
        <v>400</v>
      </c>
      <c r="AB51" s="16">
        <f t="shared" si="23"/>
        <v>1556</v>
      </c>
      <c r="AC51" s="16">
        <f t="shared" si="14"/>
        <v>2.2035999999999998</v>
      </c>
      <c r="AD51" s="16"/>
      <c r="AE51" s="3"/>
      <c r="AF51" s="3"/>
      <c r="AG51" s="3"/>
      <c r="AH51" s="3"/>
      <c r="AI51" s="3"/>
      <c r="AJ51" s="3"/>
      <c r="AK51" s="3"/>
      <c r="AL51" s="3"/>
      <c r="AM51" s="1"/>
      <c r="AN51" s="1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5">
      <c r="A52" s="16">
        <v>23</v>
      </c>
      <c r="B52" s="16">
        <v>6</v>
      </c>
      <c r="C52" s="16">
        <v>0</v>
      </c>
      <c r="D52" s="16">
        <v>10</v>
      </c>
      <c r="E52" s="16">
        <f t="shared" si="0"/>
        <v>230</v>
      </c>
      <c r="F52" s="16">
        <f t="shared" si="1"/>
        <v>60</v>
      </c>
      <c r="G52" s="16">
        <f t="shared" si="2"/>
        <v>0</v>
      </c>
      <c r="H52" s="16">
        <f t="shared" si="19"/>
        <v>0</v>
      </c>
      <c r="I52" s="16">
        <f t="shared" si="19"/>
        <v>10</v>
      </c>
      <c r="J52" s="16">
        <f t="shared" si="19"/>
        <v>0</v>
      </c>
      <c r="K52" s="16">
        <v>411.88</v>
      </c>
      <c r="L52" s="16">
        <f t="shared" si="15"/>
        <v>401.88</v>
      </c>
      <c r="M52" s="16">
        <f t="shared" si="16"/>
        <v>416.96994424058909</v>
      </c>
      <c r="N52" s="16">
        <f t="shared" si="17"/>
        <v>416.96994424058909</v>
      </c>
      <c r="O52" s="16">
        <f t="shared" si="18"/>
        <v>-10.48529242893369</v>
      </c>
      <c r="P52" s="16">
        <f t="shared" si="18"/>
        <v>22.28374905817509</v>
      </c>
      <c r="Q52" s="16">
        <f t="shared" si="18"/>
        <v>-12.347043697728282</v>
      </c>
      <c r="R52" s="18">
        <f t="shared" si="8"/>
        <v>2097</v>
      </c>
      <c r="S52" s="18">
        <f t="shared" si="8"/>
        <v>4456</v>
      </c>
      <c r="T52" s="18">
        <f t="shared" si="8"/>
        <v>2469</v>
      </c>
      <c r="U52" s="16">
        <f t="shared" si="20"/>
        <v>0</v>
      </c>
      <c r="V52" s="16">
        <f t="shared" si="20"/>
        <v>1</v>
      </c>
      <c r="W52" s="20">
        <f t="shared" si="20"/>
        <v>0</v>
      </c>
      <c r="X52" s="16">
        <v>400</v>
      </c>
      <c r="Y52" s="16">
        <f t="shared" si="10"/>
        <v>1782400</v>
      </c>
      <c r="Z52" s="16">
        <f t="shared" si="21"/>
        <v>849</v>
      </c>
      <c r="AA52" s="16">
        <f t="shared" si="22"/>
        <v>400</v>
      </c>
      <c r="AB52" s="16">
        <f t="shared" si="23"/>
        <v>721</v>
      </c>
      <c r="AC52" s="16">
        <f t="shared" si="14"/>
        <v>1.7824</v>
      </c>
      <c r="AD52" s="16"/>
      <c r="AE52" s="3"/>
      <c r="AF52" s="3"/>
      <c r="AG52" s="3"/>
      <c r="AH52" s="3"/>
      <c r="AI52" s="3"/>
      <c r="AJ52" s="3"/>
      <c r="AK52" s="3"/>
      <c r="AL52" s="3"/>
      <c r="AM52" s="1"/>
      <c r="AN52" s="1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5">
      <c r="A53" s="16">
        <v>20</v>
      </c>
      <c r="B53" s="16">
        <v>6</v>
      </c>
      <c r="C53" s="16">
        <v>0</v>
      </c>
      <c r="D53" s="16">
        <v>10</v>
      </c>
      <c r="E53" s="16">
        <f t="shared" si="0"/>
        <v>200</v>
      </c>
      <c r="F53" s="16">
        <f t="shared" si="1"/>
        <v>60</v>
      </c>
      <c r="G53" s="16">
        <f t="shared" si="2"/>
        <v>0</v>
      </c>
      <c r="H53" s="16">
        <f t="shared" si="19"/>
        <v>-30</v>
      </c>
      <c r="I53" s="16">
        <f t="shared" si="19"/>
        <v>0</v>
      </c>
      <c r="J53" s="16">
        <f t="shared" si="19"/>
        <v>0</v>
      </c>
      <c r="K53" s="16">
        <v>411.88</v>
      </c>
      <c r="L53" s="16">
        <f t="shared" si="15"/>
        <v>412.97110601106226</v>
      </c>
      <c r="M53" s="16">
        <f t="shared" si="16"/>
        <v>438.11761776792781</v>
      </c>
      <c r="N53" s="16">
        <f t="shared" si="17"/>
        <v>386.19065473073778</v>
      </c>
      <c r="O53" s="16">
        <f t="shared" si="18"/>
        <v>11.091106011062266</v>
      </c>
      <c r="P53" s="16">
        <f t="shared" si="18"/>
        <v>21.147673527338725</v>
      </c>
      <c r="Q53" s="16">
        <f t="shared" si="18"/>
        <v>-30.77928950985131</v>
      </c>
      <c r="R53" s="18">
        <f t="shared" si="8"/>
        <v>2218</v>
      </c>
      <c r="S53" s="18">
        <f t="shared" si="8"/>
        <v>4229</v>
      </c>
      <c r="T53" s="18">
        <f t="shared" si="8"/>
        <v>6155</v>
      </c>
      <c r="U53" s="16">
        <f t="shared" si="20"/>
        <v>1</v>
      </c>
      <c r="V53" s="16">
        <f t="shared" si="20"/>
        <v>1</v>
      </c>
      <c r="W53" s="20">
        <f t="shared" si="20"/>
        <v>0</v>
      </c>
      <c r="X53" s="16">
        <v>400</v>
      </c>
      <c r="Y53" s="16">
        <f t="shared" si="10"/>
        <v>2462000</v>
      </c>
      <c r="Z53" s="16">
        <f t="shared" si="21"/>
        <v>1110</v>
      </c>
      <c r="AA53" s="16">
        <f t="shared" si="22"/>
        <v>582</v>
      </c>
      <c r="AB53" s="16">
        <f t="shared" si="23"/>
        <v>400</v>
      </c>
      <c r="AC53" s="16">
        <f t="shared" si="14"/>
        <v>2.4619999999999997</v>
      </c>
      <c r="AD53" s="16"/>
      <c r="AE53" s="3"/>
      <c r="AF53" s="3"/>
      <c r="AG53" s="3"/>
      <c r="AH53" s="3"/>
      <c r="AI53" s="3"/>
      <c r="AJ53" s="3"/>
      <c r="AK53" s="3"/>
      <c r="AL53" s="3"/>
      <c r="AM53" s="1"/>
      <c r="AN53" s="1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5">
      <c r="A54" s="16">
        <v>20</v>
      </c>
      <c r="B54" s="16">
        <v>1</v>
      </c>
      <c r="C54" s="16">
        <v>0</v>
      </c>
      <c r="D54" s="16">
        <v>10</v>
      </c>
      <c r="E54" s="16">
        <f t="shared" si="0"/>
        <v>200</v>
      </c>
      <c r="F54" s="16">
        <f t="shared" si="1"/>
        <v>10</v>
      </c>
      <c r="G54" s="16">
        <f t="shared" si="2"/>
        <v>0</v>
      </c>
      <c r="H54" s="16">
        <f t="shared" si="19"/>
        <v>0</v>
      </c>
      <c r="I54" s="16">
        <f t="shared" si="19"/>
        <v>-50</v>
      </c>
      <c r="J54" s="16">
        <f t="shared" si="19"/>
        <v>0</v>
      </c>
      <c r="K54" s="16">
        <v>411.88</v>
      </c>
      <c r="L54" s="16">
        <f t="shared" si="15"/>
        <v>461.88</v>
      </c>
      <c r="M54" s="16">
        <f t="shared" si="16"/>
        <v>389.29569018934694</v>
      </c>
      <c r="N54" s="16">
        <f t="shared" si="17"/>
        <v>389.29569018934694</v>
      </c>
      <c r="O54" s="16">
        <f t="shared" si="18"/>
        <v>48.908893988937734</v>
      </c>
      <c r="P54" s="16">
        <f t="shared" si="18"/>
        <v>-48.821927578580869</v>
      </c>
      <c r="Q54" s="16">
        <f t="shared" si="18"/>
        <v>3.1050354586091657</v>
      </c>
      <c r="R54" s="18">
        <f t="shared" si="8"/>
        <v>9781</v>
      </c>
      <c r="S54" s="18">
        <f t="shared" si="8"/>
        <v>9764</v>
      </c>
      <c r="T54" s="18">
        <f t="shared" si="8"/>
        <v>621</v>
      </c>
      <c r="U54" s="16">
        <f t="shared" si="20"/>
        <v>1</v>
      </c>
      <c r="V54" s="16">
        <f t="shared" si="20"/>
        <v>0</v>
      </c>
      <c r="W54" s="20">
        <f t="shared" si="20"/>
        <v>1</v>
      </c>
      <c r="X54" s="16">
        <v>400</v>
      </c>
      <c r="Y54" s="16">
        <f t="shared" si="10"/>
        <v>3912400</v>
      </c>
      <c r="Z54" s="16">
        <f t="shared" si="21"/>
        <v>400</v>
      </c>
      <c r="AA54" s="16">
        <f t="shared" si="22"/>
        <v>400</v>
      </c>
      <c r="AB54" s="16">
        <f t="shared" si="23"/>
        <v>6300</v>
      </c>
      <c r="AC54" s="16">
        <f t="shared" si="14"/>
        <v>3.9123999999999999</v>
      </c>
      <c r="AD54" s="16"/>
      <c r="AE54" s="3"/>
      <c r="AF54" s="3"/>
      <c r="AG54" s="3"/>
      <c r="AH54" s="3"/>
      <c r="AI54" s="3"/>
      <c r="AJ54" s="3"/>
      <c r="AK54" s="3"/>
      <c r="AL54" s="3"/>
      <c r="AM54" s="1"/>
      <c r="AN54" s="1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5">
      <c r="A55" s="16">
        <v>19</v>
      </c>
      <c r="B55" s="16">
        <v>3</v>
      </c>
      <c r="C55" s="16">
        <v>0</v>
      </c>
      <c r="D55" s="16">
        <v>10</v>
      </c>
      <c r="E55" s="16">
        <f t="shared" si="0"/>
        <v>190</v>
      </c>
      <c r="F55" s="16">
        <f t="shared" si="1"/>
        <v>30</v>
      </c>
      <c r="G55" s="16">
        <f t="shared" si="2"/>
        <v>0</v>
      </c>
      <c r="H55" s="16">
        <f t="shared" si="19"/>
        <v>-10</v>
      </c>
      <c r="I55" s="16">
        <f t="shared" si="19"/>
        <v>20</v>
      </c>
      <c r="J55" s="16">
        <f t="shared" si="19"/>
        <v>0</v>
      </c>
      <c r="K55" s="16">
        <v>411.88</v>
      </c>
      <c r="L55" s="16">
        <f t="shared" si="15"/>
        <v>392.00756931467532</v>
      </c>
      <c r="M55" s="16">
        <f t="shared" si="16"/>
        <v>430.71650219862096</v>
      </c>
      <c r="N55" s="16">
        <f t="shared" si="17"/>
        <v>413.8221399753586</v>
      </c>
      <c r="O55" s="16">
        <f t="shared" si="18"/>
        <v>-69.872430685324673</v>
      </c>
      <c r="P55" s="16">
        <f t="shared" si="18"/>
        <v>41.420812009274016</v>
      </c>
      <c r="Q55" s="16">
        <f t="shared" si="18"/>
        <v>24.526449786011653</v>
      </c>
      <c r="R55" s="18">
        <f t="shared" si="8"/>
        <v>13974</v>
      </c>
      <c r="S55" s="18">
        <f t="shared" si="8"/>
        <v>8284</v>
      </c>
      <c r="T55" s="18">
        <f t="shared" si="8"/>
        <v>4905</v>
      </c>
      <c r="U55" s="16">
        <f t="shared" si="20"/>
        <v>0</v>
      </c>
      <c r="V55" s="16">
        <f t="shared" si="20"/>
        <v>1</v>
      </c>
      <c r="W55" s="20">
        <f t="shared" si="20"/>
        <v>1</v>
      </c>
      <c r="X55" s="16">
        <v>400</v>
      </c>
      <c r="Y55" s="16">
        <f t="shared" si="10"/>
        <v>5589600</v>
      </c>
      <c r="Z55" s="16">
        <f t="shared" si="21"/>
        <v>400</v>
      </c>
      <c r="AA55" s="16">
        <f t="shared" si="22"/>
        <v>674</v>
      </c>
      <c r="AB55" s="16">
        <f t="shared" si="23"/>
        <v>1139</v>
      </c>
      <c r="AC55" s="16">
        <f t="shared" si="14"/>
        <v>5.5895999999999999</v>
      </c>
      <c r="AD55" s="16"/>
      <c r="AE55" s="3"/>
      <c r="AF55" s="3"/>
      <c r="AG55" s="3"/>
      <c r="AH55" s="3"/>
      <c r="AI55" s="3"/>
      <c r="AJ55" s="3"/>
      <c r="AK55" s="3"/>
      <c r="AL55" s="3"/>
      <c r="AM55" s="1"/>
      <c r="AN55" s="1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5">
      <c r="A56" s="16">
        <v>18</v>
      </c>
      <c r="B56" s="16">
        <v>3</v>
      </c>
      <c r="C56" s="16">
        <v>0</v>
      </c>
      <c r="D56" s="16">
        <v>10</v>
      </c>
      <c r="E56" s="16">
        <f t="shared" si="0"/>
        <v>180</v>
      </c>
      <c r="F56" s="16">
        <f t="shared" si="1"/>
        <v>30</v>
      </c>
      <c r="G56" s="16">
        <f t="shared" si="2"/>
        <v>0</v>
      </c>
      <c r="H56" s="16">
        <f t="shared" si="19"/>
        <v>-10</v>
      </c>
      <c r="I56" s="16">
        <f t="shared" si="19"/>
        <v>0</v>
      </c>
      <c r="J56" s="16">
        <f t="shared" si="19"/>
        <v>0</v>
      </c>
      <c r="K56" s="16">
        <v>411.88</v>
      </c>
      <c r="L56" s="16">
        <f t="shared" si="15"/>
        <v>412.00137669672904</v>
      </c>
      <c r="M56" s="16">
        <f t="shared" si="16"/>
        <v>420.56997665812366</v>
      </c>
      <c r="N56" s="16">
        <f t="shared" si="17"/>
        <v>403.2507452364909</v>
      </c>
      <c r="O56" s="16">
        <f t="shared" si="18"/>
        <v>19.993807382053717</v>
      </c>
      <c r="P56" s="16">
        <f t="shared" si="18"/>
        <v>-10.146525540497294</v>
      </c>
      <c r="Q56" s="16">
        <f t="shared" si="18"/>
        <v>-10.571394738867696</v>
      </c>
      <c r="R56" s="18">
        <f t="shared" si="8"/>
        <v>3998</v>
      </c>
      <c r="S56" s="18">
        <f t="shared" si="8"/>
        <v>2029</v>
      </c>
      <c r="T56" s="18">
        <f t="shared" si="8"/>
        <v>2114</v>
      </c>
      <c r="U56" s="16">
        <f t="shared" si="20"/>
        <v>1</v>
      </c>
      <c r="V56" s="16">
        <f t="shared" si="20"/>
        <v>0</v>
      </c>
      <c r="W56" s="20">
        <f t="shared" si="20"/>
        <v>0</v>
      </c>
      <c r="X56" s="16">
        <v>400</v>
      </c>
      <c r="Y56" s="16">
        <f t="shared" si="10"/>
        <v>1599200</v>
      </c>
      <c r="Z56" s="16">
        <f t="shared" si="21"/>
        <v>400</v>
      </c>
      <c r="AA56" s="16">
        <f t="shared" si="22"/>
        <v>788</v>
      </c>
      <c r="AB56" s="16">
        <f t="shared" si="23"/>
        <v>756</v>
      </c>
      <c r="AC56" s="16">
        <f t="shared" si="14"/>
        <v>1.5992</v>
      </c>
      <c r="AD56" s="16"/>
      <c r="AE56" s="3"/>
      <c r="AF56" s="3"/>
      <c r="AG56" s="3"/>
      <c r="AH56" s="3"/>
      <c r="AI56" s="3"/>
      <c r="AJ56" s="3"/>
      <c r="AK56" s="3"/>
      <c r="AL56" s="3"/>
      <c r="AM56" s="1"/>
      <c r="AN56" s="1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5">
      <c r="A57" s="16">
        <v>19</v>
      </c>
      <c r="B57" s="16">
        <v>4</v>
      </c>
      <c r="C57" s="16">
        <v>0</v>
      </c>
      <c r="D57" s="16">
        <v>10</v>
      </c>
      <c r="E57" s="16">
        <f t="shared" si="0"/>
        <v>190</v>
      </c>
      <c r="F57" s="16">
        <f t="shared" si="1"/>
        <v>40</v>
      </c>
      <c r="G57" s="16">
        <f t="shared" si="2"/>
        <v>0</v>
      </c>
      <c r="H57" s="16">
        <f t="shared" si="19"/>
        <v>10</v>
      </c>
      <c r="I57" s="16">
        <f t="shared" si="19"/>
        <v>10</v>
      </c>
      <c r="J57" s="16">
        <f t="shared" si="19"/>
        <v>0</v>
      </c>
      <c r="K57" s="16">
        <v>411.88</v>
      </c>
      <c r="L57" s="16">
        <f t="shared" si="15"/>
        <v>402.00439599586468</v>
      </c>
      <c r="M57" s="16">
        <f t="shared" si="16"/>
        <v>408.44823850003968</v>
      </c>
      <c r="N57" s="16">
        <f t="shared" si="17"/>
        <v>425.55599545325958</v>
      </c>
      <c r="O57" s="16">
        <f t="shared" si="18"/>
        <v>-9.9969807008643556</v>
      </c>
      <c r="P57" s="16">
        <f t="shared" si="18"/>
        <v>-12.121738158083986</v>
      </c>
      <c r="Q57" s="16">
        <f t="shared" si="18"/>
        <v>22.305250216768684</v>
      </c>
      <c r="R57" s="18">
        <f t="shared" si="8"/>
        <v>1999</v>
      </c>
      <c r="S57" s="18">
        <f t="shared" si="8"/>
        <v>2424</v>
      </c>
      <c r="T57" s="18">
        <f t="shared" si="8"/>
        <v>4461</v>
      </c>
      <c r="U57" s="16">
        <f t="shared" si="20"/>
        <v>0</v>
      </c>
      <c r="V57" s="16">
        <f t="shared" si="20"/>
        <v>0</v>
      </c>
      <c r="W57" s="20">
        <f t="shared" si="20"/>
        <v>1</v>
      </c>
      <c r="X57" s="16">
        <v>400</v>
      </c>
      <c r="Y57" s="16">
        <f t="shared" si="10"/>
        <v>1784400</v>
      </c>
      <c r="Z57" s="16">
        <f t="shared" si="21"/>
        <v>892</v>
      </c>
      <c r="AA57" s="16">
        <f t="shared" si="22"/>
        <v>736</v>
      </c>
      <c r="AB57" s="16">
        <f t="shared" si="23"/>
        <v>400</v>
      </c>
      <c r="AC57" s="16">
        <f t="shared" si="14"/>
        <v>1.7844</v>
      </c>
      <c r="AD57" s="16"/>
      <c r="AE57" s="3"/>
      <c r="AF57" s="3"/>
      <c r="AG57" s="3"/>
      <c r="AH57" s="3"/>
      <c r="AI57" s="3"/>
      <c r="AJ57" s="3"/>
      <c r="AK57" s="3"/>
      <c r="AL57" s="3"/>
      <c r="AM57" s="1"/>
      <c r="AN57" s="1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5">
      <c r="A58" s="16">
        <v>19</v>
      </c>
      <c r="B58" s="16">
        <v>6</v>
      </c>
      <c r="C58" s="16">
        <v>0</v>
      </c>
      <c r="D58" s="16">
        <v>10</v>
      </c>
      <c r="E58" s="16">
        <f t="shared" si="0"/>
        <v>190</v>
      </c>
      <c r="F58" s="16">
        <f t="shared" si="1"/>
        <v>60</v>
      </c>
      <c r="G58" s="16">
        <f t="shared" si="2"/>
        <v>0</v>
      </c>
      <c r="H58" s="16">
        <f t="shared" si="19"/>
        <v>0</v>
      </c>
      <c r="I58" s="16">
        <f t="shared" si="19"/>
        <v>20</v>
      </c>
      <c r="J58" s="16">
        <f t="shared" si="19"/>
        <v>0</v>
      </c>
      <c r="K58" s="16">
        <v>411.88</v>
      </c>
      <c r="L58" s="16">
        <f t="shared" si="15"/>
        <v>391.88</v>
      </c>
      <c r="M58" s="16">
        <f t="shared" si="16"/>
        <v>422.23540164225926</v>
      </c>
      <c r="N58" s="16">
        <f t="shared" si="17"/>
        <v>422.23540164225926</v>
      </c>
      <c r="O58" s="16">
        <f t="shared" si="18"/>
        <v>-10.124395995864688</v>
      </c>
      <c r="P58" s="16">
        <f t="shared" si="18"/>
        <v>13.787163142219583</v>
      </c>
      <c r="Q58" s="16">
        <f t="shared" si="18"/>
        <v>-3.3205938110003217</v>
      </c>
      <c r="R58" s="18">
        <f t="shared" si="8"/>
        <v>2024</v>
      </c>
      <c r="S58" s="18">
        <f t="shared" si="8"/>
        <v>2757</v>
      </c>
      <c r="T58" s="18">
        <f t="shared" si="8"/>
        <v>664</v>
      </c>
      <c r="U58" s="16">
        <f t="shared" si="20"/>
        <v>0</v>
      </c>
      <c r="V58" s="16">
        <f t="shared" si="20"/>
        <v>1</v>
      </c>
      <c r="W58" s="20">
        <f t="shared" si="20"/>
        <v>0</v>
      </c>
      <c r="X58" s="16">
        <v>400</v>
      </c>
      <c r="Y58" s="16">
        <f t="shared" si="10"/>
        <v>1102800</v>
      </c>
      <c r="Z58" s="16">
        <f t="shared" si="21"/>
        <v>544</v>
      </c>
      <c r="AA58" s="16">
        <f t="shared" si="22"/>
        <v>400</v>
      </c>
      <c r="AB58" s="16">
        <f t="shared" si="23"/>
        <v>1660</v>
      </c>
      <c r="AC58" s="16">
        <f t="shared" si="14"/>
        <v>1.1028</v>
      </c>
      <c r="AD58" s="16"/>
      <c r="AE58" s="3"/>
      <c r="AF58" s="3"/>
      <c r="AG58" s="3"/>
      <c r="AH58" s="3"/>
      <c r="AI58" s="3"/>
      <c r="AJ58" s="3"/>
      <c r="AK58" s="3"/>
      <c r="AL58" s="3"/>
      <c r="AM58" s="1"/>
      <c r="AN58" s="1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5">
      <c r="A59" s="16">
        <v>15</v>
      </c>
      <c r="B59" s="16">
        <v>6</v>
      </c>
      <c r="C59" s="16">
        <v>0</v>
      </c>
      <c r="D59" s="16">
        <v>10</v>
      </c>
      <c r="E59" s="16">
        <f t="shared" si="0"/>
        <v>150</v>
      </c>
      <c r="F59" s="16">
        <f t="shared" si="1"/>
        <v>60</v>
      </c>
      <c r="G59" s="16">
        <f t="shared" si="2"/>
        <v>0</v>
      </c>
      <c r="H59" s="16">
        <f t="shared" si="19"/>
        <v>-40</v>
      </c>
      <c r="I59" s="16">
        <f t="shared" si="19"/>
        <v>0</v>
      </c>
      <c r="J59" s="16">
        <f t="shared" si="19"/>
        <v>0</v>
      </c>
      <c r="K59" s="16">
        <v>411.88</v>
      </c>
      <c r="L59" s="16">
        <f t="shared" si="15"/>
        <v>413.8177550564983</v>
      </c>
      <c r="M59" s="16">
        <f t="shared" si="16"/>
        <v>446.96869897662719</v>
      </c>
      <c r="N59" s="16">
        <f t="shared" si="17"/>
        <v>377.76877972529866</v>
      </c>
      <c r="O59" s="16">
        <f t="shared" si="18"/>
        <v>21.937755056498304</v>
      </c>
      <c r="P59" s="16">
        <f t="shared" si="18"/>
        <v>24.733297334367933</v>
      </c>
      <c r="Q59" s="16">
        <f t="shared" si="18"/>
        <v>-44.466621916960605</v>
      </c>
      <c r="R59" s="18">
        <f t="shared" si="8"/>
        <v>4387</v>
      </c>
      <c r="S59" s="18">
        <f t="shared" si="8"/>
        <v>4946</v>
      </c>
      <c r="T59" s="18">
        <f t="shared" si="8"/>
        <v>8893</v>
      </c>
      <c r="U59" s="16">
        <f t="shared" si="20"/>
        <v>1</v>
      </c>
      <c r="V59" s="16">
        <f t="shared" si="20"/>
        <v>1</v>
      </c>
      <c r="W59" s="20">
        <f t="shared" si="20"/>
        <v>0</v>
      </c>
      <c r="X59" s="16">
        <v>400</v>
      </c>
      <c r="Y59" s="16">
        <f t="shared" si="10"/>
        <v>3557200</v>
      </c>
      <c r="Z59" s="16">
        <f t="shared" si="21"/>
        <v>810</v>
      </c>
      <c r="AA59" s="16">
        <f t="shared" si="22"/>
        <v>719</v>
      </c>
      <c r="AB59" s="16">
        <f t="shared" si="23"/>
        <v>400</v>
      </c>
      <c r="AC59" s="16">
        <f t="shared" si="14"/>
        <v>3.5571999999999999</v>
      </c>
      <c r="AD59" s="16"/>
      <c r="AE59" s="3"/>
      <c r="AF59" s="3"/>
      <c r="AG59" s="3"/>
      <c r="AH59" s="3"/>
      <c r="AI59" s="3"/>
      <c r="AJ59" s="3"/>
      <c r="AK59" s="3"/>
      <c r="AL59" s="3"/>
      <c r="AM59" s="1"/>
      <c r="AN59" s="1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5">
      <c r="A60" s="16">
        <v>15</v>
      </c>
      <c r="B60" s="16">
        <v>5</v>
      </c>
      <c r="C60" s="16">
        <v>0</v>
      </c>
      <c r="D60" s="16">
        <v>10</v>
      </c>
      <c r="E60" s="16">
        <f t="shared" si="0"/>
        <v>150</v>
      </c>
      <c r="F60" s="16">
        <f t="shared" si="1"/>
        <v>50</v>
      </c>
      <c r="G60" s="16">
        <f t="shared" si="2"/>
        <v>0</v>
      </c>
      <c r="H60" s="16">
        <f t="shared" si="19"/>
        <v>0</v>
      </c>
      <c r="I60" s="16">
        <f t="shared" si="19"/>
        <v>-10</v>
      </c>
      <c r="J60" s="16">
        <f t="shared" si="19"/>
        <v>0</v>
      </c>
      <c r="K60" s="16">
        <v>411.88</v>
      </c>
      <c r="L60" s="16">
        <f t="shared" si="15"/>
        <v>421.88</v>
      </c>
      <c r="M60" s="16">
        <f t="shared" si="16"/>
        <v>406.97215432999838</v>
      </c>
      <c r="N60" s="16">
        <f t="shared" si="17"/>
        <v>406.97215432999838</v>
      </c>
      <c r="O60" s="16">
        <f t="shared" si="18"/>
        <v>8.0622449435016961</v>
      </c>
      <c r="P60" s="16">
        <f t="shared" si="18"/>
        <v>-39.99654464662882</v>
      </c>
      <c r="Q60" s="16">
        <f t="shared" si="18"/>
        <v>29.203374604699718</v>
      </c>
      <c r="R60" s="18">
        <f t="shared" si="8"/>
        <v>1612</v>
      </c>
      <c r="S60" s="18">
        <f t="shared" si="8"/>
        <v>7999</v>
      </c>
      <c r="T60" s="18">
        <f t="shared" si="8"/>
        <v>5840</v>
      </c>
      <c r="U60" s="16">
        <f t="shared" si="20"/>
        <v>1</v>
      </c>
      <c r="V60" s="16">
        <f t="shared" si="20"/>
        <v>0</v>
      </c>
      <c r="W60" s="20">
        <f t="shared" si="20"/>
        <v>1</v>
      </c>
      <c r="X60" s="16">
        <v>400</v>
      </c>
      <c r="Y60" s="16">
        <f t="shared" si="10"/>
        <v>3199600</v>
      </c>
      <c r="Z60" s="16">
        <f t="shared" si="21"/>
        <v>1984</v>
      </c>
      <c r="AA60" s="16">
        <f t="shared" si="22"/>
        <v>400</v>
      </c>
      <c r="AB60" s="16">
        <f t="shared" si="23"/>
        <v>547</v>
      </c>
      <c r="AC60" s="16">
        <f t="shared" si="14"/>
        <v>3.1995999999999998</v>
      </c>
      <c r="AD60" s="16"/>
      <c r="AE60" s="3"/>
      <c r="AF60" s="3"/>
      <c r="AG60" s="3"/>
      <c r="AH60" s="3"/>
      <c r="AI60" s="3"/>
      <c r="AJ60" s="3"/>
      <c r="AK60" s="3"/>
      <c r="AL60" s="3"/>
      <c r="AM60" s="1"/>
      <c r="AN60" s="1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5">
      <c r="A61" s="16">
        <v>18</v>
      </c>
      <c r="B61" s="16">
        <v>5</v>
      </c>
      <c r="C61" s="16">
        <v>0</v>
      </c>
      <c r="D61" s="16">
        <v>10</v>
      </c>
      <c r="E61" s="16">
        <f t="shared" si="0"/>
        <v>180</v>
      </c>
      <c r="F61" s="16">
        <f t="shared" si="1"/>
        <v>50</v>
      </c>
      <c r="G61" s="16">
        <f t="shared" si="2"/>
        <v>0</v>
      </c>
      <c r="H61" s="16">
        <f t="shared" si="19"/>
        <v>30</v>
      </c>
      <c r="I61" s="16">
        <f t="shared" si="19"/>
        <v>0</v>
      </c>
      <c r="J61" s="16">
        <f t="shared" si="19"/>
        <v>0</v>
      </c>
      <c r="K61" s="16">
        <v>411.88</v>
      </c>
      <c r="L61" s="16">
        <f t="shared" si="15"/>
        <v>412.97110601106226</v>
      </c>
      <c r="M61" s="16">
        <f t="shared" si="16"/>
        <v>386.19065473073778</v>
      </c>
      <c r="N61" s="16">
        <f t="shared" si="17"/>
        <v>438.11761776792781</v>
      </c>
      <c r="O61" s="16">
        <f t="shared" si="18"/>
        <v>-8.9088939889377343</v>
      </c>
      <c r="P61" s="16">
        <f t="shared" si="18"/>
        <v>-20.781499599260599</v>
      </c>
      <c r="Q61" s="16">
        <f t="shared" si="18"/>
        <v>31.145463437929436</v>
      </c>
      <c r="R61" s="18">
        <f t="shared" si="8"/>
        <v>1781</v>
      </c>
      <c r="S61" s="18">
        <f t="shared" si="8"/>
        <v>4156</v>
      </c>
      <c r="T61" s="18">
        <f t="shared" si="8"/>
        <v>6229</v>
      </c>
      <c r="U61" s="16">
        <f t="shared" si="20"/>
        <v>0</v>
      </c>
      <c r="V61" s="16">
        <f t="shared" si="20"/>
        <v>0</v>
      </c>
      <c r="W61" s="20">
        <f t="shared" si="20"/>
        <v>1</v>
      </c>
      <c r="X61" s="16">
        <v>400</v>
      </c>
      <c r="Y61" s="16">
        <f t="shared" si="10"/>
        <v>2491600</v>
      </c>
      <c r="Z61" s="16">
        <f t="shared" si="21"/>
        <v>1398</v>
      </c>
      <c r="AA61" s="16">
        <f t="shared" si="22"/>
        <v>599</v>
      </c>
      <c r="AB61" s="16">
        <f t="shared" si="23"/>
        <v>400</v>
      </c>
      <c r="AC61" s="16">
        <f t="shared" si="14"/>
        <v>2.4916</v>
      </c>
      <c r="AD61" s="16"/>
      <c r="AE61" s="3"/>
      <c r="AF61" s="3"/>
      <c r="AG61" s="3"/>
      <c r="AH61" s="3"/>
      <c r="AI61" s="3"/>
      <c r="AJ61" s="3"/>
      <c r="AK61" s="3"/>
      <c r="AL61" s="3"/>
      <c r="AM61" s="1"/>
      <c r="AN61" s="1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5">
      <c r="A62" s="16">
        <v>17</v>
      </c>
      <c r="B62" s="16">
        <v>4</v>
      </c>
      <c r="C62" s="16">
        <v>0</v>
      </c>
      <c r="D62" s="16">
        <v>10</v>
      </c>
      <c r="E62" s="16">
        <f t="shared" si="0"/>
        <v>170</v>
      </c>
      <c r="F62" s="16">
        <f t="shared" si="1"/>
        <v>40</v>
      </c>
      <c r="G62" s="16">
        <f t="shared" si="2"/>
        <v>0</v>
      </c>
      <c r="H62" s="16">
        <f t="shared" si="19"/>
        <v>-10</v>
      </c>
      <c r="I62" s="16">
        <f t="shared" si="19"/>
        <v>-10</v>
      </c>
      <c r="J62" s="16">
        <f t="shared" si="19"/>
        <v>0</v>
      </c>
      <c r="K62" s="16">
        <v>411.88</v>
      </c>
      <c r="L62" s="16">
        <f t="shared" si="15"/>
        <v>421.99850047126944</v>
      </c>
      <c r="M62" s="16">
        <f t="shared" si="16"/>
        <v>415.76472345091361</v>
      </c>
      <c r="N62" s="16">
        <f t="shared" si="17"/>
        <v>398.23656729861625</v>
      </c>
      <c r="O62" s="16">
        <f t="shared" si="18"/>
        <v>9.0273944602071765</v>
      </c>
      <c r="P62" s="16">
        <f t="shared" si="18"/>
        <v>29.574068720175831</v>
      </c>
      <c r="Q62" s="16">
        <f t="shared" si="18"/>
        <v>-39.88105046931156</v>
      </c>
      <c r="R62" s="18">
        <f t="shared" si="8"/>
        <v>1805</v>
      </c>
      <c r="S62" s="18">
        <f t="shared" si="8"/>
        <v>5914</v>
      </c>
      <c r="T62" s="18">
        <f t="shared" si="8"/>
        <v>7976</v>
      </c>
      <c r="U62" s="16">
        <f t="shared" si="20"/>
        <v>1</v>
      </c>
      <c r="V62" s="16">
        <f t="shared" si="20"/>
        <v>1</v>
      </c>
      <c r="W62" s="20">
        <f t="shared" si="20"/>
        <v>0</v>
      </c>
      <c r="X62" s="16">
        <v>400</v>
      </c>
      <c r="Y62" s="16">
        <f t="shared" si="10"/>
        <v>3190400</v>
      </c>
      <c r="Z62" s="16">
        <f t="shared" si="21"/>
        <v>1767</v>
      </c>
      <c r="AA62" s="16">
        <f t="shared" si="22"/>
        <v>539</v>
      </c>
      <c r="AB62" s="16">
        <f t="shared" si="23"/>
        <v>400</v>
      </c>
      <c r="AC62" s="16">
        <f t="shared" si="14"/>
        <v>3.1903999999999999</v>
      </c>
      <c r="AD62" s="16"/>
      <c r="AE62" s="3"/>
      <c r="AF62" s="3"/>
      <c r="AG62" s="3"/>
      <c r="AH62" s="3"/>
      <c r="AI62" s="3"/>
      <c r="AJ62" s="3"/>
      <c r="AK62" s="3"/>
      <c r="AL62" s="3"/>
      <c r="AM62" s="1"/>
      <c r="AN62" s="1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5">
      <c r="A63" s="16">
        <v>17</v>
      </c>
      <c r="B63" s="16">
        <v>2</v>
      </c>
      <c r="C63" s="16">
        <v>0</v>
      </c>
      <c r="D63" s="16">
        <v>10</v>
      </c>
      <c r="E63" s="16">
        <f t="shared" si="0"/>
        <v>170</v>
      </c>
      <c r="F63" s="16">
        <f t="shared" si="1"/>
        <v>20</v>
      </c>
      <c r="G63" s="16">
        <f t="shared" si="2"/>
        <v>0</v>
      </c>
      <c r="H63" s="16">
        <f t="shared" si="19"/>
        <v>0</v>
      </c>
      <c r="I63" s="16">
        <f t="shared" si="19"/>
        <v>-20</v>
      </c>
      <c r="J63" s="16">
        <f t="shared" si="19"/>
        <v>0</v>
      </c>
      <c r="K63" s="16">
        <v>411.88</v>
      </c>
      <c r="L63" s="16">
        <f t="shared" si="15"/>
        <v>431.88</v>
      </c>
      <c r="M63" s="16">
        <f t="shared" si="16"/>
        <v>402.25307257993688</v>
      </c>
      <c r="N63" s="16">
        <f t="shared" si="17"/>
        <v>402.25307257993688</v>
      </c>
      <c r="O63" s="16">
        <f t="shared" si="18"/>
        <v>9.8814995287305578</v>
      </c>
      <c r="P63" s="16">
        <f t="shared" si="18"/>
        <v>-13.511650870976723</v>
      </c>
      <c r="Q63" s="16">
        <f t="shared" si="18"/>
        <v>4.016505281320633</v>
      </c>
      <c r="R63" s="18">
        <f t="shared" si="8"/>
        <v>1976</v>
      </c>
      <c r="S63" s="18">
        <f t="shared" si="8"/>
        <v>2702</v>
      </c>
      <c r="T63" s="18">
        <f t="shared" si="8"/>
        <v>803</v>
      </c>
      <c r="U63" s="16">
        <f t="shared" si="20"/>
        <v>1</v>
      </c>
      <c r="V63" s="16">
        <f t="shared" si="20"/>
        <v>0</v>
      </c>
      <c r="W63" s="20">
        <f t="shared" si="20"/>
        <v>1</v>
      </c>
      <c r="X63" s="16">
        <v>400</v>
      </c>
      <c r="Y63" s="16">
        <f t="shared" si="10"/>
        <v>1080800</v>
      </c>
      <c r="Z63" s="16">
        <f t="shared" si="21"/>
        <v>546</v>
      </c>
      <c r="AA63" s="16">
        <f t="shared" si="22"/>
        <v>400</v>
      </c>
      <c r="AB63" s="16">
        <f t="shared" si="23"/>
        <v>1345</v>
      </c>
      <c r="AC63" s="16">
        <f t="shared" si="14"/>
        <v>1.0808</v>
      </c>
      <c r="AD63" s="16"/>
      <c r="AE63" s="3"/>
      <c r="AF63" s="3"/>
      <c r="AG63" s="3"/>
      <c r="AH63" s="3"/>
      <c r="AI63" s="3"/>
      <c r="AJ63" s="3"/>
      <c r="AK63" s="3"/>
      <c r="AL63" s="3"/>
      <c r="AM63" s="1"/>
      <c r="AN63" s="1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5">
      <c r="A64" s="16">
        <v>18</v>
      </c>
      <c r="B64" s="16">
        <v>2</v>
      </c>
      <c r="C64" s="16">
        <v>0</v>
      </c>
      <c r="D64" s="16">
        <v>10</v>
      </c>
      <c r="E64" s="16">
        <f t="shared" si="0"/>
        <v>180</v>
      </c>
      <c r="F64" s="16">
        <f t="shared" si="1"/>
        <v>20</v>
      </c>
      <c r="G64" s="16">
        <f t="shared" si="2"/>
        <v>0</v>
      </c>
      <c r="H64" s="16">
        <f t="shared" si="19"/>
        <v>10</v>
      </c>
      <c r="I64" s="16">
        <f t="shared" si="19"/>
        <v>0</v>
      </c>
      <c r="J64" s="16">
        <f t="shared" si="19"/>
        <v>0</v>
      </c>
      <c r="K64" s="16">
        <v>411.88</v>
      </c>
      <c r="L64" s="16">
        <f t="shared" si="15"/>
        <v>412.00137669672904</v>
      </c>
      <c r="M64" s="16">
        <f t="shared" si="16"/>
        <v>403.2507452364909</v>
      </c>
      <c r="N64" s="16">
        <f t="shared" si="17"/>
        <v>420.56997665812366</v>
      </c>
      <c r="O64" s="16">
        <f t="shared" si="18"/>
        <v>-19.878623303270956</v>
      </c>
      <c r="P64" s="16">
        <f t="shared" si="18"/>
        <v>0.99767265655401616</v>
      </c>
      <c r="Q64" s="16">
        <f t="shared" si="18"/>
        <v>18.316904078186781</v>
      </c>
      <c r="R64" s="18">
        <f t="shared" si="8"/>
        <v>3975</v>
      </c>
      <c r="S64" s="18">
        <f t="shared" si="8"/>
        <v>199</v>
      </c>
      <c r="T64" s="18">
        <f t="shared" si="8"/>
        <v>3663</v>
      </c>
      <c r="U64" s="16">
        <f t="shared" si="20"/>
        <v>0</v>
      </c>
      <c r="V64" s="16">
        <f t="shared" si="20"/>
        <v>1</v>
      </c>
      <c r="W64" s="20">
        <f t="shared" si="20"/>
        <v>1</v>
      </c>
      <c r="X64" s="16">
        <v>400</v>
      </c>
      <c r="Y64" s="16">
        <f t="shared" si="10"/>
        <v>1590000</v>
      </c>
      <c r="Z64" s="16">
        <f t="shared" si="21"/>
        <v>400</v>
      </c>
      <c r="AA64" s="16">
        <f t="shared" si="22"/>
        <v>7989</v>
      </c>
      <c r="AB64" s="16">
        <f t="shared" si="23"/>
        <v>434</v>
      </c>
      <c r="AC64" s="16">
        <f t="shared" si="14"/>
        <v>1.5899999999999999</v>
      </c>
      <c r="AD64" s="16"/>
      <c r="AE64" s="3"/>
      <c r="AF64" s="3"/>
      <c r="AG64" s="3"/>
      <c r="AH64" s="3"/>
      <c r="AI64" s="3"/>
      <c r="AJ64" s="3"/>
      <c r="AK64" s="3"/>
      <c r="AL64" s="3"/>
      <c r="AM64" s="1"/>
      <c r="AN64" s="1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5">
      <c r="A65" s="16">
        <v>18.5</v>
      </c>
      <c r="B65" s="16">
        <v>1</v>
      </c>
      <c r="C65" s="16">
        <v>0</v>
      </c>
      <c r="D65" s="16">
        <v>10</v>
      </c>
      <c r="E65" s="16">
        <f t="shared" si="0"/>
        <v>185</v>
      </c>
      <c r="F65" s="16">
        <f t="shared" si="1"/>
        <v>10</v>
      </c>
      <c r="G65" s="16">
        <f t="shared" si="2"/>
        <v>0</v>
      </c>
      <c r="H65" s="16">
        <f t="shared" si="19"/>
        <v>5</v>
      </c>
      <c r="I65" s="16">
        <f t="shared" si="19"/>
        <v>-10</v>
      </c>
      <c r="J65" s="16">
        <f t="shared" si="19"/>
        <v>0</v>
      </c>
      <c r="K65" s="16">
        <v>411.88</v>
      </c>
      <c r="L65" s="16">
        <f t="shared" si="15"/>
        <v>421.90962823808604</v>
      </c>
      <c r="M65" s="16">
        <f t="shared" si="16"/>
        <v>402.59700566061423</v>
      </c>
      <c r="N65" s="16">
        <f t="shared" si="17"/>
        <v>411.36154394049447</v>
      </c>
      <c r="O65" s="16">
        <f t="shared" si="18"/>
        <v>9.9082515413570036</v>
      </c>
      <c r="P65" s="16">
        <f t="shared" si="18"/>
        <v>-0.65373957587667064</v>
      </c>
      <c r="Q65" s="16">
        <f t="shared" si="18"/>
        <v>-9.2084327176291936</v>
      </c>
      <c r="R65" s="18">
        <f t="shared" si="8"/>
        <v>1981</v>
      </c>
      <c r="S65" s="18">
        <f t="shared" si="8"/>
        <v>130</v>
      </c>
      <c r="T65" s="18">
        <f t="shared" si="8"/>
        <v>1841</v>
      </c>
      <c r="U65" s="16">
        <f t="shared" si="20"/>
        <v>1</v>
      </c>
      <c r="V65" s="16">
        <f t="shared" si="20"/>
        <v>0</v>
      </c>
      <c r="W65" s="20">
        <f t="shared" si="20"/>
        <v>0</v>
      </c>
      <c r="X65" s="16">
        <v>400</v>
      </c>
      <c r="Y65" s="16">
        <f t="shared" si="10"/>
        <v>792400</v>
      </c>
      <c r="Z65" s="16">
        <f t="shared" si="21"/>
        <v>400</v>
      </c>
      <c r="AA65" s="16">
        <f t="shared" si="22"/>
        <v>6095</v>
      </c>
      <c r="AB65" s="16">
        <f t="shared" si="23"/>
        <v>430</v>
      </c>
      <c r="AC65" s="16">
        <f t="shared" si="14"/>
        <v>0.79239999999999999</v>
      </c>
      <c r="AD65" s="16"/>
      <c r="AE65" s="3"/>
      <c r="AF65" s="3"/>
      <c r="AG65" s="3"/>
      <c r="AH65" s="3"/>
      <c r="AI65" s="3"/>
      <c r="AJ65" s="3"/>
      <c r="AK65" s="3"/>
      <c r="AL65" s="3"/>
      <c r="AM65" s="1"/>
      <c r="AN65" s="1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5">
      <c r="A66" s="16">
        <v>16</v>
      </c>
      <c r="B66" s="16">
        <v>1</v>
      </c>
      <c r="C66" s="16">
        <v>0</v>
      </c>
      <c r="D66" s="16">
        <v>10</v>
      </c>
      <c r="E66" s="16">
        <f t="shared" si="0"/>
        <v>160</v>
      </c>
      <c r="F66" s="16">
        <f t="shared" si="1"/>
        <v>10</v>
      </c>
      <c r="G66" s="16">
        <f t="shared" si="2"/>
        <v>0</v>
      </c>
      <c r="H66" s="16">
        <f t="shared" si="19"/>
        <v>-25</v>
      </c>
      <c r="I66" s="16">
        <f t="shared" si="19"/>
        <v>0</v>
      </c>
      <c r="J66" s="16">
        <f t="shared" si="19"/>
        <v>0</v>
      </c>
      <c r="K66" s="16">
        <v>411.88</v>
      </c>
      <c r="L66" s="16">
        <f t="shared" si="15"/>
        <v>412.63801860710799</v>
      </c>
      <c r="M66" s="16">
        <f t="shared" si="16"/>
        <v>433.71080406826013</v>
      </c>
      <c r="N66" s="16">
        <f t="shared" si="17"/>
        <v>390.4295163463737</v>
      </c>
      <c r="O66" s="16">
        <f t="shared" si="18"/>
        <v>-9.2716096309780482</v>
      </c>
      <c r="P66" s="16">
        <f t="shared" si="18"/>
        <v>31.113798407645902</v>
      </c>
      <c r="Q66" s="16">
        <f t="shared" si="18"/>
        <v>-20.932027594120768</v>
      </c>
      <c r="R66" s="18">
        <f t="shared" si="8"/>
        <v>1854</v>
      </c>
      <c r="S66" s="18">
        <f t="shared" si="8"/>
        <v>6222</v>
      </c>
      <c r="T66" s="18">
        <f t="shared" si="8"/>
        <v>4186</v>
      </c>
      <c r="U66" s="16">
        <f t="shared" si="20"/>
        <v>0</v>
      </c>
      <c r="V66" s="16">
        <f t="shared" si="20"/>
        <v>1</v>
      </c>
      <c r="W66" s="20">
        <f t="shared" si="20"/>
        <v>0</v>
      </c>
      <c r="X66" s="16">
        <v>400</v>
      </c>
      <c r="Y66" s="16">
        <f t="shared" si="10"/>
        <v>2488800</v>
      </c>
      <c r="Z66" s="16">
        <f t="shared" si="21"/>
        <v>1342</v>
      </c>
      <c r="AA66" s="16">
        <f t="shared" si="22"/>
        <v>400</v>
      </c>
      <c r="AB66" s="16">
        <f t="shared" si="23"/>
        <v>594</v>
      </c>
      <c r="AC66" s="16">
        <f t="shared" si="14"/>
        <v>2.4887999999999999</v>
      </c>
      <c r="AD66" s="16"/>
      <c r="AE66" s="3"/>
      <c r="AF66" s="3"/>
      <c r="AG66" s="3"/>
      <c r="AH66" s="3"/>
      <c r="AI66" s="3"/>
      <c r="AJ66" s="3"/>
      <c r="AK66" s="3"/>
      <c r="AL66" s="3"/>
      <c r="AM66" s="1"/>
      <c r="AN66" s="1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5">
      <c r="A67" s="16">
        <v>16</v>
      </c>
      <c r="B67" s="16">
        <v>4</v>
      </c>
      <c r="C67" s="16">
        <v>0</v>
      </c>
      <c r="D67" s="16">
        <v>10</v>
      </c>
      <c r="E67" s="16">
        <f t="shared" si="0"/>
        <v>160</v>
      </c>
      <c r="F67" s="16">
        <f t="shared" si="1"/>
        <v>40</v>
      </c>
      <c r="G67" s="16">
        <f t="shared" si="2"/>
        <v>0</v>
      </c>
      <c r="H67" s="16">
        <f t="shared" si="19"/>
        <v>0</v>
      </c>
      <c r="I67" s="16">
        <f t="shared" si="19"/>
        <v>30</v>
      </c>
      <c r="J67" s="16">
        <f t="shared" si="19"/>
        <v>0</v>
      </c>
      <c r="K67" s="16">
        <v>411.88</v>
      </c>
      <c r="L67" s="16">
        <f t="shared" si="15"/>
        <v>381.88</v>
      </c>
      <c r="M67" s="16">
        <f t="shared" si="16"/>
        <v>427.66988951760442</v>
      </c>
      <c r="N67" s="16">
        <f t="shared" si="17"/>
        <v>427.66988951760442</v>
      </c>
      <c r="O67" s="16">
        <f t="shared" si="18"/>
        <v>-30.758018607107999</v>
      </c>
      <c r="P67" s="16">
        <f t="shared" si="18"/>
        <v>-6.0409145506557138</v>
      </c>
      <c r="Q67" s="16">
        <f t="shared" si="18"/>
        <v>37.240373171230715</v>
      </c>
      <c r="R67" s="18">
        <f t="shared" si="8"/>
        <v>6151</v>
      </c>
      <c r="S67" s="18">
        <f t="shared" si="8"/>
        <v>1208</v>
      </c>
      <c r="T67" s="18">
        <f t="shared" si="8"/>
        <v>7448</v>
      </c>
      <c r="U67" s="16">
        <f t="shared" si="20"/>
        <v>0</v>
      </c>
      <c r="V67" s="16">
        <f t="shared" si="20"/>
        <v>0</v>
      </c>
      <c r="W67" s="20">
        <f t="shared" si="20"/>
        <v>1</v>
      </c>
      <c r="X67" s="16">
        <v>400</v>
      </c>
      <c r="Y67" s="16">
        <f t="shared" si="10"/>
        <v>2979200</v>
      </c>
      <c r="Z67" s="16">
        <f t="shared" si="21"/>
        <v>484</v>
      </c>
      <c r="AA67" s="16">
        <f t="shared" si="22"/>
        <v>2466</v>
      </c>
      <c r="AB67" s="16">
        <f t="shared" si="23"/>
        <v>400</v>
      </c>
      <c r="AC67" s="16">
        <f t="shared" si="14"/>
        <v>2.9792000000000001</v>
      </c>
      <c r="AD67" s="16"/>
      <c r="AE67" s="3"/>
      <c r="AF67" s="3"/>
      <c r="AG67" s="3"/>
      <c r="AH67" s="3"/>
      <c r="AI67" s="3"/>
      <c r="AJ67" s="3"/>
      <c r="AK67" s="3"/>
      <c r="AL67" s="3"/>
      <c r="AM67" s="1"/>
      <c r="AN67" s="1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5">
      <c r="A68" s="16">
        <v>15</v>
      </c>
      <c r="B68" s="16">
        <v>4</v>
      </c>
      <c r="C68" s="16">
        <v>0</v>
      </c>
      <c r="D68" s="16">
        <v>10</v>
      </c>
      <c r="E68" s="16">
        <f t="shared" si="0"/>
        <v>150</v>
      </c>
      <c r="F68" s="16">
        <f t="shared" si="1"/>
        <v>40</v>
      </c>
      <c r="G68" s="16">
        <f t="shared" si="2"/>
        <v>0</v>
      </c>
      <c r="H68" s="16">
        <f t="shared" si="19"/>
        <v>-10</v>
      </c>
      <c r="I68" s="16">
        <f t="shared" si="19"/>
        <v>0</v>
      </c>
      <c r="J68" s="16">
        <f t="shared" si="19"/>
        <v>0</v>
      </c>
      <c r="K68" s="16">
        <v>411.88</v>
      </c>
      <c r="L68" s="16">
        <f t="shared" si="15"/>
        <v>412.00137669672904</v>
      </c>
      <c r="M68" s="16">
        <f t="shared" si="16"/>
        <v>420.56997665812366</v>
      </c>
      <c r="N68" s="16">
        <f t="shared" si="17"/>
        <v>403.2507452364909</v>
      </c>
      <c r="O68" s="16">
        <f t="shared" si="18"/>
        <v>30.121376696729044</v>
      </c>
      <c r="P68" s="16">
        <f t="shared" si="18"/>
        <v>-7.099912859480753</v>
      </c>
      <c r="Q68" s="16">
        <f t="shared" si="18"/>
        <v>-24.419144281113518</v>
      </c>
      <c r="R68" s="18">
        <f t="shared" si="8"/>
        <v>6024</v>
      </c>
      <c r="S68" s="18">
        <f t="shared" si="8"/>
        <v>1419</v>
      </c>
      <c r="T68" s="18">
        <f t="shared" si="8"/>
        <v>4883</v>
      </c>
      <c r="U68" s="16">
        <f t="shared" si="20"/>
        <v>1</v>
      </c>
      <c r="V68" s="16">
        <f t="shared" si="20"/>
        <v>0</v>
      </c>
      <c r="W68" s="20">
        <f t="shared" si="20"/>
        <v>0</v>
      </c>
      <c r="X68" s="16">
        <v>400</v>
      </c>
      <c r="Y68" s="16">
        <f t="shared" si="10"/>
        <v>2409600</v>
      </c>
      <c r="Z68" s="16">
        <f t="shared" si="21"/>
        <v>400</v>
      </c>
      <c r="AA68" s="16">
        <f t="shared" si="22"/>
        <v>1698</v>
      </c>
      <c r="AB68" s="16">
        <f t="shared" si="23"/>
        <v>493</v>
      </c>
      <c r="AC68" s="16">
        <f t="shared" si="14"/>
        <v>2.4095999999999997</v>
      </c>
      <c r="AD68" s="16"/>
      <c r="AE68" s="3"/>
      <c r="AF68" s="3"/>
      <c r="AG68" s="3"/>
      <c r="AH68" s="3"/>
      <c r="AI68" s="3"/>
      <c r="AJ68" s="3"/>
      <c r="AK68" s="3"/>
      <c r="AL68" s="3"/>
      <c r="AM68" s="1"/>
      <c r="AN68" s="1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5">
      <c r="A69" s="16">
        <v>15</v>
      </c>
      <c r="B69" s="16">
        <v>1</v>
      </c>
      <c r="C69" s="16">
        <v>0</v>
      </c>
      <c r="D69" s="16">
        <v>10</v>
      </c>
      <c r="E69" s="16">
        <f t="shared" ref="E69:E94" si="24">D69*A69</f>
        <v>150</v>
      </c>
      <c r="F69" s="16">
        <f t="shared" ref="F69:F94" si="25">D69*B69</f>
        <v>10</v>
      </c>
      <c r="G69" s="16">
        <f t="shared" ref="G69:G94" si="26">D69*C69</f>
        <v>0</v>
      </c>
      <c r="H69" s="16">
        <f t="shared" si="19"/>
        <v>0</v>
      </c>
      <c r="I69" s="16">
        <f t="shared" si="19"/>
        <v>-30</v>
      </c>
      <c r="J69" s="16">
        <f t="shared" si="19"/>
        <v>0</v>
      </c>
      <c r="K69" s="16">
        <v>411.88</v>
      </c>
      <c r="L69" s="16">
        <f t="shared" si="15"/>
        <v>441.88</v>
      </c>
      <c r="M69" s="16">
        <f t="shared" si="16"/>
        <v>397.72947388897393</v>
      </c>
      <c r="N69" s="16">
        <f t="shared" si="17"/>
        <v>397.72947388897393</v>
      </c>
      <c r="O69" s="16">
        <f t="shared" si="18"/>
        <v>29.878623303270956</v>
      </c>
      <c r="P69" s="16">
        <f t="shared" si="18"/>
        <v>-22.840502769149737</v>
      </c>
      <c r="Q69" s="16">
        <f t="shared" si="18"/>
        <v>-5.5212713475169721</v>
      </c>
      <c r="R69" s="18">
        <f t="shared" si="8"/>
        <v>5975</v>
      </c>
      <c r="S69" s="18">
        <f t="shared" si="8"/>
        <v>4568</v>
      </c>
      <c r="T69" s="18">
        <f t="shared" si="8"/>
        <v>1104</v>
      </c>
      <c r="U69" s="16">
        <f t="shared" si="20"/>
        <v>1</v>
      </c>
      <c r="V69" s="16">
        <f t="shared" si="20"/>
        <v>0</v>
      </c>
      <c r="W69" s="20">
        <f t="shared" si="20"/>
        <v>0</v>
      </c>
      <c r="X69" s="16">
        <v>400</v>
      </c>
      <c r="Y69" s="16">
        <f t="shared" si="10"/>
        <v>2390000</v>
      </c>
      <c r="Z69" s="16">
        <f t="shared" si="21"/>
        <v>400</v>
      </c>
      <c r="AA69" s="16">
        <f t="shared" si="22"/>
        <v>523</v>
      </c>
      <c r="AB69" s="16">
        <f t="shared" si="23"/>
        <v>2164</v>
      </c>
      <c r="AC69" s="16">
        <f t="shared" si="14"/>
        <v>2.3899999999999997</v>
      </c>
      <c r="AD69" s="16"/>
      <c r="AE69" s="3"/>
      <c r="AF69" s="3"/>
      <c r="AG69" s="3"/>
      <c r="AH69" s="3"/>
      <c r="AI69" s="3"/>
      <c r="AJ69" s="3"/>
      <c r="AK69" s="3"/>
      <c r="AL69" s="3"/>
      <c r="AM69" s="1"/>
      <c r="AN69" s="1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5">
      <c r="A70" s="16">
        <v>14</v>
      </c>
      <c r="B70" s="16">
        <v>1</v>
      </c>
      <c r="C70" s="16">
        <v>0</v>
      </c>
      <c r="D70" s="16">
        <v>10</v>
      </c>
      <c r="E70" s="16">
        <f t="shared" si="24"/>
        <v>140</v>
      </c>
      <c r="F70" s="16">
        <f t="shared" si="25"/>
        <v>10</v>
      </c>
      <c r="G70" s="16">
        <f t="shared" si="26"/>
        <v>0</v>
      </c>
      <c r="H70" s="16">
        <f t="shared" si="19"/>
        <v>-10</v>
      </c>
      <c r="I70" s="16">
        <f t="shared" si="19"/>
        <v>0</v>
      </c>
      <c r="J70" s="16">
        <f t="shared" si="19"/>
        <v>0</v>
      </c>
      <c r="K70" s="16">
        <v>411.88</v>
      </c>
      <c r="L70" s="16">
        <f t="shared" si="15"/>
        <v>412.00137669672904</v>
      </c>
      <c r="M70" s="16">
        <f t="shared" si="16"/>
        <v>420.56997665812366</v>
      </c>
      <c r="N70" s="16">
        <f t="shared" si="17"/>
        <v>403.2507452364909</v>
      </c>
      <c r="O70" s="16">
        <f t="shared" si="18"/>
        <v>-29.878623303270956</v>
      </c>
      <c r="P70" s="16">
        <f t="shared" si="18"/>
        <v>22.840502769149737</v>
      </c>
      <c r="Q70" s="16">
        <f t="shared" si="18"/>
        <v>5.5212713475169721</v>
      </c>
      <c r="R70" s="18">
        <f t="shared" ref="R70:T94" si="27">INT(ABS(O70*200))</f>
        <v>5975</v>
      </c>
      <c r="S70" s="18">
        <f t="shared" si="27"/>
        <v>4568</v>
      </c>
      <c r="T70" s="18">
        <f t="shared" si="27"/>
        <v>1104</v>
      </c>
      <c r="U70" s="16">
        <f t="shared" si="20"/>
        <v>0</v>
      </c>
      <c r="V70" s="16">
        <f t="shared" si="20"/>
        <v>1</v>
      </c>
      <c r="W70" s="20">
        <f t="shared" si="20"/>
        <v>1</v>
      </c>
      <c r="X70" s="16">
        <v>400</v>
      </c>
      <c r="Y70" s="16">
        <f t="shared" ref="Y70:Y94" si="28">X70*MAX(R70:T70)</f>
        <v>2390000</v>
      </c>
      <c r="Z70" s="16">
        <f t="shared" si="21"/>
        <v>400</v>
      </c>
      <c r="AA70" s="16">
        <f t="shared" si="22"/>
        <v>523</v>
      </c>
      <c r="AB70" s="16">
        <f t="shared" si="23"/>
        <v>2164</v>
      </c>
      <c r="AC70" s="16">
        <f t="shared" ref="AC70:AC94" si="29">Y70*0.000001</f>
        <v>2.3899999999999997</v>
      </c>
      <c r="AD70" s="16"/>
      <c r="AE70" s="3"/>
      <c r="AF70" s="3"/>
      <c r="AG70" s="3"/>
      <c r="AH70" s="3"/>
      <c r="AI70" s="3"/>
      <c r="AJ70" s="3"/>
      <c r="AK70" s="3"/>
      <c r="AL70" s="3"/>
      <c r="AM70" s="1"/>
      <c r="AN70" s="1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5">
      <c r="A71" s="16">
        <v>12.5</v>
      </c>
      <c r="B71" s="16">
        <v>3</v>
      </c>
      <c r="C71" s="16">
        <v>0</v>
      </c>
      <c r="D71" s="16">
        <v>10</v>
      </c>
      <c r="E71" s="16">
        <f t="shared" si="24"/>
        <v>125</v>
      </c>
      <c r="F71" s="16">
        <f t="shared" si="25"/>
        <v>30</v>
      </c>
      <c r="G71" s="16">
        <f t="shared" si="26"/>
        <v>0</v>
      </c>
      <c r="H71" s="16">
        <f t="shared" si="19"/>
        <v>-15</v>
      </c>
      <c r="I71" s="16">
        <f t="shared" si="19"/>
        <v>20</v>
      </c>
      <c r="J71" s="16">
        <f t="shared" si="19"/>
        <v>0</v>
      </c>
      <c r="K71" s="16">
        <v>411.88</v>
      </c>
      <c r="L71" s="16">
        <f t="shared" si="15"/>
        <v>392.16697260223225</v>
      </c>
      <c r="M71" s="16">
        <f t="shared" si="16"/>
        <v>434.98125327342791</v>
      </c>
      <c r="N71" s="16">
        <f t="shared" si="17"/>
        <v>409.64225624400365</v>
      </c>
      <c r="O71" s="16">
        <f t="shared" si="18"/>
        <v>-19.83440409449679</v>
      </c>
      <c r="P71" s="16">
        <f t="shared" si="18"/>
        <v>14.411276615304246</v>
      </c>
      <c r="Q71" s="16">
        <f t="shared" si="18"/>
        <v>6.3915110075127473</v>
      </c>
      <c r="R71" s="18">
        <f t="shared" si="27"/>
        <v>3966</v>
      </c>
      <c r="S71" s="18">
        <f t="shared" si="27"/>
        <v>2882</v>
      </c>
      <c r="T71" s="18">
        <f t="shared" si="27"/>
        <v>1278</v>
      </c>
      <c r="U71" s="16">
        <f t="shared" si="20"/>
        <v>0</v>
      </c>
      <c r="V71" s="16">
        <f t="shared" si="20"/>
        <v>1</v>
      </c>
      <c r="W71" s="20">
        <f t="shared" si="20"/>
        <v>1</v>
      </c>
      <c r="X71" s="16">
        <v>400</v>
      </c>
      <c r="Y71" s="16">
        <f t="shared" si="28"/>
        <v>1586400</v>
      </c>
      <c r="Z71" s="16">
        <f t="shared" si="21"/>
        <v>400</v>
      </c>
      <c r="AA71" s="16">
        <f t="shared" si="22"/>
        <v>550</v>
      </c>
      <c r="AB71" s="16">
        <f t="shared" si="23"/>
        <v>1241</v>
      </c>
      <c r="AC71" s="16">
        <f t="shared" si="29"/>
        <v>1.5864</v>
      </c>
      <c r="AD71" s="16"/>
      <c r="AE71" s="3"/>
      <c r="AF71" s="3"/>
      <c r="AG71" s="3"/>
      <c r="AH71" s="3"/>
      <c r="AI71" s="3"/>
      <c r="AJ71" s="3"/>
      <c r="AK71" s="3"/>
      <c r="AL71" s="3"/>
      <c r="AM71" s="1"/>
      <c r="AN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5">
      <c r="A72" s="16">
        <v>14</v>
      </c>
      <c r="B72" s="16">
        <v>3</v>
      </c>
      <c r="C72" s="16">
        <v>0</v>
      </c>
      <c r="D72" s="16">
        <v>10</v>
      </c>
      <c r="E72" s="16">
        <f t="shared" si="24"/>
        <v>140</v>
      </c>
      <c r="F72" s="16">
        <f t="shared" si="25"/>
        <v>30</v>
      </c>
      <c r="G72" s="16">
        <f t="shared" si="26"/>
        <v>0</v>
      </c>
      <c r="H72" s="16">
        <f t="shared" si="19"/>
        <v>15</v>
      </c>
      <c r="I72" s="16">
        <f t="shared" si="19"/>
        <v>0</v>
      </c>
      <c r="J72" s="16">
        <f t="shared" si="19"/>
        <v>0</v>
      </c>
      <c r="K72" s="16">
        <v>411.88</v>
      </c>
      <c r="L72" s="16">
        <f t="shared" si="15"/>
        <v>412.15304730160619</v>
      </c>
      <c r="M72" s="16">
        <f t="shared" si="16"/>
        <v>398.9601209402739</v>
      </c>
      <c r="N72" s="16">
        <f t="shared" si="17"/>
        <v>424.93657256033168</v>
      </c>
      <c r="O72" s="16">
        <f t="shared" si="18"/>
        <v>19.986074699373944</v>
      </c>
      <c r="P72" s="16">
        <f t="shared" si="18"/>
        <v>-36.021132333154014</v>
      </c>
      <c r="Q72" s="16">
        <f t="shared" si="18"/>
        <v>15.294316316328036</v>
      </c>
      <c r="R72" s="18">
        <f t="shared" si="27"/>
        <v>3997</v>
      </c>
      <c r="S72" s="18">
        <f t="shared" si="27"/>
        <v>7204</v>
      </c>
      <c r="T72" s="18">
        <f t="shared" si="27"/>
        <v>3058</v>
      </c>
      <c r="U72" s="16">
        <f t="shared" si="20"/>
        <v>1</v>
      </c>
      <c r="V72" s="16">
        <f t="shared" si="20"/>
        <v>0</v>
      </c>
      <c r="W72" s="20">
        <f t="shared" si="20"/>
        <v>1</v>
      </c>
      <c r="X72" s="16">
        <v>400</v>
      </c>
      <c r="Y72" s="16">
        <f t="shared" si="28"/>
        <v>2881600</v>
      </c>
      <c r="Z72" s="16">
        <f t="shared" si="21"/>
        <v>720</v>
      </c>
      <c r="AA72" s="16">
        <f t="shared" si="22"/>
        <v>400</v>
      </c>
      <c r="AB72" s="16">
        <f t="shared" si="23"/>
        <v>942</v>
      </c>
      <c r="AC72" s="16">
        <f t="shared" si="29"/>
        <v>2.8815999999999997</v>
      </c>
      <c r="AD72" s="16"/>
      <c r="AE72" s="3"/>
      <c r="AF72" s="3"/>
      <c r="AG72" s="3"/>
      <c r="AH72" s="3"/>
      <c r="AI72" s="3"/>
      <c r="AJ72" s="3"/>
      <c r="AK72" s="3"/>
      <c r="AL72" s="3"/>
      <c r="AM72" s="1"/>
      <c r="A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5">
      <c r="A73" s="16">
        <v>14</v>
      </c>
      <c r="B73" s="16">
        <v>6</v>
      </c>
      <c r="C73" s="16">
        <v>0</v>
      </c>
      <c r="D73" s="16">
        <v>10</v>
      </c>
      <c r="E73" s="16">
        <f t="shared" si="24"/>
        <v>140</v>
      </c>
      <c r="F73" s="16">
        <f t="shared" si="25"/>
        <v>60</v>
      </c>
      <c r="G73" s="16">
        <f t="shared" si="26"/>
        <v>0</v>
      </c>
      <c r="H73" s="16">
        <f t="shared" si="19"/>
        <v>0</v>
      </c>
      <c r="I73" s="16">
        <f t="shared" si="19"/>
        <v>30</v>
      </c>
      <c r="J73" s="16">
        <f t="shared" si="19"/>
        <v>0</v>
      </c>
      <c r="K73" s="16">
        <v>411.88</v>
      </c>
      <c r="L73" s="16">
        <f t="shared" ref="L73:L94" si="30">SQRT((H73*H73)+((I73-K73)*(I73-K73))+(J73*J73))</f>
        <v>381.88</v>
      </c>
      <c r="M73" s="16">
        <f t="shared" ref="M73:M94" si="31">SQRT(((H73-((SQRT(3)/2)*K73))^2)+((I73+(0.5*K73))^2)+(J73^2))</f>
        <v>427.66988951760442</v>
      </c>
      <c r="N73" s="16">
        <f t="shared" ref="N73:N94" si="32">SQRT(((H73+((SQRT(3)/2)*K73))^2)+((I73+(0.5*K73))^2)+(J73^2))</f>
        <v>427.66988951760442</v>
      </c>
      <c r="O73" s="16">
        <f t="shared" si="18"/>
        <v>-30.273047301606198</v>
      </c>
      <c r="P73" s="16">
        <f t="shared" si="18"/>
        <v>28.709768577330522</v>
      </c>
      <c r="Q73" s="16">
        <f t="shared" si="18"/>
        <v>2.7333169572727343</v>
      </c>
      <c r="R73" s="18">
        <f t="shared" si="27"/>
        <v>6054</v>
      </c>
      <c r="S73" s="18">
        <f t="shared" si="27"/>
        <v>5741</v>
      </c>
      <c r="T73" s="18">
        <f t="shared" si="27"/>
        <v>546</v>
      </c>
      <c r="U73" s="16">
        <f t="shared" si="20"/>
        <v>0</v>
      </c>
      <c r="V73" s="16">
        <f t="shared" si="20"/>
        <v>1</v>
      </c>
      <c r="W73" s="20">
        <f t="shared" si="20"/>
        <v>1</v>
      </c>
      <c r="X73" s="16">
        <v>400</v>
      </c>
      <c r="Y73" s="16">
        <f t="shared" si="28"/>
        <v>2421600</v>
      </c>
      <c r="Z73" s="16">
        <f t="shared" si="21"/>
        <v>400</v>
      </c>
      <c r="AA73" s="16">
        <f t="shared" si="22"/>
        <v>421</v>
      </c>
      <c r="AB73" s="16">
        <f t="shared" si="23"/>
        <v>4435</v>
      </c>
      <c r="AC73" s="16">
        <f t="shared" si="29"/>
        <v>2.4215999999999998</v>
      </c>
      <c r="AD73" s="16"/>
      <c r="AE73" s="3"/>
      <c r="AF73" s="3"/>
      <c r="AG73" s="3"/>
      <c r="AH73" s="3"/>
      <c r="AI73" s="3"/>
      <c r="AJ73" s="3"/>
      <c r="AK73" s="3"/>
      <c r="AL73" s="3"/>
      <c r="AM73" s="1"/>
      <c r="A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5">
      <c r="A74" s="16">
        <v>9</v>
      </c>
      <c r="B74" s="16">
        <v>6</v>
      </c>
      <c r="C74" s="16">
        <v>0</v>
      </c>
      <c r="D74" s="16">
        <v>10</v>
      </c>
      <c r="E74" s="16">
        <f t="shared" si="24"/>
        <v>90</v>
      </c>
      <c r="F74" s="16">
        <f t="shared" si="25"/>
        <v>60</v>
      </c>
      <c r="G74" s="16">
        <f t="shared" si="26"/>
        <v>0</v>
      </c>
      <c r="H74" s="16">
        <f t="shared" si="19"/>
        <v>-50</v>
      </c>
      <c r="I74" s="16">
        <f t="shared" si="19"/>
        <v>0</v>
      </c>
      <c r="J74" s="16">
        <f t="shared" si="19"/>
        <v>0</v>
      </c>
      <c r="K74" s="16">
        <v>411.88</v>
      </c>
      <c r="L74" s="16">
        <f t="shared" si="30"/>
        <v>414.90376522755253</v>
      </c>
      <c r="M74" s="16">
        <f t="shared" si="31"/>
        <v>455.8672928946246</v>
      </c>
      <c r="N74" s="16">
        <f t="shared" si="32"/>
        <v>369.42560830149085</v>
      </c>
      <c r="O74" s="16">
        <f t="shared" si="18"/>
        <v>33.023765227552531</v>
      </c>
      <c r="P74" s="16">
        <f t="shared" si="18"/>
        <v>28.19740337702018</v>
      </c>
      <c r="Q74" s="16">
        <f t="shared" si="18"/>
        <v>-58.244281216113563</v>
      </c>
      <c r="R74" s="18">
        <f t="shared" si="27"/>
        <v>6604</v>
      </c>
      <c r="S74" s="18">
        <f t="shared" si="27"/>
        <v>5639</v>
      </c>
      <c r="T74" s="18">
        <f t="shared" si="27"/>
        <v>11648</v>
      </c>
      <c r="U74" s="16">
        <f t="shared" si="20"/>
        <v>1</v>
      </c>
      <c r="V74" s="16">
        <f t="shared" si="20"/>
        <v>1</v>
      </c>
      <c r="W74" s="20">
        <f t="shared" si="20"/>
        <v>0</v>
      </c>
      <c r="X74" s="16">
        <v>400</v>
      </c>
      <c r="Y74" s="16">
        <f t="shared" si="28"/>
        <v>4659200</v>
      </c>
      <c r="Z74" s="16">
        <f t="shared" si="21"/>
        <v>705</v>
      </c>
      <c r="AA74" s="16">
        <f t="shared" si="22"/>
        <v>826</v>
      </c>
      <c r="AB74" s="16">
        <f t="shared" si="23"/>
        <v>400</v>
      </c>
      <c r="AC74" s="16">
        <f t="shared" si="29"/>
        <v>4.6592000000000002</v>
      </c>
      <c r="AD74" s="16"/>
      <c r="AE74" s="3"/>
      <c r="AF74" s="3"/>
      <c r="AG74" s="3"/>
      <c r="AH74" s="3"/>
      <c r="AI74" s="3"/>
      <c r="AJ74" s="3"/>
      <c r="AK74" s="3"/>
      <c r="AL74" s="3"/>
      <c r="AM74" s="1"/>
      <c r="A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5">
      <c r="A75" s="16">
        <v>9</v>
      </c>
      <c r="B75" s="16">
        <v>1</v>
      </c>
      <c r="C75" s="16">
        <v>0</v>
      </c>
      <c r="D75" s="16">
        <v>10</v>
      </c>
      <c r="E75" s="16">
        <f t="shared" si="24"/>
        <v>90</v>
      </c>
      <c r="F75" s="16">
        <f t="shared" si="25"/>
        <v>10</v>
      </c>
      <c r="G75" s="16">
        <f t="shared" si="26"/>
        <v>0</v>
      </c>
      <c r="H75" s="16">
        <f t="shared" si="19"/>
        <v>0</v>
      </c>
      <c r="I75" s="16">
        <f t="shared" si="19"/>
        <v>-50</v>
      </c>
      <c r="J75" s="16">
        <f t="shared" si="19"/>
        <v>0</v>
      </c>
      <c r="K75" s="16">
        <v>411.88</v>
      </c>
      <c r="L75" s="16">
        <f t="shared" si="30"/>
        <v>461.88</v>
      </c>
      <c r="M75" s="16">
        <f t="shared" si="31"/>
        <v>389.29569018934694</v>
      </c>
      <c r="N75" s="16">
        <f t="shared" si="32"/>
        <v>389.29569018934694</v>
      </c>
      <c r="O75" s="16">
        <f t="shared" si="18"/>
        <v>46.976234772447469</v>
      </c>
      <c r="P75" s="16">
        <f t="shared" si="18"/>
        <v>-66.571602705277655</v>
      </c>
      <c r="Q75" s="16">
        <f t="shared" si="18"/>
        <v>19.870081887856088</v>
      </c>
      <c r="R75" s="18">
        <f t="shared" si="27"/>
        <v>9395</v>
      </c>
      <c r="S75" s="18">
        <f t="shared" si="27"/>
        <v>13314</v>
      </c>
      <c r="T75" s="18">
        <f t="shared" si="27"/>
        <v>3974</v>
      </c>
      <c r="U75" s="16">
        <f t="shared" si="20"/>
        <v>1</v>
      </c>
      <c r="V75" s="16">
        <f t="shared" si="20"/>
        <v>0</v>
      </c>
      <c r="W75" s="20">
        <f t="shared" si="20"/>
        <v>1</v>
      </c>
      <c r="X75" s="16">
        <v>400</v>
      </c>
      <c r="Y75" s="16">
        <f t="shared" si="28"/>
        <v>5325600</v>
      </c>
      <c r="Z75" s="16">
        <f t="shared" si="21"/>
        <v>566</v>
      </c>
      <c r="AA75" s="16">
        <f t="shared" si="22"/>
        <v>400</v>
      </c>
      <c r="AB75" s="16">
        <f t="shared" si="23"/>
        <v>1340</v>
      </c>
      <c r="AC75" s="16">
        <f t="shared" si="29"/>
        <v>5.3255999999999997</v>
      </c>
      <c r="AD75" s="16"/>
      <c r="AE75" s="3"/>
      <c r="AF75" s="3"/>
      <c r="AG75" s="3"/>
      <c r="AH75" s="3"/>
      <c r="AI75" s="3"/>
      <c r="AJ75" s="3"/>
      <c r="AK75" s="3"/>
      <c r="AL75" s="3"/>
      <c r="AM75" s="1"/>
      <c r="AN75" s="1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5">
      <c r="A76" s="16">
        <v>6</v>
      </c>
      <c r="B76" s="16">
        <v>1</v>
      </c>
      <c r="C76" s="16">
        <v>0</v>
      </c>
      <c r="D76" s="16">
        <v>10</v>
      </c>
      <c r="E76" s="16">
        <f t="shared" si="24"/>
        <v>60</v>
      </c>
      <c r="F76" s="16">
        <f t="shared" si="25"/>
        <v>10</v>
      </c>
      <c r="G76" s="16">
        <f t="shared" si="26"/>
        <v>0</v>
      </c>
      <c r="H76" s="16">
        <f t="shared" si="19"/>
        <v>-30</v>
      </c>
      <c r="I76" s="16">
        <f t="shared" si="19"/>
        <v>0</v>
      </c>
      <c r="J76" s="16">
        <f t="shared" si="19"/>
        <v>0</v>
      </c>
      <c r="K76" s="16">
        <v>411.88</v>
      </c>
      <c r="L76" s="16">
        <f t="shared" si="30"/>
        <v>412.97110601106226</v>
      </c>
      <c r="M76" s="16">
        <f t="shared" si="31"/>
        <v>438.11761776792781</v>
      </c>
      <c r="N76" s="16">
        <f t="shared" si="32"/>
        <v>386.19065473073778</v>
      </c>
      <c r="O76" s="16">
        <f t="shared" si="18"/>
        <v>-48.908893988937734</v>
      </c>
      <c r="P76" s="16">
        <f t="shared" si="18"/>
        <v>48.821927578580869</v>
      </c>
      <c r="Q76" s="16">
        <f t="shared" si="18"/>
        <v>-3.1050354586091657</v>
      </c>
      <c r="R76" s="18">
        <f t="shared" si="27"/>
        <v>9781</v>
      </c>
      <c r="S76" s="18">
        <f t="shared" si="27"/>
        <v>9764</v>
      </c>
      <c r="T76" s="18">
        <f t="shared" si="27"/>
        <v>621</v>
      </c>
      <c r="U76" s="16">
        <f t="shared" si="20"/>
        <v>0</v>
      </c>
      <c r="V76" s="16">
        <f t="shared" si="20"/>
        <v>1</v>
      </c>
      <c r="W76" s="20">
        <f t="shared" si="20"/>
        <v>0</v>
      </c>
      <c r="X76" s="16">
        <v>400</v>
      </c>
      <c r="Y76" s="16">
        <f t="shared" si="28"/>
        <v>3912400</v>
      </c>
      <c r="Z76" s="16">
        <f t="shared" si="21"/>
        <v>400</v>
      </c>
      <c r="AA76" s="16">
        <f t="shared" si="22"/>
        <v>400</v>
      </c>
      <c r="AB76" s="16">
        <f t="shared" si="23"/>
        <v>6300</v>
      </c>
      <c r="AC76" s="16">
        <f t="shared" si="29"/>
        <v>3.9123999999999999</v>
      </c>
      <c r="AD76" s="16"/>
      <c r="AE76" s="3"/>
      <c r="AF76" s="3"/>
      <c r="AG76" s="3"/>
      <c r="AH76" s="3"/>
      <c r="AI76" s="3"/>
      <c r="AJ76" s="3"/>
      <c r="AK76" s="3"/>
      <c r="AL76" s="3"/>
      <c r="AM76" s="1"/>
      <c r="AN76" s="1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5">
      <c r="A77" s="16">
        <v>6</v>
      </c>
      <c r="B77" s="16">
        <v>2</v>
      </c>
      <c r="C77" s="16">
        <v>0</v>
      </c>
      <c r="D77" s="16">
        <v>10</v>
      </c>
      <c r="E77" s="16">
        <f t="shared" si="24"/>
        <v>60</v>
      </c>
      <c r="F77" s="16">
        <f t="shared" si="25"/>
        <v>20</v>
      </c>
      <c r="G77" s="16">
        <f t="shared" si="26"/>
        <v>0</v>
      </c>
      <c r="H77" s="16">
        <f t="shared" si="19"/>
        <v>0</v>
      </c>
      <c r="I77" s="16">
        <f t="shared" si="19"/>
        <v>10</v>
      </c>
      <c r="J77" s="16">
        <f t="shared" si="19"/>
        <v>0</v>
      </c>
      <c r="K77" s="16">
        <v>411.88</v>
      </c>
      <c r="L77" s="16">
        <f t="shared" si="30"/>
        <v>401.88</v>
      </c>
      <c r="M77" s="16">
        <f t="shared" si="31"/>
        <v>416.96994424058909</v>
      </c>
      <c r="N77" s="16">
        <f t="shared" si="32"/>
        <v>416.96994424058909</v>
      </c>
      <c r="O77" s="16">
        <f t="shared" si="18"/>
        <v>-11.091106011062266</v>
      </c>
      <c r="P77" s="16">
        <f t="shared" si="18"/>
        <v>-21.147673527338725</v>
      </c>
      <c r="Q77" s="16">
        <f t="shared" si="18"/>
        <v>30.77928950985131</v>
      </c>
      <c r="R77" s="18">
        <f t="shared" si="27"/>
        <v>2218</v>
      </c>
      <c r="S77" s="18">
        <f t="shared" si="27"/>
        <v>4229</v>
      </c>
      <c r="T77" s="18">
        <f t="shared" si="27"/>
        <v>6155</v>
      </c>
      <c r="U77" s="16">
        <f t="shared" si="20"/>
        <v>0</v>
      </c>
      <c r="V77" s="16">
        <f t="shared" si="20"/>
        <v>0</v>
      </c>
      <c r="W77" s="20">
        <f t="shared" si="20"/>
        <v>1</v>
      </c>
      <c r="X77" s="16">
        <v>400</v>
      </c>
      <c r="Y77" s="16">
        <f t="shared" si="28"/>
        <v>2462000</v>
      </c>
      <c r="Z77" s="16">
        <f t="shared" si="21"/>
        <v>1110</v>
      </c>
      <c r="AA77" s="16">
        <f t="shared" si="22"/>
        <v>582</v>
      </c>
      <c r="AB77" s="16">
        <f t="shared" si="23"/>
        <v>400</v>
      </c>
      <c r="AC77" s="16">
        <f t="shared" si="29"/>
        <v>2.4619999999999997</v>
      </c>
      <c r="AD77" s="16"/>
      <c r="AE77" s="3"/>
      <c r="AF77" s="3"/>
      <c r="AG77" s="3"/>
      <c r="AH77" s="3"/>
      <c r="AI77" s="3"/>
      <c r="AJ77" s="3"/>
      <c r="AK77" s="3"/>
      <c r="AL77" s="3"/>
      <c r="AM77" s="1"/>
      <c r="AN77" s="1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5">
      <c r="A78" s="16">
        <v>7</v>
      </c>
      <c r="B78" s="16">
        <v>2</v>
      </c>
      <c r="C78" s="16">
        <v>0</v>
      </c>
      <c r="D78" s="16">
        <v>10</v>
      </c>
      <c r="E78" s="16">
        <f t="shared" si="24"/>
        <v>70</v>
      </c>
      <c r="F78" s="16">
        <f t="shared" si="25"/>
        <v>20</v>
      </c>
      <c r="G78" s="16">
        <f t="shared" si="26"/>
        <v>0</v>
      </c>
      <c r="H78" s="16">
        <f t="shared" si="19"/>
        <v>10</v>
      </c>
      <c r="I78" s="16">
        <f t="shared" si="19"/>
        <v>0</v>
      </c>
      <c r="J78" s="16">
        <f t="shared" si="19"/>
        <v>0</v>
      </c>
      <c r="K78" s="16">
        <v>411.88</v>
      </c>
      <c r="L78" s="16">
        <f t="shared" si="30"/>
        <v>412.00137669672904</v>
      </c>
      <c r="M78" s="16">
        <f t="shared" si="31"/>
        <v>403.2507452364909</v>
      </c>
      <c r="N78" s="16">
        <f t="shared" si="32"/>
        <v>420.56997665812366</v>
      </c>
      <c r="O78" s="16">
        <f t="shared" si="18"/>
        <v>10.121376696729044</v>
      </c>
      <c r="P78" s="16">
        <f t="shared" si="18"/>
        <v>-13.719199004098186</v>
      </c>
      <c r="Q78" s="16">
        <f t="shared" si="18"/>
        <v>3.6000324175345781</v>
      </c>
      <c r="R78" s="18">
        <f t="shared" si="27"/>
        <v>2024</v>
      </c>
      <c r="S78" s="18">
        <f t="shared" si="27"/>
        <v>2743</v>
      </c>
      <c r="T78" s="18">
        <f t="shared" si="27"/>
        <v>720</v>
      </c>
      <c r="U78" s="16">
        <f t="shared" si="20"/>
        <v>1</v>
      </c>
      <c r="V78" s="16">
        <f t="shared" si="20"/>
        <v>0</v>
      </c>
      <c r="W78" s="20">
        <f t="shared" si="20"/>
        <v>1</v>
      </c>
      <c r="X78" s="16">
        <v>400</v>
      </c>
      <c r="Y78" s="16">
        <f t="shared" si="28"/>
        <v>1097200</v>
      </c>
      <c r="Z78" s="16">
        <f t="shared" si="21"/>
        <v>542</v>
      </c>
      <c r="AA78" s="16">
        <f t="shared" si="22"/>
        <v>400</v>
      </c>
      <c r="AB78" s="16">
        <f t="shared" si="23"/>
        <v>1523</v>
      </c>
      <c r="AC78" s="16">
        <f t="shared" si="29"/>
        <v>1.0972</v>
      </c>
      <c r="AD78" s="16"/>
      <c r="AE78" s="3"/>
      <c r="AF78" s="3"/>
      <c r="AG78" s="3"/>
      <c r="AH78" s="3"/>
      <c r="AI78" s="3"/>
      <c r="AJ78" s="3"/>
      <c r="AK78" s="3"/>
      <c r="AL78" s="3"/>
      <c r="AM78" s="1"/>
      <c r="AN78" s="1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5">
      <c r="A79" s="16">
        <v>7</v>
      </c>
      <c r="B79" s="16">
        <v>3</v>
      </c>
      <c r="C79" s="16">
        <v>0</v>
      </c>
      <c r="D79" s="16">
        <v>10</v>
      </c>
      <c r="E79" s="16">
        <f t="shared" si="24"/>
        <v>70</v>
      </c>
      <c r="F79" s="16">
        <f t="shared" si="25"/>
        <v>30</v>
      </c>
      <c r="G79" s="16">
        <f t="shared" si="26"/>
        <v>0</v>
      </c>
      <c r="H79" s="16">
        <f t="shared" si="19"/>
        <v>0</v>
      </c>
      <c r="I79" s="16">
        <f t="shared" si="19"/>
        <v>10</v>
      </c>
      <c r="J79" s="16">
        <f t="shared" si="19"/>
        <v>0</v>
      </c>
      <c r="K79" s="16">
        <v>411.88</v>
      </c>
      <c r="L79" s="16">
        <f t="shared" si="30"/>
        <v>401.88</v>
      </c>
      <c r="M79" s="16">
        <f t="shared" si="31"/>
        <v>416.96994424058909</v>
      </c>
      <c r="N79" s="16">
        <f t="shared" si="32"/>
        <v>416.96994424058909</v>
      </c>
      <c r="O79" s="16">
        <f t="shared" si="18"/>
        <v>-10.121376696729044</v>
      </c>
      <c r="P79" s="16">
        <f t="shared" si="18"/>
        <v>13.719199004098186</v>
      </c>
      <c r="Q79" s="16">
        <f t="shared" si="18"/>
        <v>-3.6000324175345781</v>
      </c>
      <c r="R79" s="18">
        <f t="shared" si="27"/>
        <v>2024</v>
      </c>
      <c r="S79" s="18">
        <f t="shared" si="27"/>
        <v>2743</v>
      </c>
      <c r="T79" s="18">
        <f t="shared" si="27"/>
        <v>720</v>
      </c>
      <c r="U79" s="16">
        <f t="shared" si="20"/>
        <v>0</v>
      </c>
      <c r="V79" s="16">
        <f t="shared" si="20"/>
        <v>1</v>
      </c>
      <c r="W79" s="20">
        <f t="shared" si="20"/>
        <v>0</v>
      </c>
      <c r="X79" s="16">
        <v>400</v>
      </c>
      <c r="Y79" s="16">
        <f t="shared" si="28"/>
        <v>1097200</v>
      </c>
      <c r="Z79" s="16">
        <f t="shared" si="21"/>
        <v>542</v>
      </c>
      <c r="AA79" s="16">
        <f t="shared" si="22"/>
        <v>400</v>
      </c>
      <c r="AB79" s="16">
        <f t="shared" si="23"/>
        <v>1523</v>
      </c>
      <c r="AC79" s="16">
        <f t="shared" si="29"/>
        <v>1.0972</v>
      </c>
      <c r="AD79" s="16"/>
      <c r="AE79" s="3"/>
      <c r="AF79" s="3"/>
      <c r="AG79" s="3"/>
      <c r="AH79" s="3"/>
      <c r="AI79" s="3"/>
      <c r="AJ79" s="3"/>
      <c r="AK79" s="3"/>
      <c r="AL79" s="3"/>
      <c r="AM79" s="1"/>
      <c r="AN79" s="1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5">
      <c r="A80" s="16">
        <v>6</v>
      </c>
      <c r="B80" s="16">
        <v>3</v>
      </c>
      <c r="C80" s="16">
        <v>0</v>
      </c>
      <c r="D80" s="16">
        <v>10</v>
      </c>
      <c r="E80" s="16">
        <f t="shared" si="24"/>
        <v>60</v>
      </c>
      <c r="F80" s="16">
        <f t="shared" si="25"/>
        <v>30</v>
      </c>
      <c r="G80" s="16">
        <f t="shared" si="26"/>
        <v>0</v>
      </c>
      <c r="H80" s="16">
        <f t="shared" si="19"/>
        <v>-10</v>
      </c>
      <c r="I80" s="16">
        <f t="shared" si="19"/>
        <v>0</v>
      </c>
      <c r="J80" s="16">
        <f t="shared" si="19"/>
        <v>0</v>
      </c>
      <c r="K80" s="16">
        <v>411.88</v>
      </c>
      <c r="L80" s="16">
        <f t="shared" si="30"/>
        <v>412.00137669672904</v>
      </c>
      <c r="M80" s="16">
        <f t="shared" si="31"/>
        <v>420.56997665812366</v>
      </c>
      <c r="N80" s="16">
        <f t="shared" si="32"/>
        <v>403.2507452364909</v>
      </c>
      <c r="O80" s="16">
        <f t="shared" si="18"/>
        <v>10.121376696729044</v>
      </c>
      <c r="P80" s="16">
        <f t="shared" si="18"/>
        <v>3.6000324175345781</v>
      </c>
      <c r="Q80" s="16">
        <f t="shared" si="18"/>
        <v>-13.719199004098186</v>
      </c>
      <c r="R80" s="18">
        <f t="shared" si="27"/>
        <v>2024</v>
      </c>
      <c r="S80" s="18">
        <f t="shared" si="27"/>
        <v>720</v>
      </c>
      <c r="T80" s="18">
        <f t="shared" si="27"/>
        <v>2743</v>
      </c>
      <c r="U80" s="16">
        <f t="shared" si="20"/>
        <v>1</v>
      </c>
      <c r="V80" s="16">
        <f t="shared" si="20"/>
        <v>1</v>
      </c>
      <c r="W80" s="20">
        <f t="shared" si="20"/>
        <v>0</v>
      </c>
      <c r="X80" s="16">
        <v>400</v>
      </c>
      <c r="Y80" s="16">
        <f t="shared" si="28"/>
        <v>1097200</v>
      </c>
      <c r="Z80" s="16">
        <f t="shared" si="21"/>
        <v>542</v>
      </c>
      <c r="AA80" s="16">
        <f t="shared" si="22"/>
        <v>1523</v>
      </c>
      <c r="AB80" s="16">
        <f t="shared" si="23"/>
        <v>400</v>
      </c>
      <c r="AC80" s="16">
        <f t="shared" si="29"/>
        <v>1.0972</v>
      </c>
      <c r="AD80" s="16"/>
      <c r="AE80" s="3"/>
      <c r="AF80" s="3"/>
      <c r="AG80" s="3"/>
      <c r="AH80" s="3"/>
      <c r="AI80" s="3"/>
      <c r="AJ80" s="3"/>
      <c r="AK80" s="3"/>
      <c r="AL80" s="3"/>
      <c r="AM80" s="1"/>
      <c r="AN80" s="1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5">
      <c r="A81" s="16">
        <v>6</v>
      </c>
      <c r="B81" s="16">
        <v>5</v>
      </c>
      <c r="C81" s="16">
        <v>0</v>
      </c>
      <c r="D81" s="16">
        <v>10</v>
      </c>
      <c r="E81" s="16">
        <f t="shared" si="24"/>
        <v>60</v>
      </c>
      <c r="F81" s="16">
        <f t="shared" si="25"/>
        <v>50</v>
      </c>
      <c r="G81" s="16">
        <f t="shared" si="26"/>
        <v>0</v>
      </c>
      <c r="H81" s="16">
        <f t="shared" si="19"/>
        <v>0</v>
      </c>
      <c r="I81" s="16">
        <f t="shared" si="19"/>
        <v>20</v>
      </c>
      <c r="J81" s="16">
        <f t="shared" si="19"/>
        <v>0</v>
      </c>
      <c r="K81" s="16">
        <v>411.88</v>
      </c>
      <c r="L81" s="16">
        <f t="shared" si="30"/>
        <v>391.88</v>
      </c>
      <c r="M81" s="16">
        <f t="shared" si="31"/>
        <v>422.23540164225926</v>
      </c>
      <c r="N81" s="16">
        <f t="shared" si="32"/>
        <v>422.23540164225926</v>
      </c>
      <c r="O81" s="16">
        <f t="shared" si="18"/>
        <v>-20.121376696729044</v>
      </c>
      <c r="P81" s="16">
        <f t="shared" si="18"/>
        <v>1.6654249841355977</v>
      </c>
      <c r="Q81" s="16">
        <f t="shared" si="18"/>
        <v>18.984656405768362</v>
      </c>
      <c r="R81" s="18">
        <f t="shared" si="27"/>
        <v>4024</v>
      </c>
      <c r="S81" s="18">
        <f t="shared" si="27"/>
        <v>333</v>
      </c>
      <c r="T81" s="18">
        <f t="shared" si="27"/>
        <v>3796</v>
      </c>
      <c r="U81" s="16">
        <f t="shared" si="20"/>
        <v>0</v>
      </c>
      <c r="V81" s="16">
        <f t="shared" si="20"/>
        <v>1</v>
      </c>
      <c r="W81" s="20">
        <f t="shared" si="20"/>
        <v>1</v>
      </c>
      <c r="X81" s="16">
        <v>400</v>
      </c>
      <c r="Y81" s="16">
        <f t="shared" si="28"/>
        <v>1609600</v>
      </c>
      <c r="Z81" s="16">
        <f t="shared" si="21"/>
        <v>400</v>
      </c>
      <c r="AA81" s="16">
        <f t="shared" si="22"/>
        <v>4833</v>
      </c>
      <c r="AB81" s="16">
        <f t="shared" si="23"/>
        <v>424</v>
      </c>
      <c r="AC81" s="16">
        <f t="shared" si="29"/>
        <v>1.6095999999999999</v>
      </c>
      <c r="AD81" s="16"/>
      <c r="AE81" s="3"/>
      <c r="AF81" s="3"/>
      <c r="AG81" s="3"/>
      <c r="AH81" s="3"/>
      <c r="AI81" s="3"/>
      <c r="AJ81" s="3"/>
      <c r="AK81" s="3"/>
      <c r="AL81" s="3"/>
      <c r="AM81" s="1"/>
      <c r="AN81" s="1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5">
      <c r="A82" s="16">
        <v>8</v>
      </c>
      <c r="B82" s="16">
        <v>5</v>
      </c>
      <c r="C82" s="16">
        <v>0</v>
      </c>
      <c r="D82" s="16">
        <v>10</v>
      </c>
      <c r="E82" s="16">
        <f t="shared" si="24"/>
        <v>80</v>
      </c>
      <c r="F82" s="16">
        <f t="shared" si="25"/>
        <v>50</v>
      </c>
      <c r="G82" s="16">
        <f t="shared" si="26"/>
        <v>0</v>
      </c>
      <c r="H82" s="16">
        <f t="shared" si="19"/>
        <v>20</v>
      </c>
      <c r="I82" s="16">
        <f t="shared" si="19"/>
        <v>0</v>
      </c>
      <c r="J82" s="16">
        <f t="shared" si="19"/>
        <v>0</v>
      </c>
      <c r="K82" s="16">
        <v>411.88</v>
      </c>
      <c r="L82" s="16">
        <f t="shared" si="30"/>
        <v>412.36529242893369</v>
      </c>
      <c r="M82" s="16">
        <f t="shared" si="31"/>
        <v>394.686195182414</v>
      </c>
      <c r="N82" s="16">
        <f t="shared" si="32"/>
        <v>429.31698793831737</v>
      </c>
      <c r="O82" s="16">
        <f t="shared" si="18"/>
        <v>20.48529242893369</v>
      </c>
      <c r="P82" s="16">
        <f t="shared" si="18"/>
        <v>-27.549206459845266</v>
      </c>
      <c r="Q82" s="16">
        <f t="shared" si="18"/>
        <v>7.0815862960581057</v>
      </c>
      <c r="R82" s="18">
        <f t="shared" si="27"/>
        <v>4097</v>
      </c>
      <c r="S82" s="18">
        <f t="shared" si="27"/>
        <v>5509</v>
      </c>
      <c r="T82" s="18">
        <f t="shared" si="27"/>
        <v>1416</v>
      </c>
      <c r="U82" s="16">
        <f t="shared" si="20"/>
        <v>1</v>
      </c>
      <c r="V82" s="16">
        <f t="shared" si="20"/>
        <v>0</v>
      </c>
      <c r="W82" s="20">
        <f t="shared" si="20"/>
        <v>1</v>
      </c>
      <c r="X82" s="16">
        <v>400</v>
      </c>
      <c r="Y82" s="16">
        <f t="shared" si="28"/>
        <v>2203600</v>
      </c>
      <c r="Z82" s="16">
        <f t="shared" si="21"/>
        <v>537</v>
      </c>
      <c r="AA82" s="16">
        <f t="shared" si="22"/>
        <v>400</v>
      </c>
      <c r="AB82" s="16">
        <f t="shared" si="23"/>
        <v>1556</v>
      </c>
      <c r="AC82" s="16">
        <f t="shared" si="29"/>
        <v>2.2035999999999998</v>
      </c>
      <c r="AD82" s="16"/>
      <c r="AE82" s="3"/>
      <c r="AF82" s="3"/>
      <c r="AG82" s="3"/>
      <c r="AH82" s="3"/>
      <c r="AI82" s="3"/>
      <c r="AJ82" s="3"/>
      <c r="AK82" s="3"/>
      <c r="AL82" s="3"/>
      <c r="AM82" s="1"/>
      <c r="AN82" s="1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5">
      <c r="A83" s="16">
        <v>8</v>
      </c>
      <c r="B83" s="16">
        <v>6</v>
      </c>
      <c r="C83" s="16">
        <v>0</v>
      </c>
      <c r="D83" s="16">
        <v>10</v>
      </c>
      <c r="E83" s="16">
        <f t="shared" si="24"/>
        <v>80</v>
      </c>
      <c r="F83" s="16">
        <f t="shared" si="25"/>
        <v>60</v>
      </c>
      <c r="G83" s="16">
        <f t="shared" si="26"/>
        <v>0</v>
      </c>
      <c r="H83" s="16">
        <f t="shared" si="19"/>
        <v>0</v>
      </c>
      <c r="I83" s="16">
        <f t="shared" si="19"/>
        <v>10</v>
      </c>
      <c r="J83" s="16">
        <f t="shared" si="19"/>
        <v>0</v>
      </c>
      <c r="K83" s="16">
        <v>411.88</v>
      </c>
      <c r="L83" s="16">
        <f t="shared" si="30"/>
        <v>401.88</v>
      </c>
      <c r="M83" s="16">
        <f t="shared" si="31"/>
        <v>416.96994424058909</v>
      </c>
      <c r="N83" s="16">
        <f t="shared" si="32"/>
        <v>416.96994424058909</v>
      </c>
      <c r="O83" s="16">
        <f t="shared" si="18"/>
        <v>-10.48529242893369</v>
      </c>
      <c r="P83" s="16">
        <f t="shared" si="18"/>
        <v>22.28374905817509</v>
      </c>
      <c r="Q83" s="16">
        <f t="shared" si="18"/>
        <v>-12.347043697728282</v>
      </c>
      <c r="R83" s="18">
        <f t="shared" si="27"/>
        <v>2097</v>
      </c>
      <c r="S83" s="18">
        <f t="shared" si="27"/>
        <v>4456</v>
      </c>
      <c r="T83" s="18">
        <f t="shared" si="27"/>
        <v>2469</v>
      </c>
      <c r="U83" s="16">
        <f t="shared" si="20"/>
        <v>0</v>
      </c>
      <c r="V83" s="16">
        <f t="shared" si="20"/>
        <v>1</v>
      </c>
      <c r="W83" s="20">
        <f t="shared" si="20"/>
        <v>0</v>
      </c>
      <c r="X83" s="16">
        <v>400</v>
      </c>
      <c r="Y83" s="16">
        <f t="shared" si="28"/>
        <v>1782400</v>
      </c>
      <c r="Z83" s="16">
        <f t="shared" si="21"/>
        <v>849</v>
      </c>
      <c r="AA83" s="16">
        <f t="shared" si="22"/>
        <v>400</v>
      </c>
      <c r="AB83" s="16">
        <f t="shared" si="23"/>
        <v>721</v>
      </c>
      <c r="AC83" s="16">
        <f t="shared" si="29"/>
        <v>1.7824</v>
      </c>
      <c r="AD83" s="16"/>
      <c r="AE83" s="3"/>
      <c r="AF83" s="3"/>
      <c r="AG83" s="3"/>
      <c r="AH83" s="3"/>
      <c r="AI83" s="3"/>
      <c r="AJ83" s="3"/>
      <c r="AK83" s="3"/>
      <c r="AL83" s="3"/>
      <c r="AM83" s="1"/>
      <c r="AN83" s="1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5">
      <c r="A84" s="16">
        <v>5</v>
      </c>
      <c r="B84" s="16">
        <v>6</v>
      </c>
      <c r="C84" s="16">
        <v>0</v>
      </c>
      <c r="D84" s="16">
        <v>10</v>
      </c>
      <c r="E84" s="16">
        <f t="shared" si="24"/>
        <v>50</v>
      </c>
      <c r="F84" s="16">
        <f t="shared" si="25"/>
        <v>60</v>
      </c>
      <c r="G84" s="16">
        <f t="shared" si="26"/>
        <v>0</v>
      </c>
      <c r="H84" s="16">
        <f t="shared" si="19"/>
        <v>-30</v>
      </c>
      <c r="I84" s="16">
        <f t="shared" si="19"/>
        <v>0</v>
      </c>
      <c r="J84" s="16">
        <f t="shared" si="19"/>
        <v>0</v>
      </c>
      <c r="K84" s="16">
        <v>411.88</v>
      </c>
      <c r="L84" s="16">
        <f t="shared" si="30"/>
        <v>412.97110601106226</v>
      </c>
      <c r="M84" s="16">
        <f t="shared" si="31"/>
        <v>438.11761776792781</v>
      </c>
      <c r="N84" s="16">
        <f t="shared" si="32"/>
        <v>386.19065473073778</v>
      </c>
      <c r="O84" s="16">
        <f t="shared" si="18"/>
        <v>11.091106011062266</v>
      </c>
      <c r="P84" s="16">
        <f t="shared" si="18"/>
        <v>21.147673527338725</v>
      </c>
      <c r="Q84" s="16">
        <f t="shared" si="18"/>
        <v>-30.77928950985131</v>
      </c>
      <c r="R84" s="18">
        <f t="shared" si="27"/>
        <v>2218</v>
      </c>
      <c r="S84" s="18">
        <f t="shared" si="27"/>
        <v>4229</v>
      </c>
      <c r="T84" s="18">
        <f t="shared" si="27"/>
        <v>6155</v>
      </c>
      <c r="U84" s="16">
        <f t="shared" si="20"/>
        <v>1</v>
      </c>
      <c r="V84" s="16">
        <f t="shared" si="20"/>
        <v>1</v>
      </c>
      <c r="W84" s="20">
        <f t="shared" si="20"/>
        <v>0</v>
      </c>
      <c r="X84" s="16">
        <v>400</v>
      </c>
      <c r="Y84" s="16">
        <f t="shared" si="28"/>
        <v>2462000</v>
      </c>
      <c r="Z84" s="16">
        <f t="shared" si="21"/>
        <v>1110</v>
      </c>
      <c r="AA84" s="16">
        <f t="shared" si="22"/>
        <v>582</v>
      </c>
      <c r="AB84" s="16">
        <f t="shared" si="23"/>
        <v>400</v>
      </c>
      <c r="AC84" s="16">
        <f t="shared" si="29"/>
        <v>2.4619999999999997</v>
      </c>
      <c r="AD84" s="16"/>
      <c r="AE84" s="3"/>
      <c r="AF84" s="3"/>
      <c r="AG84" s="3"/>
      <c r="AH84" s="3"/>
      <c r="AI84" s="3"/>
      <c r="AJ84" s="3"/>
      <c r="AK84" s="3"/>
      <c r="AL84" s="3"/>
      <c r="AM84" s="1"/>
      <c r="AN84" s="1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5">
      <c r="A85" s="16">
        <v>5</v>
      </c>
      <c r="B85" s="16">
        <v>1</v>
      </c>
      <c r="C85" s="16">
        <v>0</v>
      </c>
      <c r="D85" s="16">
        <v>10</v>
      </c>
      <c r="E85" s="16">
        <f t="shared" si="24"/>
        <v>50</v>
      </c>
      <c r="F85" s="16">
        <f t="shared" si="25"/>
        <v>10</v>
      </c>
      <c r="G85" s="16">
        <f t="shared" si="26"/>
        <v>0</v>
      </c>
      <c r="H85" s="16">
        <f t="shared" si="19"/>
        <v>0</v>
      </c>
      <c r="I85" s="16">
        <f t="shared" si="19"/>
        <v>-50</v>
      </c>
      <c r="J85" s="16">
        <f t="shared" si="19"/>
        <v>0</v>
      </c>
      <c r="K85" s="16">
        <v>411.88</v>
      </c>
      <c r="L85" s="16">
        <f t="shared" si="30"/>
        <v>461.88</v>
      </c>
      <c r="M85" s="16">
        <f t="shared" si="31"/>
        <v>389.29569018934694</v>
      </c>
      <c r="N85" s="16">
        <f t="shared" si="32"/>
        <v>389.29569018934694</v>
      </c>
      <c r="O85" s="16">
        <f t="shared" ref="O85:Q94" si="33">L85-L84</f>
        <v>48.908893988937734</v>
      </c>
      <c r="P85" s="16">
        <f t="shared" si="33"/>
        <v>-48.821927578580869</v>
      </c>
      <c r="Q85" s="16">
        <f t="shared" si="33"/>
        <v>3.1050354586091657</v>
      </c>
      <c r="R85" s="18">
        <f t="shared" si="27"/>
        <v>9781</v>
      </c>
      <c r="S85" s="18">
        <f t="shared" si="27"/>
        <v>9764</v>
      </c>
      <c r="T85" s="18">
        <f t="shared" si="27"/>
        <v>621</v>
      </c>
      <c r="U85" s="16">
        <f t="shared" si="20"/>
        <v>1</v>
      </c>
      <c r="V85" s="16">
        <f t="shared" si="20"/>
        <v>0</v>
      </c>
      <c r="W85" s="20">
        <f t="shared" si="20"/>
        <v>1</v>
      </c>
      <c r="X85" s="16">
        <v>400</v>
      </c>
      <c r="Y85" s="16">
        <f t="shared" si="28"/>
        <v>3912400</v>
      </c>
      <c r="Z85" s="16">
        <f t="shared" si="21"/>
        <v>400</v>
      </c>
      <c r="AA85" s="16">
        <f t="shared" si="22"/>
        <v>400</v>
      </c>
      <c r="AB85" s="16">
        <f t="shared" si="23"/>
        <v>6300</v>
      </c>
      <c r="AC85" s="16">
        <f t="shared" si="29"/>
        <v>3.9123999999999999</v>
      </c>
      <c r="AD85" s="16"/>
      <c r="AE85" s="3"/>
      <c r="AF85" s="3"/>
      <c r="AG85" s="3"/>
      <c r="AH85" s="3"/>
      <c r="AI85" s="3"/>
      <c r="AJ85" s="3"/>
      <c r="AK85" s="3"/>
      <c r="AL85" s="3"/>
      <c r="AM85" s="1"/>
      <c r="AN85" s="1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5">
      <c r="A86" s="16">
        <v>1</v>
      </c>
      <c r="B86" s="16">
        <v>1</v>
      </c>
      <c r="C86" s="16">
        <v>0</v>
      </c>
      <c r="D86" s="16">
        <v>10</v>
      </c>
      <c r="E86" s="16">
        <f t="shared" si="24"/>
        <v>10</v>
      </c>
      <c r="F86" s="16">
        <f t="shared" si="25"/>
        <v>10</v>
      </c>
      <c r="G86" s="16">
        <f t="shared" si="26"/>
        <v>0</v>
      </c>
      <c r="H86" s="16">
        <f t="shared" ref="H86:J94" si="34">E86-E85</f>
        <v>-40</v>
      </c>
      <c r="I86" s="16">
        <f t="shared" si="34"/>
        <v>0</v>
      </c>
      <c r="J86" s="16">
        <f t="shared" si="34"/>
        <v>0</v>
      </c>
      <c r="K86" s="16">
        <v>411.88</v>
      </c>
      <c r="L86" s="16">
        <f t="shared" si="30"/>
        <v>413.8177550564983</v>
      </c>
      <c r="M86" s="16">
        <f t="shared" si="31"/>
        <v>446.96869897662719</v>
      </c>
      <c r="N86" s="16">
        <f t="shared" si="32"/>
        <v>377.76877972529866</v>
      </c>
      <c r="O86" s="16">
        <f t="shared" si="33"/>
        <v>-48.062244943501696</v>
      </c>
      <c r="P86" s="16">
        <f t="shared" si="33"/>
        <v>57.673008787280253</v>
      </c>
      <c r="Q86" s="16">
        <f t="shared" si="33"/>
        <v>-11.526910464048285</v>
      </c>
      <c r="R86" s="18">
        <f t="shared" si="27"/>
        <v>9612</v>
      </c>
      <c r="S86" s="18">
        <f t="shared" si="27"/>
        <v>11534</v>
      </c>
      <c r="T86" s="18">
        <f t="shared" si="27"/>
        <v>2305</v>
      </c>
      <c r="U86" s="16">
        <f t="shared" ref="U86:W94" si="35">IF(O86&gt;0,1,0)</f>
        <v>0</v>
      </c>
      <c r="V86" s="16">
        <f t="shared" si="35"/>
        <v>1</v>
      </c>
      <c r="W86" s="20">
        <f t="shared" si="35"/>
        <v>0</v>
      </c>
      <c r="X86" s="16">
        <v>400</v>
      </c>
      <c r="Y86" s="16">
        <f t="shared" si="28"/>
        <v>4613600</v>
      </c>
      <c r="Z86" s="16">
        <f t="shared" si="21"/>
        <v>479</v>
      </c>
      <c r="AA86" s="16">
        <f t="shared" si="22"/>
        <v>400</v>
      </c>
      <c r="AB86" s="16">
        <f t="shared" si="23"/>
        <v>2001</v>
      </c>
      <c r="AC86" s="16">
        <f t="shared" si="29"/>
        <v>4.6135999999999999</v>
      </c>
      <c r="AD86" s="16"/>
      <c r="AE86" s="3"/>
      <c r="AF86" s="3"/>
      <c r="AG86" s="3"/>
      <c r="AH86" s="3"/>
      <c r="AI86" s="3"/>
      <c r="AJ86" s="3"/>
      <c r="AK86" s="3"/>
      <c r="AL86" s="3"/>
      <c r="AM86" s="1"/>
      <c r="AN86" s="1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5">
      <c r="A87" s="16">
        <v>1</v>
      </c>
      <c r="B87" s="16">
        <v>5</v>
      </c>
      <c r="C87" s="16">
        <v>0</v>
      </c>
      <c r="D87" s="16">
        <v>10</v>
      </c>
      <c r="E87" s="16">
        <f t="shared" si="24"/>
        <v>10</v>
      </c>
      <c r="F87" s="16">
        <f t="shared" si="25"/>
        <v>50</v>
      </c>
      <c r="G87" s="16">
        <f t="shared" si="26"/>
        <v>0</v>
      </c>
      <c r="H87" s="16">
        <f t="shared" si="34"/>
        <v>0</v>
      </c>
      <c r="I87" s="16">
        <f t="shared" si="34"/>
        <v>40</v>
      </c>
      <c r="J87" s="16">
        <f t="shared" si="34"/>
        <v>0</v>
      </c>
      <c r="K87" s="16">
        <v>411.88</v>
      </c>
      <c r="L87" s="16">
        <f t="shared" si="30"/>
        <v>371.88</v>
      </c>
      <c r="M87" s="16">
        <f t="shared" si="31"/>
        <v>433.26704744302907</v>
      </c>
      <c r="N87" s="16">
        <f t="shared" si="32"/>
        <v>433.26704744302907</v>
      </c>
      <c r="O87" s="16">
        <f t="shared" si="33"/>
        <v>-41.937755056498304</v>
      </c>
      <c r="P87" s="16">
        <f t="shared" si="33"/>
        <v>-13.701651533598124</v>
      </c>
      <c r="Q87" s="16">
        <f t="shared" si="33"/>
        <v>55.498267717730414</v>
      </c>
      <c r="R87" s="18">
        <f t="shared" si="27"/>
        <v>8387</v>
      </c>
      <c r="S87" s="18">
        <f t="shared" si="27"/>
        <v>2740</v>
      </c>
      <c r="T87" s="18">
        <f t="shared" si="27"/>
        <v>11099</v>
      </c>
      <c r="U87" s="16">
        <f t="shared" si="35"/>
        <v>0</v>
      </c>
      <c r="V87" s="16">
        <f t="shared" si="35"/>
        <v>0</v>
      </c>
      <c r="W87" s="20">
        <f t="shared" si="35"/>
        <v>1</v>
      </c>
      <c r="X87" s="16">
        <v>400</v>
      </c>
      <c r="Y87" s="16">
        <f t="shared" si="28"/>
        <v>4439600</v>
      </c>
      <c r="Z87" s="16">
        <f t="shared" si="21"/>
        <v>529</v>
      </c>
      <c r="AA87" s="16">
        <f t="shared" si="22"/>
        <v>1620</v>
      </c>
      <c r="AB87" s="16">
        <f t="shared" si="23"/>
        <v>400</v>
      </c>
      <c r="AC87" s="16">
        <f t="shared" si="29"/>
        <v>4.4395999999999995</v>
      </c>
      <c r="AD87" s="16"/>
      <c r="AE87" s="3"/>
      <c r="AF87" s="3"/>
      <c r="AG87" s="3"/>
      <c r="AH87" s="3"/>
      <c r="AI87" s="3"/>
      <c r="AJ87" s="3"/>
      <c r="AK87" s="3"/>
      <c r="AL87" s="3"/>
      <c r="AM87" s="1"/>
      <c r="AN87" s="1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5">
      <c r="A88" s="16">
        <v>3</v>
      </c>
      <c r="B88" s="16">
        <v>5</v>
      </c>
      <c r="C88" s="16">
        <v>0</v>
      </c>
      <c r="D88" s="16">
        <v>10</v>
      </c>
      <c r="E88" s="16">
        <f t="shared" si="24"/>
        <v>30</v>
      </c>
      <c r="F88" s="16">
        <f t="shared" si="25"/>
        <v>50</v>
      </c>
      <c r="G88" s="16">
        <f t="shared" si="26"/>
        <v>0</v>
      </c>
      <c r="H88" s="16">
        <f t="shared" si="34"/>
        <v>20</v>
      </c>
      <c r="I88" s="16">
        <f t="shared" si="34"/>
        <v>0</v>
      </c>
      <c r="J88" s="16">
        <f t="shared" si="34"/>
        <v>0</v>
      </c>
      <c r="K88" s="16">
        <v>411.88</v>
      </c>
      <c r="L88" s="16">
        <f t="shared" si="30"/>
        <v>412.36529242893369</v>
      </c>
      <c r="M88" s="16">
        <f t="shared" si="31"/>
        <v>394.686195182414</v>
      </c>
      <c r="N88" s="16">
        <f t="shared" si="32"/>
        <v>429.31698793831737</v>
      </c>
      <c r="O88" s="16">
        <f t="shared" si="33"/>
        <v>40.48529242893369</v>
      </c>
      <c r="P88" s="16">
        <f t="shared" si="33"/>
        <v>-38.580852260615075</v>
      </c>
      <c r="Q88" s="16">
        <f t="shared" si="33"/>
        <v>-3.9500595047117031</v>
      </c>
      <c r="R88" s="18">
        <f t="shared" si="27"/>
        <v>8097</v>
      </c>
      <c r="S88" s="18">
        <f t="shared" si="27"/>
        <v>7716</v>
      </c>
      <c r="T88" s="18">
        <f t="shared" si="27"/>
        <v>790</v>
      </c>
      <c r="U88" s="16">
        <f t="shared" si="35"/>
        <v>1</v>
      </c>
      <c r="V88" s="16">
        <f t="shared" si="35"/>
        <v>0</v>
      </c>
      <c r="W88" s="20">
        <f t="shared" si="35"/>
        <v>0</v>
      </c>
      <c r="X88" s="16">
        <v>400</v>
      </c>
      <c r="Y88" s="16">
        <f t="shared" si="28"/>
        <v>3238800</v>
      </c>
      <c r="Z88" s="16">
        <f t="shared" ref="Z88:Z94" si="36">INT(Y88/R88)</f>
        <v>400</v>
      </c>
      <c r="AA88" s="16">
        <f t="shared" ref="AA88:AA94" si="37">INT(Y88/S88)</f>
        <v>419</v>
      </c>
      <c r="AB88" s="16">
        <f t="shared" ref="AB88:AB94" si="38">INT(Y88/T88)</f>
        <v>4099</v>
      </c>
      <c r="AC88" s="16">
        <f t="shared" si="29"/>
        <v>3.2387999999999999</v>
      </c>
      <c r="AD88" s="16"/>
      <c r="AE88" s="3"/>
      <c r="AF88" s="3"/>
      <c r="AG88" s="3"/>
      <c r="AH88" s="3"/>
      <c r="AI88" s="3"/>
      <c r="AJ88" s="3"/>
      <c r="AK88" s="3"/>
      <c r="AL88" s="3"/>
      <c r="AM88" s="1"/>
      <c r="AN88" s="1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 x14ac:dyDescent="0.25">
      <c r="A89" s="16">
        <v>3</v>
      </c>
      <c r="B89" s="16">
        <v>4</v>
      </c>
      <c r="C89" s="16">
        <v>0</v>
      </c>
      <c r="D89" s="16">
        <v>10</v>
      </c>
      <c r="E89" s="16">
        <f t="shared" si="24"/>
        <v>30</v>
      </c>
      <c r="F89" s="16">
        <f t="shared" si="25"/>
        <v>40</v>
      </c>
      <c r="G89" s="16">
        <f t="shared" si="26"/>
        <v>0</v>
      </c>
      <c r="H89" s="16">
        <f t="shared" si="34"/>
        <v>0</v>
      </c>
      <c r="I89" s="16">
        <f t="shared" si="34"/>
        <v>-10</v>
      </c>
      <c r="J89" s="16">
        <f t="shared" si="34"/>
        <v>0</v>
      </c>
      <c r="K89" s="16">
        <v>411.88</v>
      </c>
      <c r="L89" s="16">
        <f t="shared" si="30"/>
        <v>421.88</v>
      </c>
      <c r="M89" s="16">
        <f t="shared" si="31"/>
        <v>406.97215432999838</v>
      </c>
      <c r="N89" s="16">
        <f t="shared" si="32"/>
        <v>406.97215432999838</v>
      </c>
      <c r="O89" s="16">
        <f t="shared" si="33"/>
        <v>9.5147075710663103</v>
      </c>
      <c r="P89" s="16">
        <f t="shared" si="33"/>
        <v>12.285959147584379</v>
      </c>
      <c r="Q89" s="16">
        <f t="shared" si="33"/>
        <v>-22.344833608318993</v>
      </c>
      <c r="R89" s="18">
        <f t="shared" si="27"/>
        <v>1902</v>
      </c>
      <c r="S89" s="18">
        <f t="shared" si="27"/>
        <v>2457</v>
      </c>
      <c r="T89" s="18">
        <f t="shared" si="27"/>
        <v>4468</v>
      </c>
      <c r="U89" s="16">
        <f t="shared" si="35"/>
        <v>1</v>
      </c>
      <c r="V89" s="16">
        <f t="shared" si="35"/>
        <v>1</v>
      </c>
      <c r="W89" s="20">
        <f t="shared" si="35"/>
        <v>0</v>
      </c>
      <c r="X89" s="16">
        <v>400</v>
      </c>
      <c r="Y89" s="16">
        <f t="shared" si="28"/>
        <v>1787200</v>
      </c>
      <c r="Z89" s="16">
        <f t="shared" si="36"/>
        <v>939</v>
      </c>
      <c r="AA89" s="16">
        <f t="shared" si="37"/>
        <v>727</v>
      </c>
      <c r="AB89" s="16">
        <f t="shared" si="38"/>
        <v>400</v>
      </c>
      <c r="AC89" s="16">
        <f t="shared" si="29"/>
        <v>1.7871999999999999</v>
      </c>
      <c r="AD89" s="16"/>
      <c r="AE89" s="3"/>
      <c r="AF89" s="3"/>
      <c r="AG89" s="3"/>
      <c r="AH89" s="3"/>
      <c r="AI89" s="3"/>
      <c r="AJ89" s="3"/>
      <c r="AK89" s="3"/>
      <c r="AL89" s="3"/>
      <c r="AM89" s="1"/>
      <c r="AN89" s="1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 x14ac:dyDescent="0.25">
      <c r="A90" s="16">
        <v>4</v>
      </c>
      <c r="B90" s="16">
        <v>4</v>
      </c>
      <c r="C90" s="16">
        <v>0</v>
      </c>
      <c r="D90" s="16">
        <v>10</v>
      </c>
      <c r="E90" s="16">
        <f t="shared" si="24"/>
        <v>40</v>
      </c>
      <c r="F90" s="16">
        <f t="shared" si="25"/>
        <v>40</v>
      </c>
      <c r="G90" s="16">
        <f t="shared" si="26"/>
        <v>0</v>
      </c>
      <c r="H90" s="16">
        <f t="shared" si="34"/>
        <v>10</v>
      </c>
      <c r="I90" s="16">
        <f t="shared" si="34"/>
        <v>0</v>
      </c>
      <c r="J90" s="16">
        <f t="shared" si="34"/>
        <v>0</v>
      </c>
      <c r="K90" s="16">
        <v>411.88</v>
      </c>
      <c r="L90" s="16">
        <f t="shared" si="30"/>
        <v>412.00137669672904</v>
      </c>
      <c r="M90" s="16">
        <f t="shared" si="31"/>
        <v>403.2507452364909</v>
      </c>
      <c r="N90" s="16">
        <f t="shared" si="32"/>
        <v>420.56997665812366</v>
      </c>
      <c r="O90" s="16">
        <f t="shared" si="33"/>
        <v>-9.8786233032709561</v>
      </c>
      <c r="P90" s="16">
        <f t="shared" si="33"/>
        <v>-3.7214090935074751</v>
      </c>
      <c r="Q90" s="16">
        <f t="shared" si="33"/>
        <v>13.597822328125289</v>
      </c>
      <c r="R90" s="18">
        <f t="shared" si="27"/>
        <v>1975</v>
      </c>
      <c r="S90" s="18">
        <f t="shared" si="27"/>
        <v>744</v>
      </c>
      <c r="T90" s="18">
        <f t="shared" si="27"/>
        <v>2719</v>
      </c>
      <c r="U90" s="16">
        <f t="shared" si="35"/>
        <v>0</v>
      </c>
      <c r="V90" s="16">
        <f t="shared" si="35"/>
        <v>0</v>
      </c>
      <c r="W90" s="20">
        <f t="shared" si="35"/>
        <v>1</v>
      </c>
      <c r="X90" s="16">
        <v>400</v>
      </c>
      <c r="Y90" s="16">
        <f t="shared" si="28"/>
        <v>1087600</v>
      </c>
      <c r="Z90" s="16">
        <f t="shared" si="36"/>
        <v>550</v>
      </c>
      <c r="AA90" s="16">
        <f t="shared" si="37"/>
        <v>1461</v>
      </c>
      <c r="AB90" s="16">
        <f t="shared" si="38"/>
        <v>400</v>
      </c>
      <c r="AC90" s="16">
        <f t="shared" si="29"/>
        <v>1.0875999999999999</v>
      </c>
      <c r="AD90" s="16"/>
      <c r="AE90" s="3"/>
      <c r="AF90" s="3"/>
      <c r="AG90" s="3"/>
      <c r="AH90" s="3"/>
      <c r="AI90" s="3"/>
      <c r="AJ90" s="3"/>
      <c r="AK90" s="3"/>
      <c r="AL90" s="3"/>
      <c r="AM90" s="1"/>
      <c r="AN90" s="1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 x14ac:dyDescent="0.25">
      <c r="A91" s="16">
        <v>4</v>
      </c>
      <c r="B91" s="16">
        <v>6</v>
      </c>
      <c r="C91" s="16">
        <v>0</v>
      </c>
      <c r="D91" s="16">
        <v>10</v>
      </c>
      <c r="E91" s="16">
        <f t="shared" si="24"/>
        <v>40</v>
      </c>
      <c r="F91" s="16">
        <f t="shared" si="25"/>
        <v>60</v>
      </c>
      <c r="G91" s="16">
        <f t="shared" si="26"/>
        <v>0</v>
      </c>
      <c r="H91" s="16">
        <f t="shared" si="34"/>
        <v>0</v>
      </c>
      <c r="I91" s="16">
        <f t="shared" si="34"/>
        <v>20</v>
      </c>
      <c r="J91" s="16">
        <f t="shared" si="34"/>
        <v>0</v>
      </c>
      <c r="K91" s="16">
        <v>411.88</v>
      </c>
      <c r="L91" s="16">
        <f t="shared" si="30"/>
        <v>391.88</v>
      </c>
      <c r="M91" s="16">
        <f t="shared" si="31"/>
        <v>422.23540164225926</v>
      </c>
      <c r="N91" s="16">
        <f t="shared" si="32"/>
        <v>422.23540164225926</v>
      </c>
      <c r="O91" s="16">
        <f t="shared" si="33"/>
        <v>-20.121376696729044</v>
      </c>
      <c r="P91" s="16">
        <f t="shared" si="33"/>
        <v>18.984656405768362</v>
      </c>
      <c r="Q91" s="16">
        <f t="shared" si="33"/>
        <v>1.6654249841355977</v>
      </c>
      <c r="R91" s="18">
        <f t="shared" si="27"/>
        <v>4024</v>
      </c>
      <c r="S91" s="18">
        <f t="shared" si="27"/>
        <v>3796</v>
      </c>
      <c r="T91" s="18">
        <f t="shared" si="27"/>
        <v>333</v>
      </c>
      <c r="U91" s="16">
        <f t="shared" si="35"/>
        <v>0</v>
      </c>
      <c r="V91" s="16">
        <f t="shared" si="35"/>
        <v>1</v>
      </c>
      <c r="W91" s="20">
        <f t="shared" si="35"/>
        <v>1</v>
      </c>
      <c r="X91" s="16">
        <v>400</v>
      </c>
      <c r="Y91" s="16">
        <f t="shared" si="28"/>
        <v>1609600</v>
      </c>
      <c r="Z91" s="16">
        <f t="shared" si="36"/>
        <v>400</v>
      </c>
      <c r="AA91" s="16">
        <f t="shared" si="37"/>
        <v>424</v>
      </c>
      <c r="AB91" s="16">
        <f t="shared" si="38"/>
        <v>4833</v>
      </c>
      <c r="AC91" s="16">
        <f t="shared" si="29"/>
        <v>1.6095999999999999</v>
      </c>
      <c r="AD91" s="16"/>
      <c r="AE91" s="3"/>
      <c r="AF91" s="3"/>
      <c r="AG91" s="3"/>
      <c r="AH91" s="3"/>
      <c r="AI91" s="3"/>
      <c r="AJ91" s="3"/>
      <c r="AK91" s="3"/>
      <c r="AL91" s="3"/>
      <c r="AM91" s="1"/>
      <c r="AN91" s="1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 x14ac:dyDescent="0.25">
      <c r="A92" s="16">
        <v>0</v>
      </c>
      <c r="B92" s="16">
        <v>6</v>
      </c>
      <c r="C92" s="16">
        <v>0</v>
      </c>
      <c r="D92" s="16">
        <v>10</v>
      </c>
      <c r="E92" s="16">
        <f t="shared" si="24"/>
        <v>0</v>
      </c>
      <c r="F92" s="16">
        <f t="shared" si="25"/>
        <v>60</v>
      </c>
      <c r="G92" s="16">
        <f t="shared" si="26"/>
        <v>0</v>
      </c>
      <c r="H92" s="16">
        <f t="shared" si="34"/>
        <v>-40</v>
      </c>
      <c r="I92" s="16">
        <f t="shared" si="34"/>
        <v>0</v>
      </c>
      <c r="J92" s="16">
        <f t="shared" si="34"/>
        <v>0</v>
      </c>
      <c r="K92" s="16">
        <v>411.88</v>
      </c>
      <c r="L92" s="16">
        <f t="shared" si="30"/>
        <v>413.8177550564983</v>
      </c>
      <c r="M92" s="16">
        <f t="shared" si="31"/>
        <v>446.96869897662719</v>
      </c>
      <c r="N92" s="16">
        <f t="shared" si="32"/>
        <v>377.76877972529866</v>
      </c>
      <c r="O92" s="16">
        <f t="shared" si="33"/>
        <v>21.937755056498304</v>
      </c>
      <c r="P92" s="16">
        <f t="shared" si="33"/>
        <v>24.733297334367933</v>
      </c>
      <c r="Q92" s="16">
        <f t="shared" si="33"/>
        <v>-44.466621916960605</v>
      </c>
      <c r="R92" s="18">
        <f t="shared" si="27"/>
        <v>4387</v>
      </c>
      <c r="S92" s="18">
        <f t="shared" si="27"/>
        <v>4946</v>
      </c>
      <c r="T92" s="18">
        <f t="shared" si="27"/>
        <v>8893</v>
      </c>
      <c r="U92" s="16">
        <f t="shared" si="35"/>
        <v>1</v>
      </c>
      <c r="V92" s="16">
        <f t="shared" si="35"/>
        <v>1</v>
      </c>
      <c r="W92" s="20">
        <f t="shared" si="35"/>
        <v>0</v>
      </c>
      <c r="X92" s="16">
        <v>400</v>
      </c>
      <c r="Y92" s="16">
        <f t="shared" si="28"/>
        <v>3557200</v>
      </c>
      <c r="Z92" s="16">
        <f t="shared" si="36"/>
        <v>810</v>
      </c>
      <c r="AA92" s="16">
        <f t="shared" si="37"/>
        <v>719</v>
      </c>
      <c r="AB92" s="16">
        <f t="shared" si="38"/>
        <v>400</v>
      </c>
      <c r="AC92" s="16">
        <f t="shared" si="29"/>
        <v>3.5571999999999999</v>
      </c>
      <c r="AD92" s="16"/>
      <c r="AE92" s="3"/>
      <c r="AF92" s="3"/>
      <c r="AG92" s="3"/>
      <c r="AH92" s="3"/>
      <c r="AI92" s="3"/>
      <c r="AJ92" s="3"/>
      <c r="AK92" s="3"/>
      <c r="AL92" s="3"/>
      <c r="AM92" s="1"/>
      <c r="AN92" s="1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 x14ac:dyDescent="0.25">
      <c r="A93" s="16">
        <v>0</v>
      </c>
      <c r="B93" s="16">
        <v>0</v>
      </c>
      <c r="C93" s="16">
        <v>0</v>
      </c>
      <c r="D93" s="16">
        <v>10</v>
      </c>
      <c r="E93" s="16">
        <f t="shared" si="24"/>
        <v>0</v>
      </c>
      <c r="F93" s="16">
        <f t="shared" si="25"/>
        <v>0</v>
      </c>
      <c r="G93" s="16">
        <f t="shared" si="26"/>
        <v>0</v>
      </c>
      <c r="H93" s="16">
        <f t="shared" si="34"/>
        <v>0</v>
      </c>
      <c r="I93" s="16">
        <f t="shared" si="34"/>
        <v>-60</v>
      </c>
      <c r="J93" s="16">
        <f t="shared" si="34"/>
        <v>0</v>
      </c>
      <c r="K93" s="16">
        <v>411.88</v>
      </c>
      <c r="L93" s="16">
        <f t="shared" si="30"/>
        <v>471.88</v>
      </c>
      <c r="M93" s="16">
        <f t="shared" si="31"/>
        <v>385.39892890354531</v>
      </c>
      <c r="N93" s="16">
        <f t="shared" si="32"/>
        <v>385.39892890354531</v>
      </c>
      <c r="O93" s="16">
        <f t="shared" si="33"/>
        <v>58.062244943501696</v>
      </c>
      <c r="P93" s="16">
        <f t="shared" si="33"/>
        <v>-61.569770073081884</v>
      </c>
      <c r="Q93" s="16">
        <f t="shared" si="33"/>
        <v>7.6301491782466542</v>
      </c>
      <c r="R93" s="18">
        <f t="shared" si="27"/>
        <v>11612</v>
      </c>
      <c r="S93" s="18">
        <f t="shared" si="27"/>
        <v>12313</v>
      </c>
      <c r="T93" s="18">
        <f t="shared" si="27"/>
        <v>1526</v>
      </c>
      <c r="U93" s="16">
        <f t="shared" si="35"/>
        <v>1</v>
      </c>
      <c r="V93" s="16">
        <f t="shared" si="35"/>
        <v>0</v>
      </c>
      <c r="W93" s="20">
        <f t="shared" si="35"/>
        <v>1</v>
      </c>
      <c r="X93" s="16">
        <v>400</v>
      </c>
      <c r="Y93" s="16">
        <f t="shared" si="28"/>
        <v>4925200</v>
      </c>
      <c r="Z93" s="16">
        <f t="shared" si="36"/>
        <v>424</v>
      </c>
      <c r="AA93" s="16">
        <f t="shared" si="37"/>
        <v>400</v>
      </c>
      <c r="AB93" s="16">
        <f t="shared" si="38"/>
        <v>3227</v>
      </c>
      <c r="AC93" s="16">
        <f t="shared" si="29"/>
        <v>4.9251999999999994</v>
      </c>
      <c r="AD93" s="16"/>
      <c r="AE93" s="3"/>
      <c r="AF93" s="3"/>
      <c r="AG93" s="3"/>
      <c r="AH93" s="3"/>
      <c r="AI93" s="3"/>
      <c r="AJ93" s="3"/>
      <c r="AK93" s="3"/>
      <c r="AL93" s="3"/>
      <c r="AM93" s="1"/>
      <c r="AN93" s="1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 x14ac:dyDescent="0.25">
      <c r="A94" s="16">
        <v>0</v>
      </c>
      <c r="B94" s="16">
        <v>0</v>
      </c>
      <c r="C94" s="16">
        <v>50</v>
      </c>
      <c r="D94" s="16">
        <v>10</v>
      </c>
      <c r="E94" s="16">
        <f t="shared" si="24"/>
        <v>0</v>
      </c>
      <c r="F94" s="16">
        <f t="shared" si="25"/>
        <v>0</v>
      </c>
      <c r="G94" s="16">
        <f t="shared" si="26"/>
        <v>500</v>
      </c>
      <c r="H94" s="16">
        <f t="shared" si="34"/>
        <v>0</v>
      </c>
      <c r="I94" s="16">
        <f t="shared" si="34"/>
        <v>0</v>
      </c>
      <c r="J94" s="16">
        <f t="shared" si="34"/>
        <v>500</v>
      </c>
      <c r="K94" s="16">
        <v>411.88</v>
      </c>
      <c r="L94" s="16">
        <f t="shared" si="30"/>
        <v>647.80022723058687</v>
      </c>
      <c r="M94" s="16">
        <f t="shared" si="31"/>
        <v>647.80022723058687</v>
      </c>
      <c r="N94" s="16">
        <f t="shared" si="32"/>
        <v>647.80022723058687</v>
      </c>
      <c r="O94" s="16">
        <f t="shared" si="33"/>
        <v>175.92022723058687</v>
      </c>
      <c r="P94" s="16">
        <f t="shared" si="33"/>
        <v>262.40129832704156</v>
      </c>
      <c r="Q94" s="16">
        <f t="shared" si="33"/>
        <v>262.40129832704156</v>
      </c>
      <c r="R94" s="18">
        <f t="shared" si="27"/>
        <v>35184</v>
      </c>
      <c r="S94" s="18">
        <f t="shared" si="27"/>
        <v>52480</v>
      </c>
      <c r="T94" s="18">
        <f t="shared" si="27"/>
        <v>52480</v>
      </c>
      <c r="U94" s="16">
        <f t="shared" si="35"/>
        <v>1</v>
      </c>
      <c r="V94" s="16">
        <f t="shared" si="35"/>
        <v>1</v>
      </c>
      <c r="W94" s="20">
        <f t="shared" si="35"/>
        <v>1</v>
      </c>
      <c r="X94" s="16">
        <v>400</v>
      </c>
      <c r="Y94" s="16">
        <f t="shared" si="28"/>
        <v>20992000</v>
      </c>
      <c r="Z94" s="16">
        <f t="shared" si="36"/>
        <v>596</v>
      </c>
      <c r="AA94" s="16">
        <f t="shared" si="37"/>
        <v>400</v>
      </c>
      <c r="AB94" s="16">
        <f t="shared" si="38"/>
        <v>400</v>
      </c>
      <c r="AC94" s="16">
        <f t="shared" si="29"/>
        <v>20.991999999999997</v>
      </c>
      <c r="AD94" s="16"/>
      <c r="AE94" s="3"/>
      <c r="AF94" s="3"/>
      <c r="AG94" s="3"/>
      <c r="AH94" s="3"/>
      <c r="AI94" s="3"/>
      <c r="AJ94" s="3"/>
      <c r="AK94" s="3"/>
      <c r="AL94" s="3"/>
      <c r="AM94" s="1"/>
      <c r="AN94" s="1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 x14ac:dyDescent="0.25">
      <c r="D95" s="16">
        <v>10</v>
      </c>
      <c r="E95" s="15"/>
      <c r="F95" s="15"/>
      <c r="G95" s="1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8"/>
      <c r="S95" s="18"/>
      <c r="T95" s="18"/>
      <c r="U95" s="16"/>
      <c r="V95" s="16"/>
      <c r="W95" s="20"/>
      <c r="X95" s="21"/>
      <c r="Y95" s="21"/>
      <c r="Z95" s="21"/>
      <c r="AA95" s="21"/>
      <c r="AB95" s="15"/>
      <c r="AC95" s="15"/>
      <c r="AD95" s="15"/>
      <c r="AE95" s="22"/>
      <c r="AF95" s="22"/>
      <c r="AG95" s="22"/>
      <c r="AH95" s="22"/>
      <c r="AI95" s="22"/>
      <c r="AJ95" s="22"/>
      <c r="AK95" s="22"/>
      <c r="AL95" s="2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 x14ac:dyDescent="0.25">
      <c r="D96" s="16">
        <v>10</v>
      </c>
      <c r="E96" s="15"/>
      <c r="F96" s="15"/>
      <c r="G96" s="15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8"/>
      <c r="S96" s="18"/>
      <c r="T96" s="18"/>
      <c r="U96" s="16"/>
      <c r="V96" s="16"/>
      <c r="W96" s="20"/>
      <c r="X96" s="21"/>
      <c r="Y96" s="21"/>
      <c r="Z96" s="21"/>
      <c r="AA96" s="21"/>
      <c r="AB96" s="15"/>
      <c r="AC96" s="15"/>
      <c r="AD96" s="15"/>
      <c r="AE96" s="22"/>
      <c r="AF96" s="22"/>
      <c r="AG96" s="22"/>
      <c r="AH96" s="22"/>
      <c r="AI96" s="22"/>
      <c r="AJ96" s="22"/>
      <c r="AK96" s="22"/>
      <c r="AL96" s="2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4:65" x14ac:dyDescent="0.25">
      <c r="D97" s="16">
        <v>10</v>
      </c>
      <c r="E97" s="15"/>
      <c r="F97" s="15"/>
      <c r="G97" s="1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8"/>
      <c r="S97" s="18"/>
      <c r="T97" s="18"/>
      <c r="U97" s="16"/>
      <c r="V97" s="16"/>
      <c r="W97" s="20"/>
      <c r="X97" s="21"/>
      <c r="Y97" s="21"/>
      <c r="Z97" s="21"/>
      <c r="AA97" s="21"/>
      <c r="AB97" s="15"/>
      <c r="AC97" s="15"/>
      <c r="AD97" s="15"/>
      <c r="AE97" s="22"/>
      <c r="AF97" s="22"/>
      <c r="AG97" s="22"/>
      <c r="AH97" s="22"/>
      <c r="AI97" s="22"/>
      <c r="AJ97" s="22"/>
      <c r="AK97" s="22"/>
      <c r="AL97" s="2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4:65" x14ac:dyDescent="0.25">
      <c r="D98" s="16">
        <v>10</v>
      </c>
      <c r="E98" s="15"/>
      <c r="F98" s="15"/>
      <c r="G98" s="15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8"/>
      <c r="S98" s="18"/>
      <c r="T98" s="18"/>
      <c r="U98" s="16"/>
      <c r="V98" s="16"/>
      <c r="W98" s="20"/>
      <c r="X98" s="21"/>
      <c r="Y98" s="21"/>
      <c r="Z98" s="21"/>
      <c r="AA98" s="21"/>
      <c r="AB98" s="15"/>
      <c r="AC98" s="15"/>
      <c r="AD98" s="15"/>
      <c r="AE98" s="22"/>
      <c r="AF98" s="22"/>
      <c r="AG98" s="22"/>
      <c r="AH98" s="22"/>
      <c r="AI98" s="22"/>
      <c r="AJ98" s="22"/>
      <c r="AK98" s="22"/>
      <c r="AL98" s="2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4:65" x14ac:dyDescent="0.25">
      <c r="D99" s="16">
        <v>10</v>
      </c>
      <c r="E99" s="15"/>
      <c r="F99" s="15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8"/>
      <c r="S99" s="18"/>
      <c r="T99" s="18"/>
      <c r="U99" s="16"/>
      <c r="V99" s="16"/>
      <c r="W99" s="20"/>
      <c r="X99" s="21"/>
      <c r="Y99" s="21"/>
      <c r="Z99" s="21"/>
      <c r="AA99" s="21"/>
      <c r="AB99" s="15"/>
      <c r="AC99" s="15"/>
      <c r="AD99" s="15"/>
      <c r="AE99" s="22"/>
      <c r="AF99" s="22"/>
      <c r="AG99" s="22"/>
      <c r="AH99" s="22"/>
      <c r="AI99" s="22"/>
      <c r="AJ99" s="22"/>
      <c r="AK99" s="22"/>
      <c r="AL99" s="2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4:65" x14ac:dyDescent="0.25">
      <c r="D100" s="16">
        <v>10</v>
      </c>
      <c r="E100" s="15"/>
      <c r="F100" s="15"/>
      <c r="G100" s="15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8"/>
      <c r="S100" s="18"/>
      <c r="T100" s="18"/>
      <c r="U100" s="16"/>
      <c r="V100" s="16"/>
      <c r="W100" s="20"/>
      <c r="X100" s="21"/>
      <c r="Y100" s="21"/>
      <c r="Z100" s="21"/>
      <c r="AA100" s="21"/>
      <c r="AB100" s="15"/>
      <c r="AC100" s="15"/>
      <c r="AD100" s="15"/>
      <c r="AE100" s="22"/>
      <c r="AF100" s="22"/>
      <c r="AG100" s="22"/>
      <c r="AH100" s="22"/>
      <c r="AI100" s="22"/>
      <c r="AJ100" s="22"/>
      <c r="AK100" s="22"/>
      <c r="AL100" s="2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4:65" x14ac:dyDescent="0.25">
      <c r="D101" s="16">
        <v>10</v>
      </c>
      <c r="E101" s="15"/>
      <c r="F101" s="15"/>
      <c r="G101" s="15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8"/>
      <c r="S101" s="18"/>
      <c r="T101" s="18"/>
      <c r="U101" s="16"/>
      <c r="V101" s="16"/>
      <c r="W101" s="20"/>
      <c r="X101" s="21"/>
      <c r="Y101" s="21"/>
      <c r="Z101" s="21"/>
      <c r="AA101" s="21"/>
      <c r="AB101" s="15"/>
      <c r="AC101" s="15"/>
      <c r="AD101" s="15"/>
      <c r="AE101" s="22"/>
      <c r="AF101" s="22"/>
      <c r="AG101" s="22"/>
      <c r="AH101" s="22"/>
      <c r="AI101" s="22"/>
      <c r="AJ101" s="22"/>
      <c r="AK101" s="22"/>
      <c r="AL101" s="2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4:65" x14ac:dyDescent="0.25">
      <c r="D102" s="16">
        <v>10</v>
      </c>
      <c r="E102" s="15"/>
      <c r="F102" s="15"/>
      <c r="G102" s="15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8"/>
      <c r="S102" s="18"/>
      <c r="T102" s="18"/>
      <c r="U102" s="16"/>
      <c r="V102" s="16"/>
      <c r="W102" s="20"/>
      <c r="X102" s="21"/>
      <c r="Y102" s="21"/>
      <c r="Z102" s="21"/>
      <c r="AA102" s="21"/>
      <c r="AB102" s="15"/>
      <c r="AC102" s="15"/>
      <c r="AD102" s="15"/>
      <c r="AE102" s="22"/>
      <c r="AF102" s="22"/>
      <c r="AG102" s="22"/>
      <c r="AH102" s="22"/>
      <c r="AI102" s="22"/>
      <c r="AJ102" s="22"/>
      <c r="AK102" s="22"/>
      <c r="AL102" s="2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4:65" x14ac:dyDescent="0.25">
      <c r="D103" s="16">
        <v>10</v>
      </c>
      <c r="E103" s="15"/>
      <c r="F103" s="15"/>
      <c r="G103" s="15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8"/>
      <c r="S103" s="18"/>
      <c r="T103" s="18"/>
      <c r="U103" s="16"/>
      <c r="V103" s="16"/>
      <c r="W103" s="20"/>
      <c r="X103" s="21"/>
      <c r="Y103" s="21"/>
      <c r="Z103" s="21"/>
      <c r="AA103" s="21"/>
      <c r="AB103" s="15"/>
      <c r="AC103" s="15"/>
      <c r="AD103" s="15"/>
      <c r="AE103" s="22"/>
      <c r="AF103" s="22"/>
      <c r="AG103" s="22"/>
      <c r="AH103" s="22"/>
      <c r="AI103" s="22"/>
      <c r="AJ103" s="22"/>
      <c r="AK103" s="22"/>
      <c r="AL103" s="2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4:65" x14ac:dyDescent="0.25">
      <c r="D104" s="16">
        <v>10</v>
      </c>
      <c r="E104" s="15"/>
      <c r="F104" s="15"/>
      <c r="G104" s="15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8"/>
      <c r="S104" s="18"/>
      <c r="T104" s="18"/>
      <c r="U104" s="16"/>
      <c r="V104" s="16"/>
      <c r="W104" s="20"/>
      <c r="X104" s="21"/>
      <c r="Y104" s="21"/>
      <c r="Z104" s="21"/>
      <c r="AA104" s="21"/>
      <c r="AB104" s="15"/>
      <c r="AC104" s="15"/>
      <c r="AD104" s="15"/>
      <c r="AE104" s="22"/>
      <c r="AF104" s="22"/>
      <c r="AG104" s="22"/>
      <c r="AH104" s="22"/>
      <c r="AI104" s="22"/>
      <c r="AJ104" s="22"/>
      <c r="AK104" s="22"/>
      <c r="AL104" s="2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4:65" x14ac:dyDescent="0.25">
      <c r="D105" s="16">
        <v>10</v>
      </c>
      <c r="E105" s="15"/>
      <c r="F105" s="15"/>
      <c r="G105" s="1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8"/>
      <c r="S105" s="18"/>
      <c r="T105" s="18"/>
      <c r="U105" s="16"/>
      <c r="V105" s="16"/>
      <c r="W105" s="20"/>
      <c r="X105" s="21"/>
      <c r="Y105" s="21"/>
      <c r="Z105" s="21"/>
      <c r="AA105" s="21"/>
      <c r="AB105" s="15"/>
      <c r="AC105" s="15"/>
      <c r="AD105" s="15"/>
      <c r="AE105" s="22"/>
      <c r="AF105" s="22"/>
      <c r="AG105" s="22"/>
      <c r="AH105" s="22"/>
      <c r="AI105" s="22"/>
      <c r="AJ105" s="22"/>
      <c r="AK105" s="22"/>
      <c r="AL105" s="2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4:65" x14ac:dyDescent="0.25">
      <c r="D106" s="16">
        <v>10</v>
      </c>
      <c r="E106" s="15"/>
      <c r="F106" s="15"/>
      <c r="G106" s="15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8"/>
      <c r="S106" s="18"/>
      <c r="T106" s="18"/>
      <c r="U106" s="16"/>
      <c r="V106" s="16"/>
      <c r="W106" s="20"/>
      <c r="X106" s="21"/>
      <c r="Y106" s="21"/>
      <c r="Z106" s="21"/>
      <c r="AA106" s="21"/>
      <c r="AB106" s="15"/>
      <c r="AC106" s="15"/>
      <c r="AD106" s="15"/>
      <c r="AE106" s="22"/>
      <c r="AF106" s="22"/>
      <c r="AG106" s="22"/>
      <c r="AH106" s="22"/>
      <c r="AI106" s="22"/>
      <c r="AJ106" s="22"/>
      <c r="AK106" s="22"/>
      <c r="AL106" s="2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4:65" x14ac:dyDescent="0.25">
      <c r="D107" s="16">
        <v>10</v>
      </c>
      <c r="E107" s="15"/>
      <c r="F107" s="15"/>
      <c r="G107" s="15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20"/>
      <c r="X107" s="21"/>
      <c r="Y107" s="21"/>
      <c r="Z107" s="21"/>
      <c r="AA107" s="21"/>
      <c r="AB107" s="15"/>
      <c r="AC107" s="15"/>
      <c r="AD107" s="15"/>
      <c r="AE107" s="22"/>
      <c r="AF107" s="22"/>
      <c r="AG107" s="22"/>
      <c r="AH107" s="22"/>
      <c r="AI107" s="22"/>
      <c r="AJ107" s="22"/>
      <c r="AK107" s="22"/>
      <c r="AL107" s="2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8D62-A28C-4FF0-8BD0-11BE49ED7A2C}">
  <dimension ref="A1"/>
  <sheetViews>
    <sheetView workbookViewId="0">
      <selection activeCell="L13" sqref="L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0196-D697-430C-8971-A7FE30FCA076}">
  <dimension ref="A1:AK98"/>
  <sheetViews>
    <sheetView workbookViewId="0">
      <selection activeCell="M3" sqref="M3"/>
    </sheetView>
  </sheetViews>
  <sheetFormatPr baseColWidth="10" defaultRowHeight="15" x14ac:dyDescent="0.25"/>
  <sheetData>
    <row r="1" spans="1:37" ht="291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1:37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3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</row>
    <row r="7" spans="1:37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1:37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1:37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</row>
    <row r="10" spans="1:37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</row>
    <row r="11" spans="1:37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</row>
    <row r="13" spans="1:37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37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1:37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1:37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spans="1:37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1:37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 spans="1:37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 spans="1:37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 spans="1:37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</row>
    <row r="24" spans="1:37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37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37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1:37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1:37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  <row r="30" spans="1:37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1:37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37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1:37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</row>
    <row r="36" spans="1:37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</row>
    <row r="37" spans="1:37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</row>
    <row r="38" spans="1:37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</row>
    <row r="39" spans="1:37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</row>
    <row r="40" spans="1:37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</row>
    <row r="41" spans="1:37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</row>
    <row r="43" spans="1:37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</row>
    <row r="44" spans="1:37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</row>
    <row r="45" spans="1:37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</row>
    <row r="46" spans="1:37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</row>
    <row r="47" spans="1:37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1:37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</row>
    <row r="60" spans="1:37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37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</row>
    <row r="62" spans="1:37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</row>
    <row r="63" spans="1:37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</row>
    <row r="64" spans="1:37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</row>
    <row r="65" spans="1:37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</row>
    <row r="66" spans="1:37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</row>
    <row r="67" spans="1:37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</row>
    <row r="68" spans="1:37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</row>
    <row r="69" spans="1:37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1:37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</row>
    <row r="71" spans="1:37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</row>
    <row r="72" spans="1:37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</row>
    <row r="73" spans="1:37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</row>
    <row r="75" spans="1:37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1:37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1:37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</row>
    <row r="98" spans="1:37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33C8-E8BD-4770-BD7B-631E54FFC0BB}">
  <dimension ref="A1:BM65"/>
  <sheetViews>
    <sheetView zoomScale="60" zoomScaleNormal="60" workbookViewId="0">
      <selection activeCell="AC54" sqref="AC53:AC54"/>
    </sheetView>
  </sheetViews>
  <sheetFormatPr baseColWidth="10" defaultRowHeight="15" x14ac:dyDescent="0.25"/>
  <sheetData>
    <row r="1" spans="1:65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</row>
    <row r="2" spans="1:65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</row>
    <row r="3" spans="1:6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</row>
    <row r="4" spans="1:6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</row>
    <row r="5" spans="1:6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</row>
    <row r="6" spans="1:6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  <row r="7" spans="1:65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pans="1:65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</row>
    <row r="9" spans="1:65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</row>
    <row r="10" spans="1:65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</row>
    <row r="11" spans="1:65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</row>
    <row r="12" spans="1:65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</row>
    <row r="13" spans="1:65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</row>
    <row r="14" spans="1:65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</row>
    <row r="15" spans="1:65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</row>
    <row r="16" spans="1:65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</row>
    <row r="17" spans="1:65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</row>
    <row r="18" spans="1:65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</row>
    <row r="19" spans="1:65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</row>
    <row r="20" spans="1:65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</row>
    <row r="21" spans="1:65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</row>
    <row r="22" spans="1:65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</row>
    <row r="23" spans="1:65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</row>
    <row r="24" spans="1:65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</row>
    <row r="25" spans="1:65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</row>
    <row r="26" spans="1:65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</row>
    <row r="27" spans="1:65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</row>
    <row r="28" spans="1:65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</row>
    <row r="29" spans="1:65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</row>
    <row r="30" spans="1:6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</row>
    <row r="31" spans="1:65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</row>
    <row r="32" spans="1:65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</row>
    <row r="33" spans="1:65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</row>
    <row r="34" spans="1:65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</row>
    <row r="35" spans="1:65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</row>
    <row r="36" spans="1:65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</row>
    <row r="37" spans="1:65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</row>
    <row r="38" spans="1:65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</row>
    <row r="39" spans="1:6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</row>
    <row r="40" spans="1:65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</row>
    <row r="41" spans="1:65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</row>
    <row r="42" spans="1:65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</row>
    <row r="43" spans="1:65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</row>
    <row r="44" spans="1:65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</row>
    <row r="45" spans="1:65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</row>
    <row r="46" spans="1:65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</row>
    <row r="47" spans="1:65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</row>
    <row r="48" spans="1:65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</row>
    <row r="49" spans="1:65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</row>
    <row r="50" spans="1:65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</row>
    <row r="51" spans="1:65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</row>
    <row r="52" spans="1:65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</row>
    <row r="53" spans="1:65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</row>
    <row r="54" spans="1:65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</row>
    <row r="55" spans="1:65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</row>
    <row r="56" spans="1:65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</row>
    <row r="57" spans="1:65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</row>
    <row r="58" spans="1:65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pans="1:65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</row>
    <row r="60" spans="1:65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</row>
    <row r="61" spans="1:65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</row>
    <row r="62" spans="1:65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</row>
    <row r="63" spans="1:65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</row>
    <row r="64" spans="1:65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</row>
    <row r="65" spans="1:65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C5FB-877A-4D0E-9C68-E9378F3E217A}">
  <dimension ref="A1:BM107"/>
  <sheetViews>
    <sheetView topLeftCell="Z1" zoomScale="80" zoomScaleNormal="80" workbookViewId="0">
      <selection activeCell="AP5" sqref="AP5"/>
    </sheetView>
  </sheetViews>
  <sheetFormatPr baseColWidth="10" defaultColWidth="9.140625" defaultRowHeight="15" x14ac:dyDescent="0.25"/>
  <cols>
    <col min="1" max="1" width="12" customWidth="1"/>
    <col min="2" max="2" width="9.140625" customWidth="1"/>
    <col min="3" max="3" width="10.140625" customWidth="1"/>
    <col min="4" max="4" width="11.140625" customWidth="1"/>
    <col min="5" max="5" width="12" customWidth="1"/>
    <col min="6" max="6" width="11" customWidth="1"/>
    <col min="7" max="7" width="11.5703125" customWidth="1"/>
    <col min="8" max="8" width="8.85546875" customWidth="1"/>
    <col min="9" max="9" width="8.5703125" customWidth="1"/>
    <col min="10" max="10" width="9.85546875" customWidth="1"/>
    <col min="11" max="11" width="12.42578125" customWidth="1"/>
    <col min="12" max="12" width="11.42578125" customWidth="1"/>
    <col min="13" max="13" width="11" customWidth="1"/>
    <col min="14" max="14" width="10.28515625" customWidth="1"/>
    <col min="15" max="15" width="14.42578125" customWidth="1"/>
    <col min="16" max="16" width="16.140625" customWidth="1"/>
    <col min="17" max="17" width="17.5703125" customWidth="1"/>
    <col min="18" max="19" width="9.28515625" bestFit="1" customWidth="1"/>
    <col min="20" max="20" width="9.7109375" customWidth="1"/>
    <col min="21" max="21" width="10.7109375" customWidth="1"/>
    <col min="22" max="22" width="10.5703125" customWidth="1"/>
    <col min="23" max="23" width="13.140625" customWidth="1"/>
    <col min="24" max="24" width="19.85546875" customWidth="1"/>
    <col min="25" max="25" width="20.28515625" customWidth="1"/>
    <col min="26" max="26" width="16" customWidth="1"/>
    <col min="27" max="27" width="18" customWidth="1"/>
    <col min="28" max="28" width="24" customWidth="1"/>
    <col min="29" max="29" width="16.7109375" customWidth="1"/>
    <col min="30" max="30" width="15.5703125" customWidth="1"/>
    <col min="41" max="41" width="22.5703125" customWidth="1"/>
    <col min="42" max="42" width="18.5703125" customWidth="1"/>
  </cols>
  <sheetData>
    <row r="1" spans="1:65" ht="29.25" customHeight="1" x14ac:dyDescent="0.25">
      <c r="A1" s="3" t="s">
        <v>42</v>
      </c>
      <c r="B1" s="3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17"/>
      <c r="O1" s="17"/>
      <c r="P1" s="17"/>
      <c r="Q1" s="17"/>
      <c r="R1" s="17"/>
      <c r="S1" s="17"/>
      <c r="T1" s="17"/>
      <c r="U1" s="23"/>
      <c r="V1" s="2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8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7.25" customHeight="1" x14ac:dyDescent="0.25">
      <c r="A3" s="10" t="s">
        <v>24</v>
      </c>
      <c r="B3" s="12" t="s">
        <v>25</v>
      </c>
      <c r="C3" s="11" t="s">
        <v>26</v>
      </c>
      <c r="D3" s="25" t="s">
        <v>41</v>
      </c>
      <c r="E3" s="10" t="s">
        <v>38</v>
      </c>
      <c r="F3" s="12" t="s">
        <v>39</v>
      </c>
      <c r="G3" s="11" t="s">
        <v>40</v>
      </c>
      <c r="H3" s="4" t="s">
        <v>0</v>
      </c>
      <c r="I3" s="5" t="s">
        <v>1</v>
      </c>
      <c r="J3" s="6" t="s">
        <v>2</v>
      </c>
      <c r="K3" s="7" t="s">
        <v>3</v>
      </c>
      <c r="L3" s="27" t="s">
        <v>44</v>
      </c>
      <c r="M3" s="27" t="s">
        <v>47</v>
      </c>
      <c r="N3" s="27" t="s">
        <v>48</v>
      </c>
      <c r="O3" s="28" t="s">
        <v>43</v>
      </c>
      <c r="P3" s="28" t="s">
        <v>45</v>
      </c>
      <c r="Q3" s="28" t="s">
        <v>46</v>
      </c>
      <c r="R3" s="29" t="s">
        <v>52</v>
      </c>
      <c r="S3" s="29" t="s">
        <v>53</v>
      </c>
      <c r="T3" s="28" t="s">
        <v>49</v>
      </c>
      <c r="U3" s="28" t="s">
        <v>50</v>
      </c>
      <c r="V3" s="28" t="s">
        <v>51</v>
      </c>
      <c r="W3" s="28" t="s">
        <v>54</v>
      </c>
      <c r="X3" s="13" t="s">
        <v>10</v>
      </c>
      <c r="Y3" s="13" t="s">
        <v>11</v>
      </c>
      <c r="Z3" s="13" t="s">
        <v>12</v>
      </c>
      <c r="AA3" s="14" t="s">
        <v>13</v>
      </c>
      <c r="AB3" s="14" t="s">
        <v>14</v>
      </c>
      <c r="AC3" s="14" t="s">
        <v>15</v>
      </c>
      <c r="AD3" s="8" t="s">
        <v>4</v>
      </c>
      <c r="AE3" s="8" t="s">
        <v>5</v>
      </c>
      <c r="AF3" s="8" t="s">
        <v>6</v>
      </c>
      <c r="AG3" s="9" t="s">
        <v>7</v>
      </c>
      <c r="AH3" s="9" t="s">
        <v>8</v>
      </c>
      <c r="AI3" s="9" t="s">
        <v>9</v>
      </c>
      <c r="AJ3" s="19" t="s">
        <v>34</v>
      </c>
      <c r="AK3" s="19" t="s">
        <v>35</v>
      </c>
      <c r="AL3" s="19" t="s">
        <v>31</v>
      </c>
      <c r="AM3" s="19" t="s">
        <v>32</v>
      </c>
      <c r="AN3" s="19" t="s">
        <v>33</v>
      </c>
      <c r="AO3" s="16" t="s">
        <v>36</v>
      </c>
      <c r="AP3" s="16" t="s">
        <v>37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23.25" customHeight="1" x14ac:dyDescent="0.25">
      <c r="A4" s="16">
        <v>0</v>
      </c>
      <c r="B4" s="16">
        <v>0</v>
      </c>
      <c r="C4" s="16">
        <v>0</v>
      </c>
      <c r="D4" s="16">
        <v>10</v>
      </c>
      <c r="E4" s="16">
        <f>D4*A4</f>
        <v>0</v>
      </c>
      <c r="F4" s="16">
        <f>D4*B4</f>
        <v>0</v>
      </c>
      <c r="G4" s="16">
        <f>D4*C4</f>
        <v>0</v>
      </c>
      <c r="H4" s="16">
        <v>0</v>
      </c>
      <c r="I4" s="16">
        <v>0</v>
      </c>
      <c r="J4" s="16">
        <v>0</v>
      </c>
      <c r="K4" s="16">
        <v>200</v>
      </c>
      <c r="L4" s="16">
        <v>90</v>
      </c>
      <c r="M4" s="16">
        <f>L4+120</f>
        <v>210</v>
      </c>
      <c r="N4" s="16">
        <f>M4+120</f>
        <v>330</v>
      </c>
      <c r="O4" s="15">
        <f>+DEGREES(ATAN2($H4-$K4*COS(RADIANS(L4)),$I4-$K4*SIN(RADIANS(L4))))-L4 +180</f>
        <v>0</v>
      </c>
      <c r="P4" s="15">
        <f>+DEGREES(ATAN2($H4-$K4*COS(RADIANS(M4)),$I4-$K4*SIN(RADIANS(M4))))-M4 +180</f>
        <v>0</v>
      </c>
      <c r="Q4" s="15">
        <f>+DEGREES(ATAN2($H4-$K4*COS(RADIANS(N4)),$I4-$K4*SIN(RADIANS(N4))))-N4 +180</f>
        <v>0</v>
      </c>
      <c r="R4" s="15">
        <v>28.4</v>
      </c>
      <c r="S4" s="15">
        <v>55</v>
      </c>
      <c r="T4" s="15">
        <f>($H4-$R4*COS(RADIANS(O4+L4))+$S4*COS(RADIANS(L4+O4))-$K4*COS(RADIANS(L4)))^2+($I4-$R4*SIN(RADIANS(O4+L4))+$S4*SIN(RADIANS(L4+O4))-$K4*SIN(RADIANS(L4)))^2+$J4^2</f>
        <v>30067.56</v>
      </c>
      <c r="U4" s="15">
        <f>($H4-$R4*COS(RADIANS(P4+M4))+$S4*COS(RADIANS(M4+P4))-$K4*COS(RADIANS(M4)))^2+($I4-$R4*SIN(RADIANS(P4+M4))+$S4*SIN(RADIANS(M4+P4))-$K4*SIN(RADIANS(M4)))^2+$J4^2</f>
        <v>30067.56</v>
      </c>
      <c r="V4" s="15">
        <f>($H4-$R4*COS(RADIANS(Q4+N4))+$S4*COS(RADIANS(N4+Q4))-$K4*COS(RADIANS(N4)))^2+($I4-$R4*SIN(RADIANS(Q4+N4))+$S4*SIN(RADIANS(N4+Q4))-$K4*SIN(RADIANS(N4)))^2+$J4^2</f>
        <v>30067.559999999994</v>
      </c>
      <c r="W4" s="15">
        <v>30</v>
      </c>
      <c r="X4" s="16">
        <f>SQRT(-$W4^2+T4)</f>
        <v>175.97602109378425</v>
      </c>
      <c r="Y4" s="16">
        <f>SQRT(-$W4^2+U4)</f>
        <v>175.97602109378425</v>
      </c>
      <c r="Z4" s="16">
        <f>SQRT(-$W4^2+V4)</f>
        <v>175.97602109378423</v>
      </c>
      <c r="AA4" s="16" t="s">
        <v>17</v>
      </c>
      <c r="AB4" s="16" t="s">
        <v>17</v>
      </c>
      <c r="AC4" s="16" t="s">
        <v>17</v>
      </c>
      <c r="AD4" s="16" t="s">
        <v>17</v>
      </c>
      <c r="AE4" s="16" t="s">
        <v>17</v>
      </c>
      <c r="AF4" s="16" t="s">
        <v>17</v>
      </c>
      <c r="AG4" s="16" t="s">
        <v>17</v>
      </c>
      <c r="AH4" s="16" t="s">
        <v>17</v>
      </c>
      <c r="AI4" s="20" t="s">
        <v>17</v>
      </c>
      <c r="AJ4" s="16">
        <v>400</v>
      </c>
      <c r="AK4" s="16" t="s">
        <v>17</v>
      </c>
      <c r="AL4" s="16" t="s">
        <v>17</v>
      </c>
      <c r="AM4" s="16" t="s">
        <v>17</v>
      </c>
      <c r="AN4" s="16" t="s">
        <v>17</v>
      </c>
      <c r="AO4" s="16" t="s">
        <v>17</v>
      </c>
      <c r="AP4" s="16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ht="20.25" customHeight="1" x14ac:dyDescent="0.25">
      <c r="A5" s="16">
        <v>10</v>
      </c>
      <c r="B5" s="16">
        <v>0</v>
      </c>
      <c r="C5" s="16">
        <v>0</v>
      </c>
      <c r="D5" s="16">
        <v>10</v>
      </c>
      <c r="E5" s="16">
        <f t="shared" ref="E5:E68" si="0">D5*A5</f>
        <v>100</v>
      </c>
      <c r="F5" s="16">
        <f t="shared" ref="F5:F68" si="1">D5*B5</f>
        <v>0</v>
      </c>
      <c r="G5" s="16">
        <f t="shared" ref="G5:G68" si="2">D5*C5</f>
        <v>0</v>
      </c>
      <c r="H5" s="16">
        <f>E5-E4</f>
        <v>100</v>
      </c>
      <c r="I5" s="16">
        <f t="shared" ref="I5:J7" si="3">F5-F4</f>
        <v>0</v>
      </c>
      <c r="J5" s="16">
        <f t="shared" si="3"/>
        <v>0</v>
      </c>
      <c r="K5" s="16">
        <v>200</v>
      </c>
      <c r="L5" s="16">
        <f>+L4</f>
        <v>90</v>
      </c>
      <c r="M5" s="16">
        <f>L5+120</f>
        <v>210</v>
      </c>
      <c r="N5" s="16">
        <f>M5+120</f>
        <v>330</v>
      </c>
      <c r="O5" s="15">
        <f t="shared" ref="O5:O68" si="4">+DEGREES(ATAN2($H5-$K5*COS(RADIANS(L5)),$I5-$K5*SIN(RADIANS(L5))))-L5 +180</f>
        <v>26.565051177077976</v>
      </c>
      <c r="P5" s="15">
        <f t="shared" ref="P5:P68" si="5">+DEGREES(ATAN2($H5-$K5*COS(RADIANS(M5)),$I5-$K5*SIN(RADIANS(M5))))-M5 +180</f>
        <v>-9.8960906389828835</v>
      </c>
      <c r="Q5" s="15">
        <f t="shared" ref="Q5:Q68" si="6">+DEGREES(ATAN2($H5-$K5*COS(RADIANS(N5)),$I5-$K5*SIN(RADIANS(N5))))-N5 +180</f>
        <v>-23.793976886996944</v>
      </c>
      <c r="R5" s="15">
        <v>28.4</v>
      </c>
      <c r="S5" s="15">
        <v>55</v>
      </c>
      <c r="T5" s="15">
        <f t="shared" ref="T5:T68" si="7">($H5-$R5*COS(RADIANS(O5+L5))+$S5*COS(RADIANS(L5+O5))-$K5*COS(RADIANS(L5)))^2+($I5-$R5*SIN(RADIANS(O5+L5))+$S5*SIN(RADIANS(L5+O5))-$K5*SIN(RADIANS(L5)))^2+$J5^2</f>
        <v>38811.678359701116</v>
      </c>
      <c r="U5" s="15">
        <f t="shared" ref="U5:U68" si="8">($H5-$R5*COS(RADIANS(P5+M5))+$S5*COS(RADIANS(M5+P5))-$K5*COS(RADIANS(M5)))^2+($I5-$R5*SIN(RADIANS(P5+M5))+$S5*SIN(RADIANS(M5+P5))-$K5*SIN(RADIANS(M5)))^2+$J5^2</f>
        <v>69871.031463919062</v>
      </c>
      <c r="V5" s="15">
        <f t="shared" ref="V5:V68" si="9">($H5-$R5*COS(RADIANS(Q5+N5))+$S5*COS(RADIANS(N5+Q5))-$K5*COS(RADIANS(N5)))^2+($I5-$R5*SIN(RADIANS(Q5+N5))+$S5*SIN(RADIANS(N5+Q5))-$K5*SIN(RADIANS(N5)))^2+$J5^2</f>
        <v>9473.39509800829</v>
      </c>
      <c r="W5" s="15">
        <v>30</v>
      </c>
      <c r="X5" s="16">
        <f t="shared" ref="X5:X68" si="10">SQRT(-$W5^2+T5)</f>
        <v>199.27789230042833</v>
      </c>
      <c r="Y5" s="16">
        <f>SQRT(-$W5^2+U5)</f>
        <v>266.02825313097679</v>
      </c>
      <c r="Z5" s="16">
        <f t="shared" ref="Z5:Z68" si="11">SQRT(-$W5^2+V5)</f>
        <v>101.84986547859693</v>
      </c>
      <c r="AA5" s="16">
        <f t="shared" ref="AA5:AC20" si="12">X5-X4</f>
        <v>23.30187120664408</v>
      </c>
      <c r="AB5" s="16">
        <f t="shared" si="12"/>
        <v>90.052232037192539</v>
      </c>
      <c r="AC5" s="16">
        <f t="shared" si="12"/>
        <v>-74.126155615187301</v>
      </c>
      <c r="AD5" s="18">
        <f>INT(ABS(AA5*200))</f>
        <v>4660</v>
      </c>
      <c r="AE5" s="18">
        <f t="shared" ref="AE5:AF20" si="13">INT(ABS(AB5*200))</f>
        <v>18010</v>
      </c>
      <c r="AF5" s="18">
        <f t="shared" si="13"/>
        <v>14825</v>
      </c>
      <c r="AG5" s="16">
        <f>IF(AA5&gt;0,1,0)</f>
        <v>1</v>
      </c>
      <c r="AH5" s="16">
        <f t="shared" ref="AH5:AI20" si="14">IF(AB5&gt;0,1,0)</f>
        <v>1</v>
      </c>
      <c r="AI5" s="20">
        <f t="shared" si="14"/>
        <v>0</v>
      </c>
      <c r="AJ5" s="16">
        <v>400</v>
      </c>
      <c r="AK5" s="16">
        <f>AJ5*MAX(AD5:AF5)</f>
        <v>7204000</v>
      </c>
      <c r="AL5" s="16">
        <f>INT(AK5/AD5)</f>
        <v>1545</v>
      </c>
      <c r="AM5" s="16">
        <f>INT(AK5/AE5)</f>
        <v>400</v>
      </c>
      <c r="AN5" s="16">
        <f>INT(AK5/AF5)</f>
        <v>485</v>
      </c>
      <c r="AO5" s="16">
        <f>AK5*0.000001</f>
        <v>7.2039999999999997</v>
      </c>
      <c r="AP5" s="16">
        <f>SUM(AO5:AO94)</f>
        <v>301.16960000000012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ht="17.25" customHeight="1" x14ac:dyDescent="0.25">
      <c r="A6" s="16">
        <v>10</v>
      </c>
      <c r="B6" s="16">
        <v>5</v>
      </c>
      <c r="C6" s="16">
        <v>0</v>
      </c>
      <c r="D6" s="16">
        <v>10</v>
      </c>
      <c r="E6" s="16">
        <f t="shared" si="0"/>
        <v>100</v>
      </c>
      <c r="F6" s="16">
        <f t="shared" si="1"/>
        <v>50</v>
      </c>
      <c r="G6" s="16">
        <f t="shared" si="2"/>
        <v>0</v>
      </c>
      <c r="H6" s="16">
        <f t="shared" ref="H6:J21" si="15">E6-E5</f>
        <v>0</v>
      </c>
      <c r="I6" s="16">
        <f t="shared" si="3"/>
        <v>50</v>
      </c>
      <c r="J6" s="16">
        <f t="shared" si="3"/>
        <v>0</v>
      </c>
      <c r="K6" s="16">
        <v>200</v>
      </c>
      <c r="L6" s="16">
        <f t="shared" ref="L6:L69" si="16">+L5</f>
        <v>90</v>
      </c>
      <c r="M6" s="16">
        <f t="shared" ref="M6:N6" si="17">L6+120</f>
        <v>210</v>
      </c>
      <c r="N6" s="16">
        <f t="shared" si="17"/>
        <v>330</v>
      </c>
      <c r="O6" s="15">
        <f t="shared" si="4"/>
        <v>0</v>
      </c>
      <c r="P6" s="15">
        <f t="shared" si="5"/>
        <v>10.893394649130926</v>
      </c>
      <c r="Q6" s="15">
        <f t="shared" si="6"/>
        <v>-10.893394649130954</v>
      </c>
      <c r="R6" s="15">
        <v>28.4</v>
      </c>
      <c r="S6" s="15">
        <v>55</v>
      </c>
      <c r="T6" s="15">
        <f t="shared" si="7"/>
        <v>15227.560000000001</v>
      </c>
      <c r="U6" s="15">
        <f t="shared" si="8"/>
        <v>41017.908651417471</v>
      </c>
      <c r="V6" s="15">
        <f t="shared" si="9"/>
        <v>41017.908651417471</v>
      </c>
      <c r="W6" s="15">
        <v>30</v>
      </c>
      <c r="X6" s="16">
        <f t="shared" si="10"/>
        <v>126.99433058211694</v>
      </c>
      <c r="Y6" s="16">
        <f t="shared" ref="Y5:Y68" si="18">SQRT(-$W6^2+U6)</f>
        <v>204.73863497497845</v>
      </c>
      <c r="Z6" s="16">
        <f t="shared" si="11"/>
        <v>204.73863497497845</v>
      </c>
      <c r="AA6" s="16">
        <f t="shared" si="12"/>
        <v>-72.28356171831139</v>
      </c>
      <c r="AB6" s="16">
        <f t="shared" si="12"/>
        <v>-61.28961815599834</v>
      </c>
      <c r="AC6" s="16">
        <f t="shared" si="12"/>
        <v>102.88876949638153</v>
      </c>
      <c r="AD6" s="18">
        <f t="shared" ref="AD6:AF69" si="19">INT(ABS(AA6*200))</f>
        <v>14456</v>
      </c>
      <c r="AE6" s="18">
        <f t="shared" si="13"/>
        <v>12257</v>
      </c>
      <c r="AF6" s="18">
        <f t="shared" si="13"/>
        <v>20577</v>
      </c>
      <c r="AG6" s="16">
        <f t="shared" ref="AG6:AI21" si="20">IF(AA6&gt;0,1,0)</f>
        <v>0</v>
      </c>
      <c r="AH6" s="16">
        <f t="shared" si="14"/>
        <v>0</v>
      </c>
      <c r="AI6" s="20">
        <f t="shared" si="14"/>
        <v>1</v>
      </c>
      <c r="AJ6" s="16">
        <v>400</v>
      </c>
      <c r="AK6" s="16">
        <f t="shared" ref="AK6:AK69" si="21">AJ6*MAX(AD6:AF6)</f>
        <v>8230800</v>
      </c>
      <c r="AL6" s="16">
        <f t="shared" ref="AL6:AL69" si="22">INT(AK6/AD6)</f>
        <v>569</v>
      </c>
      <c r="AM6" s="16">
        <f t="shared" ref="AM6:AM69" si="23">INT(AK6/AE6)</f>
        <v>671</v>
      </c>
      <c r="AN6" s="16">
        <f t="shared" ref="AN6:AN69" si="24">INT(AK6/AF6)</f>
        <v>400</v>
      </c>
      <c r="AO6" s="16">
        <f t="shared" ref="AO6:AO69" si="25">AK6*0.000001</f>
        <v>8.2308000000000003</v>
      </c>
      <c r="AP6" s="1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25">
      <c r="A7" s="16">
        <v>13</v>
      </c>
      <c r="B7" s="16">
        <v>5</v>
      </c>
      <c r="C7" s="16">
        <v>0</v>
      </c>
      <c r="D7" s="16">
        <v>10</v>
      </c>
      <c r="E7" s="16">
        <f t="shared" si="0"/>
        <v>130</v>
      </c>
      <c r="F7" s="16">
        <f t="shared" si="1"/>
        <v>50</v>
      </c>
      <c r="G7" s="16">
        <f t="shared" si="2"/>
        <v>0</v>
      </c>
      <c r="H7" s="16">
        <f t="shared" si="15"/>
        <v>30</v>
      </c>
      <c r="I7" s="16">
        <f t="shared" si="3"/>
        <v>0</v>
      </c>
      <c r="J7" s="16">
        <f t="shared" si="3"/>
        <v>0</v>
      </c>
      <c r="K7" s="16">
        <v>200</v>
      </c>
      <c r="L7" s="16">
        <f t="shared" si="16"/>
        <v>90</v>
      </c>
      <c r="M7" s="16">
        <f t="shared" ref="M7:N7" si="26">L7+120</f>
        <v>210</v>
      </c>
      <c r="N7" s="16">
        <f t="shared" si="26"/>
        <v>330</v>
      </c>
      <c r="O7" s="15">
        <f t="shared" si="4"/>
        <v>8.5307656099481335</v>
      </c>
      <c r="P7" s="15">
        <f t="shared" si="5"/>
        <v>-3.7975701967066016</v>
      </c>
      <c r="Q7" s="15">
        <f t="shared" si="6"/>
        <v>-4.9265679348891354</v>
      </c>
      <c r="R7" s="15">
        <v>28.4</v>
      </c>
      <c r="S7" s="15">
        <v>55</v>
      </c>
      <c r="T7" s="15">
        <f t="shared" si="7"/>
        <v>30848.525842604642</v>
      </c>
      <c r="U7" s="15">
        <f t="shared" si="8"/>
        <v>39951.232853951231</v>
      </c>
      <c r="V7" s="15">
        <f t="shared" si="9"/>
        <v>21923.102598030342</v>
      </c>
      <c r="W7" s="15">
        <v>30</v>
      </c>
      <c r="X7" s="16">
        <f t="shared" si="10"/>
        <v>178.18116017863574</v>
      </c>
      <c r="Y7" s="16">
        <f t="shared" si="18"/>
        <v>202.11687919110375</v>
      </c>
      <c r="Z7" s="16">
        <f t="shared" si="11"/>
        <v>151.07316968287367</v>
      </c>
      <c r="AA7" s="16">
        <f t="shared" si="12"/>
        <v>51.186829596518791</v>
      </c>
      <c r="AB7" s="16">
        <f t="shared" si="12"/>
        <v>-2.6217557838747041</v>
      </c>
      <c r="AC7" s="16">
        <f t="shared" si="12"/>
        <v>-53.665465292104784</v>
      </c>
      <c r="AD7" s="18">
        <f t="shared" si="19"/>
        <v>10237</v>
      </c>
      <c r="AE7" s="18">
        <f t="shared" si="13"/>
        <v>524</v>
      </c>
      <c r="AF7" s="18">
        <f t="shared" si="13"/>
        <v>10733</v>
      </c>
      <c r="AG7" s="16">
        <f t="shared" si="20"/>
        <v>1</v>
      </c>
      <c r="AH7" s="16">
        <f t="shared" si="14"/>
        <v>0</v>
      </c>
      <c r="AI7" s="20">
        <f t="shared" si="14"/>
        <v>0</v>
      </c>
      <c r="AJ7" s="16">
        <v>400</v>
      </c>
      <c r="AK7" s="16">
        <f t="shared" si="21"/>
        <v>4293200</v>
      </c>
      <c r="AL7" s="16">
        <f t="shared" si="22"/>
        <v>419</v>
      </c>
      <c r="AM7" s="16">
        <f t="shared" si="23"/>
        <v>8193</v>
      </c>
      <c r="AN7" s="16">
        <f t="shared" si="24"/>
        <v>400</v>
      </c>
      <c r="AO7" s="16">
        <f t="shared" si="25"/>
        <v>4.2931999999999997</v>
      </c>
      <c r="AP7" s="16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25">
      <c r="A8" s="16">
        <v>13</v>
      </c>
      <c r="B8" s="16">
        <v>4</v>
      </c>
      <c r="C8" s="16">
        <v>0</v>
      </c>
      <c r="D8" s="16">
        <v>10</v>
      </c>
      <c r="E8" s="16">
        <f t="shared" si="0"/>
        <v>130</v>
      </c>
      <c r="F8" s="16">
        <f t="shared" si="1"/>
        <v>40</v>
      </c>
      <c r="G8" s="16">
        <f t="shared" si="2"/>
        <v>0</v>
      </c>
      <c r="H8" s="16">
        <f t="shared" si="15"/>
        <v>0</v>
      </c>
      <c r="I8" s="16">
        <f t="shared" si="15"/>
        <v>-10</v>
      </c>
      <c r="J8" s="16">
        <f t="shared" si="15"/>
        <v>0</v>
      </c>
      <c r="K8" s="16">
        <v>200</v>
      </c>
      <c r="L8" s="16">
        <f t="shared" si="16"/>
        <v>90</v>
      </c>
      <c r="M8" s="16">
        <f t="shared" ref="M8:N8" si="27">L8+120</f>
        <v>210</v>
      </c>
      <c r="N8" s="16">
        <f t="shared" si="27"/>
        <v>330</v>
      </c>
      <c r="O8" s="15">
        <f t="shared" si="4"/>
        <v>0</v>
      </c>
      <c r="P8" s="15">
        <f t="shared" si="5"/>
        <v>-2.5429239040617233</v>
      </c>
      <c r="Q8" s="15">
        <f t="shared" si="6"/>
        <v>2.5429239040617233</v>
      </c>
      <c r="R8" s="15">
        <v>28.4</v>
      </c>
      <c r="S8" s="15">
        <v>55</v>
      </c>
      <c r="T8" s="15">
        <f t="shared" si="7"/>
        <v>33635.560000000005</v>
      </c>
      <c r="U8" s="15">
        <f t="shared" si="8"/>
        <v>28423.334270558247</v>
      </c>
      <c r="V8" s="15">
        <f t="shared" si="9"/>
        <v>28423.334270558247</v>
      </c>
      <c r="W8" s="15">
        <v>30</v>
      </c>
      <c r="X8" s="16">
        <f t="shared" si="10"/>
        <v>185.8374558586078</v>
      </c>
      <c r="Y8" s="16">
        <f t="shared" si="18"/>
        <v>171.24057425317824</v>
      </c>
      <c r="Z8" s="16">
        <f t="shared" si="11"/>
        <v>171.24057425317824</v>
      </c>
      <c r="AA8" s="16">
        <f t="shared" si="12"/>
        <v>7.656295679972061</v>
      </c>
      <c r="AB8" s="16">
        <f t="shared" si="12"/>
        <v>-30.876304937925511</v>
      </c>
      <c r="AC8" s="16">
        <f t="shared" si="12"/>
        <v>20.167404570304569</v>
      </c>
      <c r="AD8" s="18">
        <f t="shared" si="19"/>
        <v>1531</v>
      </c>
      <c r="AE8" s="18">
        <f t="shared" si="13"/>
        <v>6175</v>
      </c>
      <c r="AF8" s="18">
        <f t="shared" si="13"/>
        <v>4033</v>
      </c>
      <c r="AG8" s="16">
        <f t="shared" si="20"/>
        <v>1</v>
      </c>
      <c r="AH8" s="16">
        <f t="shared" si="14"/>
        <v>0</v>
      </c>
      <c r="AI8" s="20">
        <f t="shared" si="14"/>
        <v>1</v>
      </c>
      <c r="AJ8" s="16">
        <v>400</v>
      </c>
      <c r="AK8" s="16">
        <f t="shared" si="21"/>
        <v>2470000</v>
      </c>
      <c r="AL8" s="16">
        <f t="shared" si="22"/>
        <v>1613</v>
      </c>
      <c r="AM8" s="16">
        <f t="shared" si="23"/>
        <v>400</v>
      </c>
      <c r="AN8" s="16">
        <f t="shared" si="24"/>
        <v>612</v>
      </c>
      <c r="AO8" s="16">
        <f t="shared" si="25"/>
        <v>2.4699999999999998</v>
      </c>
      <c r="AP8" s="16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5">
      <c r="A9" s="16">
        <v>11</v>
      </c>
      <c r="B9" s="16">
        <v>4</v>
      </c>
      <c r="C9" s="16">
        <v>0</v>
      </c>
      <c r="D9" s="16">
        <v>10</v>
      </c>
      <c r="E9" s="16">
        <f t="shared" si="0"/>
        <v>110</v>
      </c>
      <c r="F9" s="16">
        <f t="shared" si="1"/>
        <v>40</v>
      </c>
      <c r="G9" s="16">
        <f t="shared" si="2"/>
        <v>0</v>
      </c>
      <c r="H9" s="16">
        <f t="shared" si="15"/>
        <v>-20</v>
      </c>
      <c r="I9" s="16">
        <f t="shared" si="15"/>
        <v>0</v>
      </c>
      <c r="J9" s="16">
        <f t="shared" si="15"/>
        <v>0</v>
      </c>
      <c r="K9" s="16">
        <v>200</v>
      </c>
      <c r="L9" s="16">
        <f t="shared" si="16"/>
        <v>90</v>
      </c>
      <c r="M9" s="16">
        <f t="shared" ref="M9:N9" si="28">L9+120</f>
        <v>210</v>
      </c>
      <c r="N9" s="16">
        <f t="shared" si="28"/>
        <v>330</v>
      </c>
      <c r="O9" s="15">
        <f t="shared" si="4"/>
        <v>-5.710593137499643</v>
      </c>
      <c r="P9" s="15">
        <f t="shared" si="5"/>
        <v>3.1332828793909187</v>
      </c>
      <c r="Q9" s="15">
        <f t="shared" si="6"/>
        <v>2.6346060185232147</v>
      </c>
      <c r="R9" s="15">
        <v>28.4</v>
      </c>
      <c r="S9" s="15">
        <v>55</v>
      </c>
      <c r="T9" s="15">
        <f t="shared" si="7"/>
        <v>30414.49233912737</v>
      </c>
      <c r="U9" s="15">
        <f t="shared" si="8"/>
        <v>24446.257669769482</v>
      </c>
      <c r="V9" s="15">
        <f t="shared" si="9"/>
        <v>36462.078686861722</v>
      </c>
      <c r="W9" s="15">
        <v>30</v>
      </c>
      <c r="X9" s="16">
        <f t="shared" si="10"/>
        <v>176.95901316160013</v>
      </c>
      <c r="Y9" s="16">
        <f t="shared" si="18"/>
        <v>159.20508054006783</v>
      </c>
      <c r="Z9" s="16">
        <f t="shared" si="11"/>
        <v>193.29272797201068</v>
      </c>
      <c r="AA9" s="16">
        <f t="shared" si="12"/>
        <v>-8.8784426970076709</v>
      </c>
      <c r="AB9" s="16">
        <f t="shared" si="12"/>
        <v>-12.035493713110412</v>
      </c>
      <c r="AC9" s="16">
        <f t="shared" si="12"/>
        <v>22.052153718832443</v>
      </c>
      <c r="AD9" s="18">
        <f t="shared" si="19"/>
        <v>1775</v>
      </c>
      <c r="AE9" s="18">
        <f t="shared" si="13"/>
        <v>2407</v>
      </c>
      <c r="AF9" s="18">
        <f t="shared" si="13"/>
        <v>4410</v>
      </c>
      <c r="AG9" s="16">
        <f t="shared" si="20"/>
        <v>0</v>
      </c>
      <c r="AH9" s="16">
        <f t="shared" si="14"/>
        <v>0</v>
      </c>
      <c r="AI9" s="20">
        <f t="shared" si="14"/>
        <v>1</v>
      </c>
      <c r="AJ9" s="16">
        <v>400</v>
      </c>
      <c r="AK9" s="16">
        <f t="shared" si="21"/>
        <v>1764000</v>
      </c>
      <c r="AL9" s="16">
        <f t="shared" si="22"/>
        <v>993</v>
      </c>
      <c r="AM9" s="16">
        <f t="shared" si="23"/>
        <v>732</v>
      </c>
      <c r="AN9" s="16">
        <f t="shared" si="24"/>
        <v>400</v>
      </c>
      <c r="AO9" s="16">
        <f t="shared" si="25"/>
        <v>1.764</v>
      </c>
      <c r="AP9" s="16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5">
      <c r="A10" s="16">
        <v>11</v>
      </c>
      <c r="B10" s="16">
        <v>3</v>
      </c>
      <c r="C10" s="16">
        <v>0</v>
      </c>
      <c r="D10" s="16">
        <v>10</v>
      </c>
      <c r="E10" s="16">
        <f t="shared" si="0"/>
        <v>110</v>
      </c>
      <c r="F10" s="16">
        <f t="shared" si="1"/>
        <v>30</v>
      </c>
      <c r="G10" s="16">
        <f t="shared" si="2"/>
        <v>0</v>
      </c>
      <c r="H10" s="16">
        <f t="shared" si="15"/>
        <v>0</v>
      </c>
      <c r="I10" s="16">
        <f t="shared" si="15"/>
        <v>-10</v>
      </c>
      <c r="J10" s="16">
        <f t="shared" si="15"/>
        <v>0</v>
      </c>
      <c r="K10" s="16">
        <v>200</v>
      </c>
      <c r="L10" s="16">
        <f t="shared" si="16"/>
        <v>90</v>
      </c>
      <c r="M10" s="16">
        <f t="shared" ref="M10:N10" si="29">L10+120</f>
        <v>210</v>
      </c>
      <c r="N10" s="16">
        <f t="shared" si="29"/>
        <v>330</v>
      </c>
      <c r="O10" s="15">
        <f t="shared" si="4"/>
        <v>0</v>
      </c>
      <c r="P10" s="15">
        <f t="shared" si="5"/>
        <v>-2.5429239040617233</v>
      </c>
      <c r="Q10" s="15">
        <f t="shared" si="6"/>
        <v>2.5429239040617233</v>
      </c>
      <c r="R10" s="15">
        <v>28.4</v>
      </c>
      <c r="S10" s="15">
        <v>55</v>
      </c>
      <c r="T10" s="15">
        <f t="shared" si="7"/>
        <v>33635.560000000005</v>
      </c>
      <c r="U10" s="15">
        <f t="shared" si="8"/>
        <v>28423.334270558247</v>
      </c>
      <c r="V10" s="15">
        <f t="shared" si="9"/>
        <v>28423.334270558247</v>
      </c>
      <c r="W10" s="15">
        <v>30</v>
      </c>
      <c r="X10" s="16">
        <f t="shared" si="10"/>
        <v>185.8374558586078</v>
      </c>
      <c r="Y10" s="16">
        <f t="shared" si="18"/>
        <v>171.24057425317824</v>
      </c>
      <c r="Z10" s="16">
        <f t="shared" si="11"/>
        <v>171.24057425317824</v>
      </c>
      <c r="AA10" s="16">
        <f t="shared" si="12"/>
        <v>8.8784426970076709</v>
      </c>
      <c r="AB10" s="16">
        <f t="shared" si="12"/>
        <v>12.035493713110412</v>
      </c>
      <c r="AC10" s="16">
        <f t="shared" si="12"/>
        <v>-22.052153718832443</v>
      </c>
      <c r="AD10" s="18">
        <f t="shared" si="19"/>
        <v>1775</v>
      </c>
      <c r="AE10" s="18">
        <f t="shared" si="13"/>
        <v>2407</v>
      </c>
      <c r="AF10" s="18">
        <f t="shared" si="13"/>
        <v>4410</v>
      </c>
      <c r="AG10" s="16">
        <f t="shared" si="20"/>
        <v>1</v>
      </c>
      <c r="AH10" s="16">
        <f t="shared" si="14"/>
        <v>1</v>
      </c>
      <c r="AI10" s="20">
        <f t="shared" si="14"/>
        <v>0</v>
      </c>
      <c r="AJ10" s="16">
        <v>400</v>
      </c>
      <c r="AK10" s="16">
        <f t="shared" si="21"/>
        <v>1764000</v>
      </c>
      <c r="AL10" s="16">
        <f t="shared" si="22"/>
        <v>993</v>
      </c>
      <c r="AM10" s="16">
        <f t="shared" si="23"/>
        <v>732</v>
      </c>
      <c r="AN10" s="16">
        <f t="shared" si="24"/>
        <v>400</v>
      </c>
      <c r="AO10" s="16">
        <f t="shared" si="25"/>
        <v>1.764</v>
      </c>
      <c r="AP10" s="16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25">
      <c r="A11" s="16">
        <v>13.5</v>
      </c>
      <c r="B11" s="16">
        <v>0</v>
      </c>
      <c r="C11" s="16">
        <v>0</v>
      </c>
      <c r="D11" s="16">
        <v>10</v>
      </c>
      <c r="E11" s="16">
        <f t="shared" si="0"/>
        <v>135</v>
      </c>
      <c r="F11" s="16">
        <f t="shared" si="1"/>
        <v>0</v>
      </c>
      <c r="G11" s="16">
        <f t="shared" si="2"/>
        <v>0</v>
      </c>
      <c r="H11" s="16">
        <f t="shared" si="15"/>
        <v>25</v>
      </c>
      <c r="I11" s="16">
        <f t="shared" si="15"/>
        <v>-30</v>
      </c>
      <c r="J11" s="16">
        <f t="shared" si="15"/>
        <v>0</v>
      </c>
      <c r="K11" s="16">
        <v>200</v>
      </c>
      <c r="L11" s="16">
        <f t="shared" si="16"/>
        <v>90</v>
      </c>
      <c r="M11" s="16">
        <f t="shared" ref="M11:N11" si="30">L11+120</f>
        <v>210</v>
      </c>
      <c r="N11" s="16">
        <f t="shared" si="30"/>
        <v>330</v>
      </c>
      <c r="O11" s="15">
        <f t="shared" si="4"/>
        <v>6.2034479016918453</v>
      </c>
      <c r="P11" s="15">
        <f t="shared" si="5"/>
        <v>-10.548330352983498</v>
      </c>
      <c r="Q11" s="15">
        <f t="shared" si="6"/>
        <v>4.717767888579715</v>
      </c>
      <c r="R11" s="15">
        <v>28.4</v>
      </c>
      <c r="S11" s="15">
        <v>55</v>
      </c>
      <c r="T11" s="15">
        <f t="shared" si="7"/>
        <v>41924.489639460131</v>
      </c>
      <c r="U11" s="15">
        <f t="shared" si="8"/>
        <v>33710.020407088756</v>
      </c>
      <c r="V11" s="15">
        <f t="shared" si="9"/>
        <v>18852.576688151094</v>
      </c>
      <c r="W11" s="15">
        <v>30</v>
      </c>
      <c r="X11" s="16">
        <f t="shared" si="10"/>
        <v>206.94078776176565</v>
      </c>
      <c r="Y11" s="16">
        <f t="shared" si="18"/>
        <v>186.0376854486444</v>
      </c>
      <c r="Z11" s="16">
        <f t="shared" si="11"/>
        <v>140.5438603715975</v>
      </c>
      <c r="AA11" s="16">
        <f t="shared" si="12"/>
        <v>21.103331903157851</v>
      </c>
      <c r="AB11" s="16">
        <f t="shared" si="12"/>
        <v>14.797111195466158</v>
      </c>
      <c r="AC11" s="16">
        <f t="shared" si="12"/>
        <v>-30.696713881580735</v>
      </c>
      <c r="AD11" s="18">
        <f t="shared" si="19"/>
        <v>4220</v>
      </c>
      <c r="AE11" s="18">
        <f t="shared" si="13"/>
        <v>2959</v>
      </c>
      <c r="AF11" s="18">
        <f t="shared" si="13"/>
        <v>6139</v>
      </c>
      <c r="AG11" s="16">
        <f t="shared" si="20"/>
        <v>1</v>
      </c>
      <c r="AH11" s="16">
        <f t="shared" si="14"/>
        <v>1</v>
      </c>
      <c r="AI11" s="20">
        <f t="shared" si="14"/>
        <v>0</v>
      </c>
      <c r="AJ11" s="16">
        <v>400</v>
      </c>
      <c r="AK11" s="16">
        <f t="shared" si="21"/>
        <v>2455600</v>
      </c>
      <c r="AL11" s="16">
        <f t="shared" si="22"/>
        <v>581</v>
      </c>
      <c r="AM11" s="16">
        <f t="shared" si="23"/>
        <v>829</v>
      </c>
      <c r="AN11" s="16">
        <f t="shared" si="24"/>
        <v>400</v>
      </c>
      <c r="AO11" s="16">
        <f t="shared" si="25"/>
        <v>2.4556</v>
      </c>
      <c r="AP11" s="16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5">
      <c r="A12" s="16">
        <v>25</v>
      </c>
      <c r="B12" s="16">
        <v>0</v>
      </c>
      <c r="C12" s="16">
        <v>0</v>
      </c>
      <c r="D12" s="16">
        <v>10</v>
      </c>
      <c r="E12" s="16">
        <f t="shared" si="0"/>
        <v>250</v>
      </c>
      <c r="F12" s="16">
        <f t="shared" si="1"/>
        <v>0</v>
      </c>
      <c r="G12" s="16">
        <f t="shared" si="2"/>
        <v>0</v>
      </c>
      <c r="H12" s="16">
        <f t="shared" si="15"/>
        <v>115</v>
      </c>
      <c r="I12" s="16">
        <f t="shared" si="15"/>
        <v>0</v>
      </c>
      <c r="J12" s="16">
        <f t="shared" si="15"/>
        <v>0</v>
      </c>
      <c r="K12" s="16">
        <v>200</v>
      </c>
      <c r="L12" s="16">
        <f t="shared" si="16"/>
        <v>90</v>
      </c>
      <c r="M12" s="16">
        <f t="shared" ref="M12:N12" si="31">L12+120</f>
        <v>210</v>
      </c>
      <c r="N12" s="16">
        <f t="shared" si="31"/>
        <v>330</v>
      </c>
      <c r="O12" s="15">
        <f t="shared" si="4"/>
        <v>29.898901838614563</v>
      </c>
      <c r="P12" s="15">
        <f t="shared" si="5"/>
        <v>-10.864496815843381</v>
      </c>
      <c r="Q12" s="15">
        <f t="shared" si="6"/>
        <v>-29.798420369216075</v>
      </c>
      <c r="R12" s="15">
        <v>28.4</v>
      </c>
      <c r="S12" s="15">
        <v>55</v>
      </c>
      <c r="T12" s="15">
        <f t="shared" si="7"/>
        <v>41659.030597256875</v>
      </c>
      <c r="U12" s="15">
        <f t="shared" si="8"/>
        <v>77540.487310700497</v>
      </c>
      <c r="V12" s="15">
        <f t="shared" si="9"/>
        <v>7939.8430332148182</v>
      </c>
      <c r="W12" s="15">
        <v>30</v>
      </c>
      <c r="X12" s="16">
        <f t="shared" si="10"/>
        <v>206.29840182913892</v>
      </c>
      <c r="Y12" s="16">
        <f t="shared" si="18"/>
        <v>280.0722894373888</v>
      </c>
      <c r="Z12" s="16">
        <f t="shared" si="11"/>
        <v>94.020439443850819</v>
      </c>
      <c r="AA12" s="16">
        <f t="shared" si="12"/>
        <v>-0.64238593262672339</v>
      </c>
      <c r="AB12" s="16">
        <f t="shared" si="12"/>
        <v>94.034603988744408</v>
      </c>
      <c r="AC12" s="16">
        <f t="shared" si="12"/>
        <v>-46.523420927746685</v>
      </c>
      <c r="AD12" s="18">
        <f t="shared" si="19"/>
        <v>128</v>
      </c>
      <c r="AE12" s="18">
        <f t="shared" si="13"/>
        <v>18806</v>
      </c>
      <c r="AF12" s="18">
        <f t="shared" si="13"/>
        <v>9304</v>
      </c>
      <c r="AG12" s="16">
        <f t="shared" si="20"/>
        <v>0</v>
      </c>
      <c r="AH12" s="16">
        <f t="shared" si="14"/>
        <v>1</v>
      </c>
      <c r="AI12" s="20">
        <f t="shared" si="14"/>
        <v>0</v>
      </c>
      <c r="AJ12" s="16">
        <v>400</v>
      </c>
      <c r="AK12" s="16">
        <f t="shared" si="21"/>
        <v>7522400</v>
      </c>
      <c r="AL12" s="16">
        <f t="shared" si="22"/>
        <v>58768</v>
      </c>
      <c r="AM12" s="16">
        <f t="shared" si="23"/>
        <v>400</v>
      </c>
      <c r="AN12" s="16">
        <f t="shared" si="24"/>
        <v>808</v>
      </c>
      <c r="AO12" s="16">
        <f t="shared" si="25"/>
        <v>7.5223999999999993</v>
      </c>
      <c r="AP12" s="16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25">
      <c r="A13" s="16">
        <v>25</v>
      </c>
      <c r="B13" s="16">
        <v>5</v>
      </c>
      <c r="C13" s="16">
        <v>0</v>
      </c>
      <c r="D13" s="16">
        <v>10</v>
      </c>
      <c r="E13" s="16">
        <f t="shared" si="0"/>
        <v>250</v>
      </c>
      <c r="F13" s="16">
        <f t="shared" si="1"/>
        <v>50</v>
      </c>
      <c r="G13" s="16">
        <f t="shared" si="2"/>
        <v>0</v>
      </c>
      <c r="H13" s="16">
        <f t="shared" si="15"/>
        <v>0</v>
      </c>
      <c r="I13" s="16">
        <f t="shared" si="15"/>
        <v>50</v>
      </c>
      <c r="J13" s="16">
        <f t="shared" si="15"/>
        <v>0</v>
      </c>
      <c r="K13" s="16">
        <v>200</v>
      </c>
      <c r="L13" s="16">
        <f t="shared" si="16"/>
        <v>90</v>
      </c>
      <c r="M13" s="16">
        <f t="shared" ref="M13:N13" si="32">L13+120</f>
        <v>210</v>
      </c>
      <c r="N13" s="16">
        <f t="shared" si="32"/>
        <v>330</v>
      </c>
      <c r="O13" s="15">
        <f t="shared" si="4"/>
        <v>0</v>
      </c>
      <c r="P13" s="15">
        <f t="shared" si="5"/>
        <v>10.893394649130926</v>
      </c>
      <c r="Q13" s="15">
        <f t="shared" si="6"/>
        <v>-10.893394649130954</v>
      </c>
      <c r="R13" s="15">
        <v>28.4</v>
      </c>
      <c r="S13" s="15">
        <v>55</v>
      </c>
      <c r="T13" s="15">
        <f t="shared" si="7"/>
        <v>15227.560000000001</v>
      </c>
      <c r="U13" s="15">
        <f t="shared" si="8"/>
        <v>41017.908651417471</v>
      </c>
      <c r="V13" s="15">
        <f t="shared" si="9"/>
        <v>41017.908651417471</v>
      </c>
      <c r="W13" s="15">
        <v>30</v>
      </c>
      <c r="X13" s="16">
        <f t="shared" si="10"/>
        <v>126.99433058211694</v>
      </c>
      <c r="Y13" s="16">
        <f t="shared" si="18"/>
        <v>204.73863497497845</v>
      </c>
      <c r="Z13" s="16">
        <f t="shared" si="11"/>
        <v>204.73863497497845</v>
      </c>
      <c r="AA13" s="16">
        <f t="shared" si="12"/>
        <v>-79.30407124702198</v>
      </c>
      <c r="AB13" s="16">
        <f t="shared" si="12"/>
        <v>-75.333654462410351</v>
      </c>
      <c r="AC13" s="16">
        <f t="shared" si="12"/>
        <v>110.71819553112763</v>
      </c>
      <c r="AD13" s="18">
        <f t="shared" si="19"/>
        <v>15860</v>
      </c>
      <c r="AE13" s="18">
        <f t="shared" si="13"/>
        <v>15066</v>
      </c>
      <c r="AF13" s="18">
        <f t="shared" si="13"/>
        <v>22143</v>
      </c>
      <c r="AG13" s="16">
        <f t="shared" si="20"/>
        <v>0</v>
      </c>
      <c r="AH13" s="16">
        <f t="shared" si="14"/>
        <v>0</v>
      </c>
      <c r="AI13" s="20">
        <f t="shared" si="14"/>
        <v>1</v>
      </c>
      <c r="AJ13" s="16">
        <v>400</v>
      </c>
      <c r="AK13" s="16">
        <f t="shared" si="21"/>
        <v>8857200</v>
      </c>
      <c r="AL13" s="16">
        <f t="shared" si="22"/>
        <v>558</v>
      </c>
      <c r="AM13" s="16">
        <f t="shared" si="23"/>
        <v>587</v>
      </c>
      <c r="AN13" s="16">
        <f t="shared" si="24"/>
        <v>400</v>
      </c>
      <c r="AO13" s="16">
        <f t="shared" si="25"/>
        <v>8.8571999999999989</v>
      </c>
      <c r="AP13" s="16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5">
      <c r="A14" s="16">
        <v>28</v>
      </c>
      <c r="B14" s="16">
        <v>5</v>
      </c>
      <c r="C14" s="16">
        <v>0</v>
      </c>
      <c r="D14" s="16">
        <v>10</v>
      </c>
      <c r="E14" s="16">
        <f t="shared" si="0"/>
        <v>280</v>
      </c>
      <c r="F14" s="16">
        <f t="shared" si="1"/>
        <v>50</v>
      </c>
      <c r="G14" s="16">
        <f t="shared" si="2"/>
        <v>0</v>
      </c>
      <c r="H14" s="16">
        <f t="shared" si="15"/>
        <v>30</v>
      </c>
      <c r="I14" s="16">
        <f t="shared" si="15"/>
        <v>0</v>
      </c>
      <c r="J14" s="16">
        <f t="shared" si="15"/>
        <v>0</v>
      </c>
      <c r="K14" s="16">
        <v>200</v>
      </c>
      <c r="L14" s="16">
        <f t="shared" si="16"/>
        <v>90</v>
      </c>
      <c r="M14" s="16">
        <f t="shared" ref="M14:N14" si="33">L14+120</f>
        <v>210</v>
      </c>
      <c r="N14" s="16">
        <f t="shared" si="33"/>
        <v>330</v>
      </c>
      <c r="O14" s="15">
        <f t="shared" si="4"/>
        <v>8.5307656099481335</v>
      </c>
      <c r="P14" s="15">
        <f t="shared" si="5"/>
        <v>-3.7975701967066016</v>
      </c>
      <c r="Q14" s="15">
        <f t="shared" si="6"/>
        <v>-4.9265679348891354</v>
      </c>
      <c r="R14" s="15">
        <v>28.4</v>
      </c>
      <c r="S14" s="15">
        <v>55</v>
      </c>
      <c r="T14" s="15">
        <f t="shared" si="7"/>
        <v>30848.525842604642</v>
      </c>
      <c r="U14" s="15">
        <f t="shared" si="8"/>
        <v>39951.232853951231</v>
      </c>
      <c r="V14" s="15">
        <f t="shared" si="9"/>
        <v>21923.102598030342</v>
      </c>
      <c r="W14" s="15">
        <v>30</v>
      </c>
      <c r="X14" s="16">
        <f t="shared" si="10"/>
        <v>178.18116017863574</v>
      </c>
      <c r="Y14" s="16">
        <f t="shared" si="18"/>
        <v>202.11687919110375</v>
      </c>
      <c r="Z14" s="16">
        <f t="shared" si="11"/>
        <v>151.07316968287367</v>
      </c>
      <c r="AA14" s="16">
        <f t="shared" si="12"/>
        <v>51.186829596518791</v>
      </c>
      <c r="AB14" s="16">
        <f t="shared" si="12"/>
        <v>-2.6217557838747041</v>
      </c>
      <c r="AC14" s="16">
        <f t="shared" si="12"/>
        <v>-53.665465292104784</v>
      </c>
      <c r="AD14" s="18">
        <f t="shared" si="19"/>
        <v>10237</v>
      </c>
      <c r="AE14" s="18">
        <f t="shared" si="13"/>
        <v>524</v>
      </c>
      <c r="AF14" s="18">
        <f t="shared" si="13"/>
        <v>10733</v>
      </c>
      <c r="AG14" s="16">
        <f t="shared" si="20"/>
        <v>1</v>
      </c>
      <c r="AH14" s="16">
        <f t="shared" si="14"/>
        <v>0</v>
      </c>
      <c r="AI14" s="20">
        <f t="shared" si="14"/>
        <v>0</v>
      </c>
      <c r="AJ14" s="16">
        <v>400</v>
      </c>
      <c r="AK14" s="16">
        <f t="shared" si="21"/>
        <v>4293200</v>
      </c>
      <c r="AL14" s="16">
        <f t="shared" si="22"/>
        <v>419</v>
      </c>
      <c r="AM14" s="16">
        <f t="shared" si="23"/>
        <v>8193</v>
      </c>
      <c r="AN14" s="16">
        <f t="shared" si="24"/>
        <v>400</v>
      </c>
      <c r="AO14" s="16">
        <f t="shared" si="25"/>
        <v>4.2931999999999997</v>
      </c>
      <c r="AP14" s="16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5">
      <c r="A15" s="16">
        <v>28</v>
      </c>
      <c r="B15" s="16">
        <v>4</v>
      </c>
      <c r="C15" s="16">
        <v>0</v>
      </c>
      <c r="D15" s="16">
        <v>10</v>
      </c>
      <c r="E15" s="16">
        <f t="shared" si="0"/>
        <v>280</v>
      </c>
      <c r="F15" s="16">
        <f t="shared" si="1"/>
        <v>40</v>
      </c>
      <c r="G15" s="16">
        <f t="shared" si="2"/>
        <v>0</v>
      </c>
      <c r="H15" s="16">
        <f t="shared" si="15"/>
        <v>0</v>
      </c>
      <c r="I15" s="16">
        <f t="shared" si="15"/>
        <v>-10</v>
      </c>
      <c r="J15" s="16">
        <f t="shared" si="15"/>
        <v>0</v>
      </c>
      <c r="K15" s="16">
        <v>200</v>
      </c>
      <c r="L15" s="16">
        <f t="shared" si="16"/>
        <v>90</v>
      </c>
      <c r="M15" s="16">
        <f t="shared" ref="M15:N15" si="34">L15+120</f>
        <v>210</v>
      </c>
      <c r="N15" s="16">
        <f t="shared" si="34"/>
        <v>330</v>
      </c>
      <c r="O15" s="15">
        <f t="shared" si="4"/>
        <v>0</v>
      </c>
      <c r="P15" s="15">
        <f t="shared" si="5"/>
        <v>-2.5429239040617233</v>
      </c>
      <c r="Q15" s="15">
        <f t="shared" si="6"/>
        <v>2.5429239040617233</v>
      </c>
      <c r="R15" s="15">
        <v>28.4</v>
      </c>
      <c r="S15" s="15">
        <v>55</v>
      </c>
      <c r="T15" s="15">
        <f t="shared" si="7"/>
        <v>33635.560000000005</v>
      </c>
      <c r="U15" s="15">
        <f t="shared" si="8"/>
        <v>28423.334270558247</v>
      </c>
      <c r="V15" s="15">
        <f t="shared" si="9"/>
        <v>28423.334270558247</v>
      </c>
      <c r="W15" s="15">
        <v>30</v>
      </c>
      <c r="X15" s="16">
        <f t="shared" si="10"/>
        <v>185.8374558586078</v>
      </c>
      <c r="Y15" s="16">
        <f t="shared" si="18"/>
        <v>171.24057425317824</v>
      </c>
      <c r="Z15" s="16">
        <f t="shared" si="11"/>
        <v>171.24057425317824</v>
      </c>
      <c r="AA15" s="16">
        <f t="shared" si="12"/>
        <v>7.656295679972061</v>
      </c>
      <c r="AB15" s="16">
        <f t="shared" si="12"/>
        <v>-30.876304937925511</v>
      </c>
      <c r="AC15" s="16">
        <f t="shared" si="12"/>
        <v>20.167404570304569</v>
      </c>
      <c r="AD15" s="18">
        <f t="shared" si="19"/>
        <v>1531</v>
      </c>
      <c r="AE15" s="18">
        <f t="shared" si="13"/>
        <v>6175</v>
      </c>
      <c r="AF15" s="18">
        <f t="shared" si="13"/>
        <v>4033</v>
      </c>
      <c r="AG15" s="16">
        <f t="shared" si="20"/>
        <v>1</v>
      </c>
      <c r="AH15" s="16">
        <f t="shared" si="14"/>
        <v>0</v>
      </c>
      <c r="AI15" s="20">
        <f t="shared" si="14"/>
        <v>1</v>
      </c>
      <c r="AJ15" s="16">
        <v>400</v>
      </c>
      <c r="AK15" s="16">
        <f t="shared" si="21"/>
        <v>2470000</v>
      </c>
      <c r="AL15" s="16">
        <f t="shared" si="22"/>
        <v>1613</v>
      </c>
      <c r="AM15" s="16">
        <f t="shared" si="23"/>
        <v>400</v>
      </c>
      <c r="AN15" s="16">
        <f t="shared" si="24"/>
        <v>612</v>
      </c>
      <c r="AO15" s="16">
        <f t="shared" si="25"/>
        <v>2.4699999999999998</v>
      </c>
      <c r="AP15" s="16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25">
      <c r="A16" s="16">
        <v>26</v>
      </c>
      <c r="B16" s="16">
        <v>4</v>
      </c>
      <c r="C16" s="16">
        <v>0</v>
      </c>
      <c r="D16" s="16">
        <v>10</v>
      </c>
      <c r="E16" s="16">
        <f t="shared" si="0"/>
        <v>260</v>
      </c>
      <c r="F16" s="16">
        <f t="shared" si="1"/>
        <v>40</v>
      </c>
      <c r="G16" s="16">
        <f t="shared" si="2"/>
        <v>0</v>
      </c>
      <c r="H16" s="16">
        <f t="shared" si="15"/>
        <v>-20</v>
      </c>
      <c r="I16" s="16">
        <f t="shared" si="15"/>
        <v>0</v>
      </c>
      <c r="J16" s="16">
        <f t="shared" si="15"/>
        <v>0</v>
      </c>
      <c r="K16" s="16">
        <v>200</v>
      </c>
      <c r="L16" s="16">
        <f t="shared" si="16"/>
        <v>90</v>
      </c>
      <c r="M16" s="16">
        <f t="shared" ref="M16:N16" si="35">L16+120</f>
        <v>210</v>
      </c>
      <c r="N16" s="16">
        <f t="shared" si="35"/>
        <v>330</v>
      </c>
      <c r="O16" s="15">
        <f t="shared" si="4"/>
        <v>-5.710593137499643</v>
      </c>
      <c r="P16" s="15">
        <f t="shared" si="5"/>
        <v>3.1332828793909187</v>
      </c>
      <c r="Q16" s="15">
        <f t="shared" si="6"/>
        <v>2.6346060185232147</v>
      </c>
      <c r="R16" s="15">
        <v>28.4</v>
      </c>
      <c r="S16" s="15">
        <v>55</v>
      </c>
      <c r="T16" s="15">
        <f t="shared" si="7"/>
        <v>30414.49233912737</v>
      </c>
      <c r="U16" s="15">
        <f t="shared" si="8"/>
        <v>24446.257669769482</v>
      </c>
      <c r="V16" s="15">
        <f t="shared" si="9"/>
        <v>36462.078686861722</v>
      </c>
      <c r="W16" s="15">
        <v>30</v>
      </c>
      <c r="X16" s="16">
        <f t="shared" si="10"/>
        <v>176.95901316160013</v>
      </c>
      <c r="Y16" s="16">
        <f t="shared" si="18"/>
        <v>159.20508054006783</v>
      </c>
      <c r="Z16" s="16">
        <f t="shared" si="11"/>
        <v>193.29272797201068</v>
      </c>
      <c r="AA16" s="16">
        <f t="shared" si="12"/>
        <v>-8.8784426970076709</v>
      </c>
      <c r="AB16" s="16">
        <f t="shared" si="12"/>
        <v>-12.035493713110412</v>
      </c>
      <c r="AC16" s="16">
        <f t="shared" si="12"/>
        <v>22.052153718832443</v>
      </c>
      <c r="AD16" s="18">
        <f t="shared" si="19"/>
        <v>1775</v>
      </c>
      <c r="AE16" s="18">
        <f t="shared" si="13"/>
        <v>2407</v>
      </c>
      <c r="AF16" s="18">
        <f t="shared" si="13"/>
        <v>4410</v>
      </c>
      <c r="AG16" s="16">
        <f t="shared" si="20"/>
        <v>0</v>
      </c>
      <c r="AH16" s="16">
        <f t="shared" si="14"/>
        <v>0</v>
      </c>
      <c r="AI16" s="20">
        <f t="shared" si="14"/>
        <v>1</v>
      </c>
      <c r="AJ16" s="16">
        <v>400</v>
      </c>
      <c r="AK16" s="16">
        <f t="shared" si="21"/>
        <v>1764000</v>
      </c>
      <c r="AL16" s="16">
        <f t="shared" si="22"/>
        <v>993</v>
      </c>
      <c r="AM16" s="16">
        <f t="shared" si="23"/>
        <v>732</v>
      </c>
      <c r="AN16" s="16">
        <f t="shared" si="24"/>
        <v>400</v>
      </c>
      <c r="AO16" s="16">
        <f t="shared" si="25"/>
        <v>1.764</v>
      </c>
      <c r="AP16" s="16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25">
      <c r="A17" s="16">
        <v>26</v>
      </c>
      <c r="B17" s="16">
        <v>3</v>
      </c>
      <c r="C17" s="16">
        <v>0</v>
      </c>
      <c r="D17" s="16">
        <v>10</v>
      </c>
      <c r="E17" s="16">
        <f t="shared" si="0"/>
        <v>260</v>
      </c>
      <c r="F17" s="16">
        <f t="shared" si="1"/>
        <v>30</v>
      </c>
      <c r="G17" s="16">
        <f t="shared" si="2"/>
        <v>0</v>
      </c>
      <c r="H17" s="16">
        <f t="shared" si="15"/>
        <v>0</v>
      </c>
      <c r="I17" s="16">
        <f t="shared" si="15"/>
        <v>-10</v>
      </c>
      <c r="J17" s="16">
        <f t="shared" si="15"/>
        <v>0</v>
      </c>
      <c r="K17" s="16">
        <v>200</v>
      </c>
      <c r="L17" s="16">
        <f t="shared" si="16"/>
        <v>90</v>
      </c>
      <c r="M17" s="16">
        <f t="shared" ref="M17:N17" si="36">L17+120</f>
        <v>210</v>
      </c>
      <c r="N17" s="16">
        <f t="shared" si="36"/>
        <v>330</v>
      </c>
      <c r="O17" s="15">
        <f t="shared" si="4"/>
        <v>0</v>
      </c>
      <c r="P17" s="15">
        <f t="shared" si="5"/>
        <v>-2.5429239040617233</v>
      </c>
      <c r="Q17" s="15">
        <f t="shared" si="6"/>
        <v>2.5429239040617233</v>
      </c>
      <c r="R17" s="15">
        <v>28.4</v>
      </c>
      <c r="S17" s="15">
        <v>55</v>
      </c>
      <c r="T17" s="15">
        <f t="shared" si="7"/>
        <v>33635.560000000005</v>
      </c>
      <c r="U17" s="15">
        <f t="shared" si="8"/>
        <v>28423.334270558247</v>
      </c>
      <c r="V17" s="15">
        <f t="shared" si="9"/>
        <v>28423.334270558247</v>
      </c>
      <c r="W17" s="15">
        <v>30</v>
      </c>
      <c r="X17" s="16">
        <f t="shared" si="10"/>
        <v>185.8374558586078</v>
      </c>
      <c r="Y17" s="16">
        <f t="shared" si="18"/>
        <v>171.24057425317824</v>
      </c>
      <c r="Z17" s="16">
        <f t="shared" si="11"/>
        <v>171.24057425317824</v>
      </c>
      <c r="AA17" s="16">
        <f t="shared" si="12"/>
        <v>8.8784426970076709</v>
      </c>
      <c r="AB17" s="16">
        <f t="shared" si="12"/>
        <v>12.035493713110412</v>
      </c>
      <c r="AC17" s="16">
        <f t="shared" si="12"/>
        <v>-22.052153718832443</v>
      </c>
      <c r="AD17" s="18">
        <f t="shared" si="19"/>
        <v>1775</v>
      </c>
      <c r="AE17" s="18">
        <f t="shared" si="13"/>
        <v>2407</v>
      </c>
      <c r="AF17" s="18">
        <f t="shared" si="13"/>
        <v>4410</v>
      </c>
      <c r="AG17" s="16">
        <f t="shared" si="20"/>
        <v>1</v>
      </c>
      <c r="AH17" s="16">
        <f t="shared" si="14"/>
        <v>1</v>
      </c>
      <c r="AI17" s="20">
        <f t="shared" si="14"/>
        <v>0</v>
      </c>
      <c r="AJ17" s="16">
        <v>400</v>
      </c>
      <c r="AK17" s="16">
        <f t="shared" si="21"/>
        <v>1764000</v>
      </c>
      <c r="AL17" s="16">
        <f t="shared" si="22"/>
        <v>993</v>
      </c>
      <c r="AM17" s="16">
        <f t="shared" si="23"/>
        <v>732</v>
      </c>
      <c r="AN17" s="16">
        <f t="shared" si="24"/>
        <v>400</v>
      </c>
      <c r="AO17" s="16">
        <f t="shared" si="25"/>
        <v>1.764</v>
      </c>
      <c r="AP17" s="16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25">
      <c r="A18" s="16">
        <v>28.5</v>
      </c>
      <c r="B18" s="16">
        <v>0</v>
      </c>
      <c r="C18" s="16">
        <v>0</v>
      </c>
      <c r="D18" s="16">
        <v>10</v>
      </c>
      <c r="E18" s="16">
        <f t="shared" si="0"/>
        <v>285</v>
      </c>
      <c r="F18" s="16">
        <f t="shared" si="1"/>
        <v>0</v>
      </c>
      <c r="G18" s="16">
        <f t="shared" si="2"/>
        <v>0</v>
      </c>
      <c r="H18" s="16">
        <f t="shared" si="15"/>
        <v>25</v>
      </c>
      <c r="I18" s="16">
        <f t="shared" si="15"/>
        <v>-30</v>
      </c>
      <c r="J18" s="16">
        <f t="shared" si="15"/>
        <v>0</v>
      </c>
      <c r="K18" s="16">
        <v>200</v>
      </c>
      <c r="L18" s="16">
        <f t="shared" si="16"/>
        <v>90</v>
      </c>
      <c r="M18" s="16">
        <f t="shared" ref="M18:N18" si="37">L18+120</f>
        <v>210</v>
      </c>
      <c r="N18" s="16">
        <f t="shared" si="37"/>
        <v>330</v>
      </c>
      <c r="O18" s="15">
        <f t="shared" si="4"/>
        <v>6.2034479016918453</v>
      </c>
      <c r="P18" s="15">
        <f t="shared" si="5"/>
        <v>-10.548330352983498</v>
      </c>
      <c r="Q18" s="15">
        <f t="shared" si="6"/>
        <v>4.717767888579715</v>
      </c>
      <c r="R18" s="15">
        <v>28.4</v>
      </c>
      <c r="S18" s="15">
        <v>55</v>
      </c>
      <c r="T18" s="15">
        <f t="shared" si="7"/>
        <v>41924.489639460131</v>
      </c>
      <c r="U18" s="15">
        <f t="shared" si="8"/>
        <v>33710.020407088756</v>
      </c>
      <c r="V18" s="15">
        <f t="shared" si="9"/>
        <v>18852.576688151094</v>
      </c>
      <c r="W18" s="15">
        <v>30</v>
      </c>
      <c r="X18" s="16">
        <f t="shared" si="10"/>
        <v>206.94078776176565</v>
      </c>
      <c r="Y18" s="16">
        <f t="shared" si="18"/>
        <v>186.0376854486444</v>
      </c>
      <c r="Z18" s="16">
        <f t="shared" si="11"/>
        <v>140.5438603715975</v>
      </c>
      <c r="AA18" s="16">
        <f t="shared" si="12"/>
        <v>21.103331903157851</v>
      </c>
      <c r="AB18" s="16">
        <f t="shared" si="12"/>
        <v>14.797111195466158</v>
      </c>
      <c r="AC18" s="16">
        <f t="shared" si="12"/>
        <v>-30.696713881580735</v>
      </c>
      <c r="AD18" s="18">
        <f t="shared" si="19"/>
        <v>4220</v>
      </c>
      <c r="AE18" s="18">
        <f t="shared" si="13"/>
        <v>2959</v>
      </c>
      <c r="AF18" s="18">
        <f t="shared" si="13"/>
        <v>6139</v>
      </c>
      <c r="AG18" s="16">
        <f t="shared" si="20"/>
        <v>1</v>
      </c>
      <c r="AH18" s="16">
        <f t="shared" si="14"/>
        <v>1</v>
      </c>
      <c r="AI18" s="20">
        <f t="shared" si="14"/>
        <v>0</v>
      </c>
      <c r="AJ18" s="16">
        <v>400</v>
      </c>
      <c r="AK18" s="16">
        <f t="shared" si="21"/>
        <v>2455600</v>
      </c>
      <c r="AL18" s="16">
        <f t="shared" si="22"/>
        <v>581</v>
      </c>
      <c r="AM18" s="16">
        <f t="shared" si="23"/>
        <v>829</v>
      </c>
      <c r="AN18" s="16">
        <f t="shared" si="24"/>
        <v>400</v>
      </c>
      <c r="AO18" s="16">
        <f t="shared" si="25"/>
        <v>2.4556</v>
      </c>
      <c r="AP18" s="16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25">
      <c r="A19" s="16">
        <v>39</v>
      </c>
      <c r="B19" s="16">
        <v>0</v>
      </c>
      <c r="C19" s="16">
        <v>0</v>
      </c>
      <c r="D19" s="16">
        <v>10</v>
      </c>
      <c r="E19" s="16">
        <f t="shared" si="0"/>
        <v>390</v>
      </c>
      <c r="F19" s="16">
        <f t="shared" si="1"/>
        <v>0</v>
      </c>
      <c r="G19" s="16">
        <f t="shared" si="2"/>
        <v>0</v>
      </c>
      <c r="H19" s="16">
        <f t="shared" si="15"/>
        <v>105</v>
      </c>
      <c r="I19" s="16">
        <f t="shared" si="15"/>
        <v>0</v>
      </c>
      <c r="J19" s="16">
        <f t="shared" si="15"/>
        <v>0</v>
      </c>
      <c r="K19" s="16">
        <v>200</v>
      </c>
      <c r="L19" s="16">
        <f t="shared" si="16"/>
        <v>90</v>
      </c>
      <c r="M19" s="16">
        <f t="shared" ref="M19:N19" si="38">L19+120</f>
        <v>210</v>
      </c>
      <c r="N19" s="16">
        <f t="shared" si="38"/>
        <v>330</v>
      </c>
      <c r="O19" s="15">
        <f t="shared" si="4"/>
        <v>27.699472808054992</v>
      </c>
      <c r="P19" s="15">
        <f t="shared" si="5"/>
        <v>-10.229174611086648</v>
      </c>
      <c r="Q19" s="15">
        <f t="shared" si="6"/>
        <v>-25.704025303712569</v>
      </c>
      <c r="R19" s="15">
        <v>28.4</v>
      </c>
      <c r="S19" s="15">
        <v>55</v>
      </c>
      <c r="T19" s="15">
        <f t="shared" si="7"/>
        <v>39715.364154046583</v>
      </c>
      <c r="U19" s="15">
        <f t="shared" si="8"/>
        <v>72378.023675868331</v>
      </c>
      <c r="V19" s="15">
        <f t="shared" si="9"/>
        <v>8919.8900276597105</v>
      </c>
      <c r="W19" s="15">
        <v>30</v>
      </c>
      <c r="X19" s="16">
        <f t="shared" si="10"/>
        <v>201.53253869796455</v>
      </c>
      <c r="Y19" s="16">
        <f t="shared" si="18"/>
        <v>270.69913866850101</v>
      </c>
      <c r="Z19" s="16">
        <f t="shared" si="11"/>
        <v>99.095358254863328</v>
      </c>
      <c r="AA19" s="16">
        <f t="shared" si="12"/>
        <v>-5.4082490638010938</v>
      </c>
      <c r="AB19" s="16">
        <f t="shared" si="12"/>
        <v>84.661453219856611</v>
      </c>
      <c r="AC19" s="16">
        <f t="shared" si="12"/>
        <v>-41.448502116734176</v>
      </c>
      <c r="AD19" s="18">
        <f t="shared" si="19"/>
        <v>1081</v>
      </c>
      <c r="AE19" s="18">
        <f t="shared" si="13"/>
        <v>16932</v>
      </c>
      <c r="AF19" s="18">
        <f t="shared" si="13"/>
        <v>8289</v>
      </c>
      <c r="AG19" s="16">
        <f t="shared" si="20"/>
        <v>0</v>
      </c>
      <c r="AH19" s="16">
        <f t="shared" si="14"/>
        <v>1</v>
      </c>
      <c r="AI19" s="20">
        <f t="shared" si="14"/>
        <v>0</v>
      </c>
      <c r="AJ19" s="16">
        <v>400</v>
      </c>
      <c r="AK19" s="16">
        <f t="shared" si="21"/>
        <v>6772800</v>
      </c>
      <c r="AL19" s="16">
        <f t="shared" si="22"/>
        <v>6265</v>
      </c>
      <c r="AM19" s="16">
        <f t="shared" si="23"/>
        <v>400</v>
      </c>
      <c r="AN19" s="16">
        <f t="shared" si="24"/>
        <v>817</v>
      </c>
      <c r="AO19" s="16">
        <f t="shared" si="25"/>
        <v>6.7727999999999993</v>
      </c>
      <c r="AP19" s="16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25">
      <c r="A20" s="16">
        <v>39</v>
      </c>
      <c r="B20" s="16">
        <v>3</v>
      </c>
      <c r="C20" s="16">
        <v>0</v>
      </c>
      <c r="D20" s="16">
        <v>10</v>
      </c>
      <c r="E20" s="16">
        <f t="shared" si="0"/>
        <v>390</v>
      </c>
      <c r="F20" s="16">
        <f t="shared" si="1"/>
        <v>30</v>
      </c>
      <c r="G20" s="16">
        <f t="shared" si="2"/>
        <v>0</v>
      </c>
      <c r="H20" s="16">
        <f t="shared" si="15"/>
        <v>0</v>
      </c>
      <c r="I20" s="16">
        <f t="shared" si="15"/>
        <v>30</v>
      </c>
      <c r="J20" s="16">
        <f t="shared" si="15"/>
        <v>0</v>
      </c>
      <c r="K20" s="16">
        <v>200</v>
      </c>
      <c r="L20" s="16">
        <f t="shared" si="16"/>
        <v>90</v>
      </c>
      <c r="M20" s="16">
        <f t="shared" ref="M20:N20" si="39">L20+120</f>
        <v>210</v>
      </c>
      <c r="N20" s="16">
        <f t="shared" si="39"/>
        <v>330</v>
      </c>
      <c r="O20" s="15">
        <f t="shared" si="4"/>
        <v>0</v>
      </c>
      <c r="P20" s="15">
        <f t="shared" si="5"/>
        <v>6.8902565111418426</v>
      </c>
      <c r="Q20" s="15">
        <f t="shared" si="6"/>
        <v>-6.8902565111418426</v>
      </c>
      <c r="R20" s="15">
        <v>28.4</v>
      </c>
      <c r="S20" s="15">
        <v>55</v>
      </c>
      <c r="T20" s="15">
        <f t="shared" si="7"/>
        <v>20563.560000000001</v>
      </c>
      <c r="U20" s="15">
        <f t="shared" si="8"/>
        <v>36086.3510356595</v>
      </c>
      <c r="V20" s="15">
        <f t="shared" si="9"/>
        <v>36086.351035659492</v>
      </c>
      <c r="W20" s="15">
        <v>30</v>
      </c>
      <c r="X20" s="16">
        <f t="shared" si="10"/>
        <v>146.50447092153877</v>
      </c>
      <c r="Y20" s="16">
        <f t="shared" si="18"/>
        <v>192.31835855076213</v>
      </c>
      <c r="Z20" s="16">
        <f t="shared" si="11"/>
        <v>192.3183585507621</v>
      </c>
      <c r="AA20" s="16">
        <f t="shared" si="12"/>
        <v>-55.028067776425786</v>
      </c>
      <c r="AB20" s="16">
        <f t="shared" si="12"/>
        <v>-78.38078011773888</v>
      </c>
      <c r="AC20" s="16">
        <f t="shared" si="12"/>
        <v>93.223000295898771</v>
      </c>
      <c r="AD20" s="18">
        <f t="shared" si="19"/>
        <v>11005</v>
      </c>
      <c r="AE20" s="18">
        <f t="shared" si="13"/>
        <v>15676</v>
      </c>
      <c r="AF20" s="18">
        <f t="shared" si="13"/>
        <v>18644</v>
      </c>
      <c r="AG20" s="16">
        <f t="shared" si="20"/>
        <v>0</v>
      </c>
      <c r="AH20" s="16">
        <f t="shared" si="14"/>
        <v>0</v>
      </c>
      <c r="AI20" s="20">
        <f t="shared" si="14"/>
        <v>1</v>
      </c>
      <c r="AJ20" s="16">
        <v>400</v>
      </c>
      <c r="AK20" s="16">
        <f t="shared" si="21"/>
        <v>7457600</v>
      </c>
      <c r="AL20" s="16">
        <f t="shared" si="22"/>
        <v>677</v>
      </c>
      <c r="AM20" s="16">
        <f t="shared" si="23"/>
        <v>475</v>
      </c>
      <c r="AN20" s="16">
        <f t="shared" si="24"/>
        <v>400</v>
      </c>
      <c r="AO20" s="16">
        <f t="shared" si="25"/>
        <v>7.4575999999999993</v>
      </c>
      <c r="AP20" s="16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5">
      <c r="A21" s="16">
        <v>36</v>
      </c>
      <c r="B21" s="16">
        <v>3</v>
      </c>
      <c r="C21" s="16">
        <v>0</v>
      </c>
      <c r="D21" s="16">
        <v>10</v>
      </c>
      <c r="E21" s="16">
        <f t="shared" si="0"/>
        <v>360</v>
      </c>
      <c r="F21" s="16">
        <f t="shared" si="1"/>
        <v>30</v>
      </c>
      <c r="G21" s="16">
        <f t="shared" si="2"/>
        <v>0</v>
      </c>
      <c r="H21" s="16">
        <f t="shared" si="15"/>
        <v>-30</v>
      </c>
      <c r="I21" s="16">
        <f t="shared" si="15"/>
        <v>0</v>
      </c>
      <c r="J21" s="16">
        <f t="shared" si="15"/>
        <v>0</v>
      </c>
      <c r="K21" s="16">
        <v>200</v>
      </c>
      <c r="L21" s="16">
        <f t="shared" si="16"/>
        <v>90</v>
      </c>
      <c r="M21" s="16">
        <f t="shared" ref="M21:N21" si="40">L21+120</f>
        <v>210</v>
      </c>
      <c r="N21" s="16">
        <f t="shared" si="40"/>
        <v>330</v>
      </c>
      <c r="O21" s="15">
        <f t="shared" si="4"/>
        <v>-8.5307656099481051</v>
      </c>
      <c r="P21" s="15">
        <f t="shared" si="5"/>
        <v>4.9265679348891354</v>
      </c>
      <c r="Q21" s="15">
        <f t="shared" si="6"/>
        <v>3.7975701967065731</v>
      </c>
      <c r="R21" s="15">
        <v>28.4</v>
      </c>
      <c r="S21" s="15">
        <v>55</v>
      </c>
      <c r="T21" s="15">
        <f t="shared" si="7"/>
        <v>30848.525842604646</v>
      </c>
      <c r="U21" s="15">
        <f t="shared" si="8"/>
        <v>21923.102598030342</v>
      </c>
      <c r="V21" s="15">
        <f t="shared" si="9"/>
        <v>39951.232853951224</v>
      </c>
      <c r="W21" s="15">
        <v>30</v>
      </c>
      <c r="X21" s="16">
        <f t="shared" si="10"/>
        <v>178.18116017863574</v>
      </c>
      <c r="Y21" s="16">
        <f t="shared" si="18"/>
        <v>151.07316968287367</v>
      </c>
      <c r="Z21" s="16">
        <f t="shared" si="11"/>
        <v>202.11687919110375</v>
      </c>
      <c r="AA21" s="16">
        <f t="shared" ref="AA21:AC84" si="41">X21-X20</f>
        <v>31.676689257096967</v>
      </c>
      <c r="AB21" s="16">
        <f t="shared" si="41"/>
        <v>-41.245188867888459</v>
      </c>
      <c r="AC21" s="16">
        <f t="shared" si="41"/>
        <v>9.7985206403416498</v>
      </c>
      <c r="AD21" s="18">
        <f t="shared" si="19"/>
        <v>6335</v>
      </c>
      <c r="AE21" s="18">
        <f t="shared" si="19"/>
        <v>8249</v>
      </c>
      <c r="AF21" s="18">
        <f t="shared" si="19"/>
        <v>1959</v>
      </c>
      <c r="AG21" s="16">
        <f t="shared" si="20"/>
        <v>1</v>
      </c>
      <c r="AH21" s="16">
        <f t="shared" si="20"/>
        <v>0</v>
      </c>
      <c r="AI21" s="20">
        <f t="shared" si="20"/>
        <v>1</v>
      </c>
      <c r="AJ21" s="16">
        <v>400</v>
      </c>
      <c r="AK21" s="16">
        <f t="shared" si="21"/>
        <v>3299600</v>
      </c>
      <c r="AL21" s="16">
        <f t="shared" si="22"/>
        <v>520</v>
      </c>
      <c r="AM21" s="16">
        <f t="shared" si="23"/>
        <v>400</v>
      </c>
      <c r="AN21" s="16">
        <f t="shared" si="24"/>
        <v>1684</v>
      </c>
      <c r="AO21" s="16">
        <f t="shared" si="25"/>
        <v>3.2995999999999999</v>
      </c>
      <c r="AP21" s="16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25">
      <c r="A22" s="16">
        <v>36</v>
      </c>
      <c r="B22" s="16">
        <v>5</v>
      </c>
      <c r="C22" s="16">
        <v>0</v>
      </c>
      <c r="D22" s="16">
        <v>10</v>
      </c>
      <c r="E22" s="16">
        <f t="shared" si="0"/>
        <v>360</v>
      </c>
      <c r="F22" s="16">
        <f t="shared" si="1"/>
        <v>50</v>
      </c>
      <c r="G22" s="16">
        <f t="shared" si="2"/>
        <v>0</v>
      </c>
      <c r="H22" s="16">
        <f t="shared" ref="H22:J85" si="42">E22-E21</f>
        <v>0</v>
      </c>
      <c r="I22" s="16">
        <f t="shared" si="42"/>
        <v>20</v>
      </c>
      <c r="J22" s="16">
        <f t="shared" si="42"/>
        <v>0</v>
      </c>
      <c r="K22" s="16">
        <v>200</v>
      </c>
      <c r="L22" s="16">
        <f t="shared" si="16"/>
        <v>90</v>
      </c>
      <c r="M22" s="16">
        <f t="shared" ref="M22:N22" si="43">L22+120</f>
        <v>210</v>
      </c>
      <c r="N22" s="16">
        <f t="shared" si="43"/>
        <v>330</v>
      </c>
      <c r="O22" s="15">
        <f t="shared" si="4"/>
        <v>0</v>
      </c>
      <c r="P22" s="15">
        <f t="shared" si="5"/>
        <v>4.7150039539482123</v>
      </c>
      <c r="Q22" s="15">
        <f t="shared" si="6"/>
        <v>-4.7150039539482407</v>
      </c>
      <c r="R22" s="15">
        <v>28.4</v>
      </c>
      <c r="S22" s="15">
        <v>55</v>
      </c>
      <c r="T22" s="15">
        <f t="shared" si="7"/>
        <v>23531.56</v>
      </c>
      <c r="U22" s="15">
        <f t="shared" si="8"/>
        <v>33897.624406964693</v>
      </c>
      <c r="V22" s="15">
        <f t="shared" si="9"/>
        <v>33897.624406964678</v>
      </c>
      <c r="W22" s="15">
        <v>30</v>
      </c>
      <c r="X22" s="16">
        <f t="shared" si="10"/>
        <v>156.30598197126045</v>
      </c>
      <c r="Y22" s="16">
        <f t="shared" si="18"/>
        <v>186.54121369543165</v>
      </c>
      <c r="Z22" s="16">
        <f t="shared" si="11"/>
        <v>186.54121369543159</v>
      </c>
      <c r="AA22" s="16">
        <f t="shared" si="41"/>
        <v>-21.875178207375285</v>
      </c>
      <c r="AB22" s="16">
        <f t="shared" si="41"/>
        <v>35.468044012557982</v>
      </c>
      <c r="AC22" s="16">
        <f t="shared" si="41"/>
        <v>-15.575665495672155</v>
      </c>
      <c r="AD22" s="18">
        <f t="shared" si="19"/>
        <v>4375</v>
      </c>
      <c r="AE22" s="18">
        <f t="shared" si="19"/>
        <v>7093</v>
      </c>
      <c r="AF22" s="18">
        <f t="shared" si="19"/>
        <v>3115</v>
      </c>
      <c r="AG22" s="16">
        <f t="shared" ref="AG22:AI85" si="44">IF(AA22&gt;0,1,0)</f>
        <v>0</v>
      </c>
      <c r="AH22" s="16">
        <f t="shared" si="44"/>
        <v>1</v>
      </c>
      <c r="AI22" s="20">
        <f t="shared" si="44"/>
        <v>0</v>
      </c>
      <c r="AJ22" s="16">
        <v>400</v>
      </c>
      <c r="AK22" s="16">
        <f t="shared" si="21"/>
        <v>2837200</v>
      </c>
      <c r="AL22" s="16">
        <f t="shared" si="22"/>
        <v>648</v>
      </c>
      <c r="AM22" s="16">
        <f t="shared" si="23"/>
        <v>400</v>
      </c>
      <c r="AN22" s="16">
        <f t="shared" si="24"/>
        <v>910</v>
      </c>
      <c r="AO22" s="16">
        <f t="shared" si="25"/>
        <v>2.8371999999999997</v>
      </c>
      <c r="AP22" s="16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25">
      <c r="A23" s="16">
        <v>38</v>
      </c>
      <c r="B23" s="16">
        <v>5</v>
      </c>
      <c r="C23" s="16">
        <v>0</v>
      </c>
      <c r="D23" s="16">
        <v>10</v>
      </c>
      <c r="E23" s="16">
        <f t="shared" si="0"/>
        <v>380</v>
      </c>
      <c r="F23" s="16">
        <f t="shared" si="1"/>
        <v>50</v>
      </c>
      <c r="G23" s="16">
        <f t="shared" si="2"/>
        <v>0</v>
      </c>
      <c r="H23" s="16">
        <f t="shared" si="42"/>
        <v>20</v>
      </c>
      <c r="I23" s="16">
        <f t="shared" si="42"/>
        <v>0</v>
      </c>
      <c r="J23" s="16">
        <f t="shared" si="42"/>
        <v>0</v>
      </c>
      <c r="K23" s="16">
        <v>200</v>
      </c>
      <c r="L23" s="16">
        <f t="shared" si="16"/>
        <v>90</v>
      </c>
      <c r="M23" s="16">
        <f t="shared" ref="M23:N23" si="45">L23+120</f>
        <v>210</v>
      </c>
      <c r="N23" s="16">
        <f t="shared" si="45"/>
        <v>330</v>
      </c>
      <c r="O23" s="15">
        <f t="shared" si="4"/>
        <v>5.710593137499643</v>
      </c>
      <c r="P23" s="15">
        <f t="shared" si="5"/>
        <v>-2.6346060185232147</v>
      </c>
      <c r="Q23" s="15">
        <f t="shared" si="6"/>
        <v>-3.1332828793909471</v>
      </c>
      <c r="R23" s="15">
        <v>28.4</v>
      </c>
      <c r="S23" s="15">
        <v>55</v>
      </c>
      <c r="T23" s="15">
        <f t="shared" si="7"/>
        <v>30414.49233912737</v>
      </c>
      <c r="U23" s="15">
        <f t="shared" si="8"/>
        <v>36462.078686861736</v>
      </c>
      <c r="V23" s="15">
        <f t="shared" si="9"/>
        <v>24446.257669769475</v>
      </c>
      <c r="W23" s="15">
        <v>30</v>
      </c>
      <c r="X23" s="16">
        <f t="shared" si="10"/>
        <v>176.95901316160013</v>
      </c>
      <c r="Y23" s="16">
        <f t="shared" si="18"/>
        <v>193.29272797201071</v>
      </c>
      <c r="Z23" s="16">
        <f t="shared" si="11"/>
        <v>159.2050805400678</v>
      </c>
      <c r="AA23" s="16">
        <f t="shared" si="41"/>
        <v>20.653031190339675</v>
      </c>
      <c r="AB23" s="16">
        <f t="shared" si="41"/>
        <v>6.7515142765790586</v>
      </c>
      <c r="AC23" s="16">
        <f t="shared" si="41"/>
        <v>-27.336133155363797</v>
      </c>
      <c r="AD23" s="18">
        <f t="shared" si="19"/>
        <v>4130</v>
      </c>
      <c r="AE23" s="18">
        <f t="shared" si="19"/>
        <v>1350</v>
      </c>
      <c r="AF23" s="18">
        <f t="shared" si="19"/>
        <v>5467</v>
      </c>
      <c r="AG23" s="16">
        <f t="shared" si="44"/>
        <v>1</v>
      </c>
      <c r="AH23" s="16">
        <f t="shared" si="44"/>
        <v>1</v>
      </c>
      <c r="AI23" s="20">
        <f t="shared" si="44"/>
        <v>0</v>
      </c>
      <c r="AJ23" s="16">
        <v>400</v>
      </c>
      <c r="AK23" s="16">
        <f t="shared" si="21"/>
        <v>2186800</v>
      </c>
      <c r="AL23" s="16">
        <f t="shared" si="22"/>
        <v>529</v>
      </c>
      <c r="AM23" s="16">
        <f t="shared" si="23"/>
        <v>1619</v>
      </c>
      <c r="AN23" s="16">
        <f t="shared" si="24"/>
        <v>400</v>
      </c>
      <c r="AO23" s="16">
        <f t="shared" si="25"/>
        <v>2.1867999999999999</v>
      </c>
      <c r="AP23" s="16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25">
      <c r="A24" s="16">
        <v>38</v>
      </c>
      <c r="B24" s="16">
        <v>4</v>
      </c>
      <c r="C24" s="16">
        <v>0</v>
      </c>
      <c r="D24" s="16">
        <v>10</v>
      </c>
      <c r="E24" s="16">
        <f t="shared" si="0"/>
        <v>380</v>
      </c>
      <c r="F24" s="16">
        <f t="shared" si="1"/>
        <v>40</v>
      </c>
      <c r="G24" s="16">
        <f t="shared" si="2"/>
        <v>0</v>
      </c>
      <c r="H24" s="16">
        <f t="shared" si="42"/>
        <v>0</v>
      </c>
      <c r="I24" s="16">
        <f t="shared" si="42"/>
        <v>-10</v>
      </c>
      <c r="J24" s="16">
        <f t="shared" si="42"/>
        <v>0</v>
      </c>
      <c r="K24" s="16">
        <v>200</v>
      </c>
      <c r="L24" s="16">
        <f t="shared" si="16"/>
        <v>90</v>
      </c>
      <c r="M24" s="16">
        <f t="shared" ref="M24:N24" si="46">L24+120</f>
        <v>210</v>
      </c>
      <c r="N24" s="16">
        <f t="shared" si="46"/>
        <v>330</v>
      </c>
      <c r="O24" s="15">
        <f t="shared" si="4"/>
        <v>0</v>
      </c>
      <c r="P24" s="15">
        <f t="shared" si="5"/>
        <v>-2.5429239040617233</v>
      </c>
      <c r="Q24" s="15">
        <f t="shared" si="6"/>
        <v>2.5429239040617233</v>
      </c>
      <c r="R24" s="15">
        <v>28.4</v>
      </c>
      <c r="S24" s="15">
        <v>55</v>
      </c>
      <c r="T24" s="15">
        <f t="shared" si="7"/>
        <v>33635.560000000005</v>
      </c>
      <c r="U24" s="15">
        <f t="shared" si="8"/>
        <v>28423.334270558247</v>
      </c>
      <c r="V24" s="15">
        <f t="shared" si="9"/>
        <v>28423.334270558247</v>
      </c>
      <c r="W24" s="15">
        <v>30</v>
      </c>
      <c r="X24" s="16">
        <f t="shared" si="10"/>
        <v>185.8374558586078</v>
      </c>
      <c r="Y24" s="16">
        <f t="shared" si="18"/>
        <v>171.24057425317824</v>
      </c>
      <c r="Z24" s="16">
        <f t="shared" si="11"/>
        <v>171.24057425317824</v>
      </c>
      <c r="AA24" s="16">
        <f t="shared" si="41"/>
        <v>8.8784426970076709</v>
      </c>
      <c r="AB24" s="16">
        <f t="shared" si="41"/>
        <v>-22.052153718832471</v>
      </c>
      <c r="AC24" s="16">
        <f t="shared" si="41"/>
        <v>12.035493713110441</v>
      </c>
      <c r="AD24" s="18">
        <f t="shared" si="19"/>
        <v>1775</v>
      </c>
      <c r="AE24" s="18">
        <f t="shared" si="19"/>
        <v>4410</v>
      </c>
      <c r="AF24" s="18">
        <f t="shared" si="19"/>
        <v>2407</v>
      </c>
      <c r="AG24" s="16">
        <f t="shared" si="44"/>
        <v>1</v>
      </c>
      <c r="AH24" s="16">
        <f t="shared" si="44"/>
        <v>0</v>
      </c>
      <c r="AI24" s="20">
        <f t="shared" si="44"/>
        <v>1</v>
      </c>
      <c r="AJ24" s="16">
        <v>400</v>
      </c>
      <c r="AK24" s="16">
        <f t="shared" si="21"/>
        <v>1764000</v>
      </c>
      <c r="AL24" s="16">
        <f t="shared" si="22"/>
        <v>993</v>
      </c>
      <c r="AM24" s="16">
        <f t="shared" si="23"/>
        <v>400</v>
      </c>
      <c r="AN24" s="16">
        <f t="shared" si="24"/>
        <v>732</v>
      </c>
      <c r="AO24" s="16">
        <f t="shared" si="25"/>
        <v>1.764</v>
      </c>
      <c r="AP24" s="16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25">
      <c r="A25" s="16">
        <v>39</v>
      </c>
      <c r="B25" s="16">
        <v>4</v>
      </c>
      <c r="C25" s="16">
        <v>0</v>
      </c>
      <c r="D25" s="16">
        <v>10</v>
      </c>
      <c r="E25" s="16">
        <f t="shared" si="0"/>
        <v>390</v>
      </c>
      <c r="F25" s="16">
        <f t="shared" si="1"/>
        <v>40</v>
      </c>
      <c r="G25" s="16">
        <f t="shared" si="2"/>
        <v>0</v>
      </c>
      <c r="H25" s="16">
        <f t="shared" si="42"/>
        <v>10</v>
      </c>
      <c r="I25" s="16">
        <f t="shared" si="42"/>
        <v>0</v>
      </c>
      <c r="J25" s="16">
        <f t="shared" si="42"/>
        <v>0</v>
      </c>
      <c r="K25" s="16">
        <v>200</v>
      </c>
      <c r="L25" s="16">
        <f t="shared" si="16"/>
        <v>90</v>
      </c>
      <c r="M25" s="16">
        <f t="shared" ref="M25:N25" si="47">L25+120</f>
        <v>210</v>
      </c>
      <c r="N25" s="16">
        <f t="shared" si="47"/>
        <v>330</v>
      </c>
      <c r="O25" s="15">
        <f t="shared" si="4"/>
        <v>2.862405226111747</v>
      </c>
      <c r="P25" s="15">
        <f t="shared" si="5"/>
        <v>-1.3726815681386881</v>
      </c>
      <c r="Q25" s="15">
        <f t="shared" si="6"/>
        <v>-1.4968856303749192</v>
      </c>
      <c r="R25" s="15">
        <v>28.4</v>
      </c>
      <c r="S25" s="15">
        <v>55</v>
      </c>
      <c r="T25" s="15">
        <f t="shared" si="7"/>
        <v>30154.26830212558</v>
      </c>
      <c r="U25" s="15">
        <f t="shared" si="8"/>
        <v>33167.74955878449</v>
      </c>
      <c r="V25" s="15">
        <f t="shared" si="9"/>
        <v>27160.708999515842</v>
      </c>
      <c r="W25" s="15">
        <v>30</v>
      </c>
      <c r="X25" s="16">
        <f t="shared" si="10"/>
        <v>176.22221285106363</v>
      </c>
      <c r="Y25" s="16">
        <f t="shared" si="18"/>
        <v>184.5745095043855</v>
      </c>
      <c r="Z25" s="16">
        <f t="shared" si="11"/>
        <v>167.51330991749833</v>
      </c>
      <c r="AA25" s="16">
        <f t="shared" si="41"/>
        <v>-9.6152430075441657</v>
      </c>
      <c r="AB25" s="16">
        <f t="shared" si="41"/>
        <v>13.333935251207265</v>
      </c>
      <c r="AC25" s="16">
        <f t="shared" si="41"/>
        <v>-3.7272643356799051</v>
      </c>
      <c r="AD25" s="18">
        <f t="shared" si="19"/>
        <v>1923</v>
      </c>
      <c r="AE25" s="18">
        <f t="shared" si="19"/>
        <v>2666</v>
      </c>
      <c r="AF25" s="18">
        <f t="shared" si="19"/>
        <v>745</v>
      </c>
      <c r="AG25" s="16">
        <f t="shared" si="44"/>
        <v>0</v>
      </c>
      <c r="AH25" s="16">
        <f t="shared" si="44"/>
        <v>1</v>
      </c>
      <c r="AI25" s="20">
        <f t="shared" si="44"/>
        <v>0</v>
      </c>
      <c r="AJ25" s="16">
        <v>400</v>
      </c>
      <c r="AK25" s="16">
        <f t="shared" si="21"/>
        <v>1066400</v>
      </c>
      <c r="AL25" s="16">
        <f t="shared" si="22"/>
        <v>554</v>
      </c>
      <c r="AM25" s="16">
        <f t="shared" si="23"/>
        <v>400</v>
      </c>
      <c r="AN25" s="16">
        <f t="shared" si="24"/>
        <v>1431</v>
      </c>
      <c r="AO25" s="16">
        <f t="shared" si="25"/>
        <v>1.0664</v>
      </c>
      <c r="AP25" s="16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25">
      <c r="A26" s="16">
        <v>39</v>
      </c>
      <c r="B26" s="16">
        <v>6</v>
      </c>
      <c r="C26" s="16">
        <v>0</v>
      </c>
      <c r="D26" s="16">
        <v>10</v>
      </c>
      <c r="E26" s="16">
        <f t="shared" si="0"/>
        <v>390</v>
      </c>
      <c r="F26" s="16">
        <f t="shared" si="1"/>
        <v>60</v>
      </c>
      <c r="G26" s="16">
        <f t="shared" si="2"/>
        <v>0</v>
      </c>
      <c r="H26" s="16">
        <f t="shared" si="42"/>
        <v>0</v>
      </c>
      <c r="I26" s="16">
        <f t="shared" si="42"/>
        <v>20</v>
      </c>
      <c r="J26" s="16">
        <f t="shared" si="42"/>
        <v>0</v>
      </c>
      <c r="K26" s="16">
        <v>200</v>
      </c>
      <c r="L26" s="16">
        <f t="shared" si="16"/>
        <v>90</v>
      </c>
      <c r="M26" s="16">
        <f t="shared" ref="M26:N26" si="48">L26+120</f>
        <v>210</v>
      </c>
      <c r="N26" s="16">
        <f t="shared" si="48"/>
        <v>330</v>
      </c>
      <c r="O26" s="15">
        <f t="shared" si="4"/>
        <v>0</v>
      </c>
      <c r="P26" s="15">
        <f t="shared" si="5"/>
        <v>4.7150039539482123</v>
      </c>
      <c r="Q26" s="15">
        <f t="shared" si="6"/>
        <v>-4.7150039539482407</v>
      </c>
      <c r="R26" s="15">
        <v>28.4</v>
      </c>
      <c r="S26" s="15">
        <v>55</v>
      </c>
      <c r="T26" s="15">
        <f t="shared" si="7"/>
        <v>23531.56</v>
      </c>
      <c r="U26" s="15">
        <f t="shared" si="8"/>
        <v>33897.624406964693</v>
      </c>
      <c r="V26" s="15">
        <f t="shared" si="9"/>
        <v>33897.624406964678</v>
      </c>
      <c r="W26" s="15">
        <v>30</v>
      </c>
      <c r="X26" s="16">
        <f t="shared" si="10"/>
        <v>156.30598197126045</v>
      </c>
      <c r="Y26" s="16">
        <f t="shared" si="18"/>
        <v>186.54121369543165</v>
      </c>
      <c r="Z26" s="16">
        <f t="shared" si="11"/>
        <v>186.54121369543159</v>
      </c>
      <c r="AA26" s="16">
        <f t="shared" si="41"/>
        <v>-19.91623087980318</v>
      </c>
      <c r="AB26" s="16">
        <f t="shared" si="41"/>
        <v>1.9667041910461478</v>
      </c>
      <c r="AC26" s="16">
        <f t="shared" si="41"/>
        <v>19.027903777933261</v>
      </c>
      <c r="AD26" s="18">
        <f t="shared" si="19"/>
        <v>3983</v>
      </c>
      <c r="AE26" s="18">
        <f t="shared" si="19"/>
        <v>393</v>
      </c>
      <c r="AF26" s="18">
        <f t="shared" si="19"/>
        <v>3805</v>
      </c>
      <c r="AG26" s="16">
        <f t="shared" si="44"/>
        <v>0</v>
      </c>
      <c r="AH26" s="16">
        <f t="shared" si="44"/>
        <v>1</v>
      </c>
      <c r="AI26" s="20">
        <f t="shared" si="44"/>
        <v>1</v>
      </c>
      <c r="AJ26" s="16">
        <v>400</v>
      </c>
      <c r="AK26" s="16">
        <f t="shared" si="21"/>
        <v>1593200</v>
      </c>
      <c r="AL26" s="16">
        <f t="shared" si="22"/>
        <v>400</v>
      </c>
      <c r="AM26" s="16">
        <f t="shared" si="23"/>
        <v>4053</v>
      </c>
      <c r="AN26" s="16">
        <f t="shared" si="24"/>
        <v>418</v>
      </c>
      <c r="AO26" s="16">
        <f t="shared" si="25"/>
        <v>1.5931999999999999</v>
      </c>
      <c r="AP26" s="16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5">
      <c r="A27" s="16">
        <v>35</v>
      </c>
      <c r="B27" s="16">
        <v>6</v>
      </c>
      <c r="C27" s="16">
        <v>0</v>
      </c>
      <c r="D27" s="16">
        <v>10</v>
      </c>
      <c r="E27" s="16">
        <f t="shared" si="0"/>
        <v>350</v>
      </c>
      <c r="F27" s="16">
        <f t="shared" si="1"/>
        <v>60</v>
      </c>
      <c r="G27" s="16">
        <f t="shared" si="2"/>
        <v>0</v>
      </c>
      <c r="H27" s="16">
        <f t="shared" si="42"/>
        <v>-40</v>
      </c>
      <c r="I27" s="16">
        <f t="shared" si="42"/>
        <v>0</v>
      </c>
      <c r="J27" s="16">
        <f t="shared" si="42"/>
        <v>0</v>
      </c>
      <c r="K27" s="16">
        <v>200</v>
      </c>
      <c r="L27" s="16">
        <f t="shared" si="16"/>
        <v>90</v>
      </c>
      <c r="M27" s="16">
        <f t="shared" ref="M27:N27" si="49">L27+120</f>
        <v>210</v>
      </c>
      <c r="N27" s="16">
        <f t="shared" si="49"/>
        <v>330</v>
      </c>
      <c r="O27" s="15">
        <f t="shared" si="4"/>
        <v>-11.309932474020201</v>
      </c>
      <c r="P27" s="15">
        <f t="shared" si="5"/>
        <v>6.8963679322288272</v>
      </c>
      <c r="Q27" s="15">
        <f t="shared" si="6"/>
        <v>4.8719209997917972</v>
      </c>
      <c r="R27" s="15">
        <v>28.4</v>
      </c>
      <c r="S27" s="15">
        <v>55</v>
      </c>
      <c r="T27" s="15">
        <f t="shared" si="7"/>
        <v>31456.846475074555</v>
      </c>
      <c r="U27" s="15">
        <f t="shared" si="8"/>
        <v>19589.944356775883</v>
      </c>
      <c r="V27" s="15">
        <f t="shared" si="9"/>
        <v>43635.800600341856</v>
      </c>
      <c r="W27" s="15">
        <v>30</v>
      </c>
      <c r="X27" s="16">
        <f t="shared" si="10"/>
        <v>179.88008915684514</v>
      </c>
      <c r="Y27" s="16">
        <f t="shared" si="18"/>
        <v>143.14309049610421</v>
      </c>
      <c r="Z27" s="16">
        <f t="shared" si="11"/>
        <v>211.03506959825862</v>
      </c>
      <c r="AA27" s="16">
        <f t="shared" si="41"/>
        <v>23.574107185584694</v>
      </c>
      <c r="AB27" s="16">
        <f t="shared" si="41"/>
        <v>-43.398123199327443</v>
      </c>
      <c r="AC27" s="16">
        <f t="shared" si="41"/>
        <v>24.493855902827022</v>
      </c>
      <c r="AD27" s="18">
        <f t="shared" si="19"/>
        <v>4714</v>
      </c>
      <c r="AE27" s="18">
        <f t="shared" si="19"/>
        <v>8679</v>
      </c>
      <c r="AF27" s="18">
        <f t="shared" si="19"/>
        <v>4898</v>
      </c>
      <c r="AG27" s="16">
        <f t="shared" si="44"/>
        <v>1</v>
      </c>
      <c r="AH27" s="16">
        <f t="shared" si="44"/>
        <v>0</v>
      </c>
      <c r="AI27" s="20">
        <f t="shared" si="44"/>
        <v>1</v>
      </c>
      <c r="AJ27" s="16">
        <v>400</v>
      </c>
      <c r="AK27" s="16">
        <f t="shared" si="21"/>
        <v>3471600</v>
      </c>
      <c r="AL27" s="16">
        <f t="shared" si="22"/>
        <v>736</v>
      </c>
      <c r="AM27" s="16">
        <f t="shared" si="23"/>
        <v>400</v>
      </c>
      <c r="AN27" s="16">
        <f t="shared" si="24"/>
        <v>708</v>
      </c>
      <c r="AO27" s="16">
        <f t="shared" si="25"/>
        <v>3.4716</v>
      </c>
      <c r="AP27" s="16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5">
      <c r="A28" s="16">
        <v>35</v>
      </c>
      <c r="B28" s="16">
        <v>2</v>
      </c>
      <c r="C28" s="16">
        <v>0</v>
      </c>
      <c r="D28" s="16">
        <v>10</v>
      </c>
      <c r="E28" s="16">
        <f t="shared" si="0"/>
        <v>350</v>
      </c>
      <c r="F28" s="16">
        <f t="shared" si="1"/>
        <v>20</v>
      </c>
      <c r="G28" s="16">
        <f t="shared" si="2"/>
        <v>0</v>
      </c>
      <c r="H28" s="16">
        <f t="shared" si="42"/>
        <v>0</v>
      </c>
      <c r="I28" s="16">
        <f t="shared" si="42"/>
        <v>-40</v>
      </c>
      <c r="J28" s="16">
        <f t="shared" si="42"/>
        <v>0</v>
      </c>
      <c r="K28" s="16">
        <v>200</v>
      </c>
      <c r="L28" s="16">
        <f t="shared" si="16"/>
        <v>90</v>
      </c>
      <c r="M28" s="16">
        <f t="shared" ref="M28:N28" si="50">L28+120</f>
        <v>210</v>
      </c>
      <c r="N28" s="16">
        <f t="shared" si="50"/>
        <v>330</v>
      </c>
      <c r="O28" s="15">
        <f t="shared" si="4"/>
        <v>0</v>
      </c>
      <c r="P28" s="15">
        <f t="shared" si="5"/>
        <v>-10.893394649130897</v>
      </c>
      <c r="Q28" s="15">
        <f t="shared" si="6"/>
        <v>10.893394649130869</v>
      </c>
      <c r="R28" s="15">
        <v>28.4</v>
      </c>
      <c r="S28" s="15">
        <v>55</v>
      </c>
      <c r="T28" s="15">
        <f t="shared" si="7"/>
        <v>45539.560000000005</v>
      </c>
      <c r="U28" s="15">
        <f t="shared" si="8"/>
        <v>24555.838921133975</v>
      </c>
      <c r="V28" s="15">
        <f t="shared" si="9"/>
        <v>24555.838921133967</v>
      </c>
      <c r="W28" s="15">
        <v>30</v>
      </c>
      <c r="X28" s="16">
        <f t="shared" si="10"/>
        <v>215.49839906597916</v>
      </c>
      <c r="Y28" s="16">
        <f t="shared" si="18"/>
        <v>159.54886060744519</v>
      </c>
      <c r="Z28" s="16">
        <f t="shared" si="11"/>
        <v>159.54886060744516</v>
      </c>
      <c r="AA28" s="16">
        <f t="shared" si="41"/>
        <v>35.618309909134013</v>
      </c>
      <c r="AB28" s="16">
        <f t="shared" si="41"/>
        <v>16.405770111340985</v>
      </c>
      <c r="AC28" s="16">
        <f t="shared" si="41"/>
        <v>-51.486208990813452</v>
      </c>
      <c r="AD28" s="18">
        <f t="shared" si="19"/>
        <v>7123</v>
      </c>
      <c r="AE28" s="18">
        <f t="shared" si="19"/>
        <v>3281</v>
      </c>
      <c r="AF28" s="18">
        <f t="shared" si="19"/>
        <v>10297</v>
      </c>
      <c r="AG28" s="16">
        <f t="shared" si="44"/>
        <v>1</v>
      </c>
      <c r="AH28" s="16">
        <f t="shared" si="44"/>
        <v>1</v>
      </c>
      <c r="AI28" s="20">
        <f t="shared" si="44"/>
        <v>0</v>
      </c>
      <c r="AJ28" s="16">
        <v>400</v>
      </c>
      <c r="AK28" s="16">
        <f t="shared" si="21"/>
        <v>4118800</v>
      </c>
      <c r="AL28" s="16">
        <f t="shared" si="22"/>
        <v>578</v>
      </c>
      <c r="AM28" s="16">
        <f t="shared" si="23"/>
        <v>1255</v>
      </c>
      <c r="AN28" s="16">
        <f t="shared" si="24"/>
        <v>400</v>
      </c>
      <c r="AO28" s="16">
        <f t="shared" si="25"/>
        <v>4.1188000000000002</v>
      </c>
      <c r="AP28" s="16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5">
      <c r="A29" s="16">
        <v>38</v>
      </c>
      <c r="B29" s="16">
        <v>2</v>
      </c>
      <c r="C29" s="16">
        <v>0</v>
      </c>
      <c r="D29" s="16">
        <v>10</v>
      </c>
      <c r="E29" s="16">
        <f t="shared" si="0"/>
        <v>380</v>
      </c>
      <c r="F29" s="16">
        <f t="shared" si="1"/>
        <v>20</v>
      </c>
      <c r="G29" s="16">
        <f t="shared" si="2"/>
        <v>0</v>
      </c>
      <c r="H29" s="16">
        <f t="shared" si="42"/>
        <v>30</v>
      </c>
      <c r="I29" s="16">
        <f t="shared" si="42"/>
        <v>0</v>
      </c>
      <c r="J29" s="16">
        <f t="shared" si="42"/>
        <v>0</v>
      </c>
      <c r="K29" s="16">
        <v>200</v>
      </c>
      <c r="L29" s="16">
        <f t="shared" si="16"/>
        <v>90</v>
      </c>
      <c r="M29" s="16">
        <f t="shared" ref="M29:N29" si="51">L29+120</f>
        <v>210</v>
      </c>
      <c r="N29" s="16">
        <f t="shared" si="51"/>
        <v>330</v>
      </c>
      <c r="O29" s="15">
        <f t="shared" si="4"/>
        <v>8.5307656099481335</v>
      </c>
      <c r="P29" s="15">
        <f t="shared" si="5"/>
        <v>-3.7975701967066016</v>
      </c>
      <c r="Q29" s="15">
        <f t="shared" si="6"/>
        <v>-4.9265679348891354</v>
      </c>
      <c r="R29" s="15">
        <v>28.4</v>
      </c>
      <c r="S29" s="15">
        <v>55</v>
      </c>
      <c r="T29" s="15">
        <f t="shared" si="7"/>
        <v>30848.525842604642</v>
      </c>
      <c r="U29" s="15">
        <f t="shared" si="8"/>
        <v>39951.232853951231</v>
      </c>
      <c r="V29" s="15">
        <f t="shared" si="9"/>
        <v>21923.102598030342</v>
      </c>
      <c r="W29" s="15">
        <v>30</v>
      </c>
      <c r="X29" s="16">
        <f t="shared" si="10"/>
        <v>178.18116017863574</v>
      </c>
      <c r="Y29" s="16">
        <f t="shared" si="18"/>
        <v>202.11687919110375</v>
      </c>
      <c r="Z29" s="16">
        <f t="shared" si="11"/>
        <v>151.07316968287367</v>
      </c>
      <c r="AA29" s="16">
        <f t="shared" si="41"/>
        <v>-37.317238887343422</v>
      </c>
      <c r="AB29" s="16">
        <f t="shared" si="41"/>
        <v>42.568018583658557</v>
      </c>
      <c r="AC29" s="16">
        <f t="shared" si="41"/>
        <v>-8.4756909245714951</v>
      </c>
      <c r="AD29" s="18">
        <f t="shared" si="19"/>
        <v>7463</v>
      </c>
      <c r="AE29" s="18">
        <f t="shared" si="19"/>
        <v>8513</v>
      </c>
      <c r="AF29" s="18">
        <f t="shared" si="19"/>
        <v>1695</v>
      </c>
      <c r="AG29" s="16">
        <f t="shared" si="44"/>
        <v>0</v>
      </c>
      <c r="AH29" s="16">
        <f t="shared" si="44"/>
        <v>1</v>
      </c>
      <c r="AI29" s="20">
        <f t="shared" si="44"/>
        <v>0</v>
      </c>
      <c r="AJ29" s="16">
        <v>400</v>
      </c>
      <c r="AK29" s="16">
        <f t="shared" si="21"/>
        <v>3405200</v>
      </c>
      <c r="AL29" s="16">
        <f t="shared" si="22"/>
        <v>456</v>
      </c>
      <c r="AM29" s="16">
        <f t="shared" si="23"/>
        <v>400</v>
      </c>
      <c r="AN29" s="16">
        <f t="shared" si="24"/>
        <v>2008</v>
      </c>
      <c r="AO29" s="16">
        <f t="shared" si="25"/>
        <v>3.4051999999999998</v>
      </c>
      <c r="AP29" s="16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5">
      <c r="A30" s="16">
        <v>38</v>
      </c>
      <c r="B30" s="16">
        <v>1</v>
      </c>
      <c r="C30" s="16">
        <v>0</v>
      </c>
      <c r="D30" s="16">
        <v>10</v>
      </c>
      <c r="E30" s="16">
        <f t="shared" si="0"/>
        <v>380</v>
      </c>
      <c r="F30" s="16">
        <f t="shared" si="1"/>
        <v>10</v>
      </c>
      <c r="G30" s="16">
        <f t="shared" si="2"/>
        <v>0</v>
      </c>
      <c r="H30" s="16">
        <f t="shared" si="42"/>
        <v>0</v>
      </c>
      <c r="I30" s="16">
        <f t="shared" si="42"/>
        <v>-10</v>
      </c>
      <c r="J30" s="16">
        <f t="shared" si="42"/>
        <v>0</v>
      </c>
      <c r="K30" s="16">
        <v>200</v>
      </c>
      <c r="L30" s="16">
        <f t="shared" si="16"/>
        <v>90</v>
      </c>
      <c r="M30" s="16">
        <f t="shared" ref="M30:N30" si="52">L30+120</f>
        <v>210</v>
      </c>
      <c r="N30" s="16">
        <f t="shared" si="52"/>
        <v>330</v>
      </c>
      <c r="O30" s="15">
        <f t="shared" si="4"/>
        <v>0</v>
      </c>
      <c r="P30" s="15">
        <f t="shared" si="5"/>
        <v>-2.5429239040617233</v>
      </c>
      <c r="Q30" s="15">
        <f t="shared" si="6"/>
        <v>2.5429239040617233</v>
      </c>
      <c r="R30" s="15">
        <v>28.4</v>
      </c>
      <c r="S30" s="15">
        <v>55</v>
      </c>
      <c r="T30" s="15">
        <f t="shared" si="7"/>
        <v>33635.560000000005</v>
      </c>
      <c r="U30" s="15">
        <f t="shared" si="8"/>
        <v>28423.334270558247</v>
      </c>
      <c r="V30" s="15">
        <f t="shared" si="9"/>
        <v>28423.334270558247</v>
      </c>
      <c r="W30" s="15">
        <v>30</v>
      </c>
      <c r="X30" s="16">
        <f t="shared" si="10"/>
        <v>185.8374558586078</v>
      </c>
      <c r="Y30" s="16">
        <f t="shared" si="18"/>
        <v>171.24057425317824</v>
      </c>
      <c r="Z30" s="16">
        <f t="shared" si="11"/>
        <v>171.24057425317824</v>
      </c>
      <c r="AA30" s="16">
        <f t="shared" si="41"/>
        <v>7.656295679972061</v>
      </c>
      <c r="AB30" s="16">
        <f t="shared" si="41"/>
        <v>-30.876304937925511</v>
      </c>
      <c r="AC30" s="16">
        <f t="shared" si="41"/>
        <v>20.167404570304569</v>
      </c>
      <c r="AD30" s="18">
        <f t="shared" si="19"/>
        <v>1531</v>
      </c>
      <c r="AE30" s="18">
        <f t="shared" si="19"/>
        <v>6175</v>
      </c>
      <c r="AF30" s="18">
        <f t="shared" si="19"/>
        <v>4033</v>
      </c>
      <c r="AG30" s="16">
        <f t="shared" si="44"/>
        <v>1</v>
      </c>
      <c r="AH30" s="16">
        <f t="shared" si="44"/>
        <v>0</v>
      </c>
      <c r="AI30" s="20">
        <f t="shared" si="44"/>
        <v>1</v>
      </c>
      <c r="AJ30" s="16">
        <v>400</v>
      </c>
      <c r="AK30" s="16">
        <f t="shared" si="21"/>
        <v>2470000</v>
      </c>
      <c r="AL30" s="16">
        <f t="shared" si="22"/>
        <v>1613</v>
      </c>
      <c r="AM30" s="16">
        <f t="shared" si="23"/>
        <v>400</v>
      </c>
      <c r="AN30" s="16">
        <f t="shared" si="24"/>
        <v>612</v>
      </c>
      <c r="AO30" s="16">
        <f t="shared" si="25"/>
        <v>2.4699999999999998</v>
      </c>
      <c r="AP30" s="16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5">
      <c r="A31" s="16">
        <v>34</v>
      </c>
      <c r="B31" s="16">
        <v>1</v>
      </c>
      <c r="C31" s="16">
        <v>0</v>
      </c>
      <c r="D31" s="16">
        <v>10</v>
      </c>
      <c r="E31" s="16">
        <f t="shared" si="0"/>
        <v>340</v>
      </c>
      <c r="F31" s="16">
        <f t="shared" si="1"/>
        <v>10</v>
      </c>
      <c r="G31" s="16">
        <f t="shared" si="2"/>
        <v>0</v>
      </c>
      <c r="H31" s="16">
        <f t="shared" si="42"/>
        <v>-40</v>
      </c>
      <c r="I31" s="16">
        <f t="shared" si="42"/>
        <v>0</v>
      </c>
      <c r="J31" s="16">
        <f t="shared" si="42"/>
        <v>0</v>
      </c>
      <c r="K31" s="16">
        <v>200</v>
      </c>
      <c r="L31" s="16">
        <f t="shared" si="16"/>
        <v>90</v>
      </c>
      <c r="M31" s="16">
        <f t="shared" ref="M31:N31" si="53">L31+120</f>
        <v>210</v>
      </c>
      <c r="N31" s="16">
        <f t="shared" si="53"/>
        <v>330</v>
      </c>
      <c r="O31" s="15">
        <f t="shared" si="4"/>
        <v>-11.309932474020201</v>
      </c>
      <c r="P31" s="15">
        <f t="shared" si="5"/>
        <v>6.8963679322288272</v>
      </c>
      <c r="Q31" s="15">
        <f t="shared" si="6"/>
        <v>4.8719209997917972</v>
      </c>
      <c r="R31" s="15">
        <v>28.4</v>
      </c>
      <c r="S31" s="15">
        <v>55</v>
      </c>
      <c r="T31" s="15">
        <f t="shared" si="7"/>
        <v>31456.846475074555</v>
      </c>
      <c r="U31" s="15">
        <f t="shared" si="8"/>
        <v>19589.944356775883</v>
      </c>
      <c r="V31" s="15">
        <f t="shared" si="9"/>
        <v>43635.800600341856</v>
      </c>
      <c r="W31" s="15">
        <v>30</v>
      </c>
      <c r="X31" s="16">
        <f t="shared" si="10"/>
        <v>179.88008915684514</v>
      </c>
      <c r="Y31" s="16">
        <f t="shared" si="18"/>
        <v>143.14309049610421</v>
      </c>
      <c r="Z31" s="16">
        <f t="shared" si="11"/>
        <v>211.03506959825862</v>
      </c>
      <c r="AA31" s="16">
        <f t="shared" si="41"/>
        <v>-5.9573667017626519</v>
      </c>
      <c r="AB31" s="16">
        <f t="shared" si="41"/>
        <v>-28.097483757074031</v>
      </c>
      <c r="AC31" s="16">
        <f t="shared" si="41"/>
        <v>39.794495345080378</v>
      </c>
      <c r="AD31" s="18">
        <f t="shared" si="19"/>
        <v>1191</v>
      </c>
      <c r="AE31" s="18">
        <f t="shared" si="19"/>
        <v>5619</v>
      </c>
      <c r="AF31" s="18">
        <f t="shared" si="19"/>
        <v>7958</v>
      </c>
      <c r="AG31" s="16">
        <f t="shared" si="44"/>
        <v>0</v>
      </c>
      <c r="AH31" s="16">
        <f t="shared" si="44"/>
        <v>0</v>
      </c>
      <c r="AI31" s="20">
        <f t="shared" si="44"/>
        <v>1</v>
      </c>
      <c r="AJ31" s="16">
        <v>400</v>
      </c>
      <c r="AK31" s="16">
        <f t="shared" si="21"/>
        <v>3183200</v>
      </c>
      <c r="AL31" s="16">
        <f t="shared" si="22"/>
        <v>2672</v>
      </c>
      <c r="AM31" s="16">
        <f t="shared" si="23"/>
        <v>566</v>
      </c>
      <c r="AN31" s="16">
        <f t="shared" si="24"/>
        <v>400</v>
      </c>
      <c r="AO31" s="16">
        <f t="shared" si="25"/>
        <v>3.1831999999999998</v>
      </c>
      <c r="AP31" s="16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5">
      <c r="A32" s="16">
        <v>34</v>
      </c>
      <c r="B32" s="16">
        <v>6</v>
      </c>
      <c r="C32" s="16">
        <v>0</v>
      </c>
      <c r="D32" s="16">
        <v>10</v>
      </c>
      <c r="E32" s="16">
        <f t="shared" si="0"/>
        <v>340</v>
      </c>
      <c r="F32" s="16">
        <f t="shared" si="1"/>
        <v>60</v>
      </c>
      <c r="G32" s="16">
        <f t="shared" si="2"/>
        <v>0</v>
      </c>
      <c r="H32" s="16">
        <f t="shared" si="42"/>
        <v>0</v>
      </c>
      <c r="I32" s="16">
        <f t="shared" si="42"/>
        <v>50</v>
      </c>
      <c r="J32" s="16">
        <f t="shared" si="42"/>
        <v>0</v>
      </c>
      <c r="K32" s="16">
        <v>200</v>
      </c>
      <c r="L32" s="16">
        <f t="shared" si="16"/>
        <v>90</v>
      </c>
      <c r="M32" s="16">
        <f t="shared" ref="M32:N32" si="54">L32+120</f>
        <v>210</v>
      </c>
      <c r="N32" s="16">
        <f t="shared" si="54"/>
        <v>330</v>
      </c>
      <c r="O32" s="15">
        <f t="shared" si="4"/>
        <v>0</v>
      </c>
      <c r="P32" s="15">
        <f t="shared" si="5"/>
        <v>10.893394649130926</v>
      </c>
      <c r="Q32" s="15">
        <f t="shared" si="6"/>
        <v>-10.893394649130954</v>
      </c>
      <c r="R32" s="15">
        <v>28.4</v>
      </c>
      <c r="S32" s="15">
        <v>55</v>
      </c>
      <c r="T32" s="15">
        <f t="shared" si="7"/>
        <v>15227.560000000001</v>
      </c>
      <c r="U32" s="15">
        <f t="shared" si="8"/>
        <v>41017.908651417471</v>
      </c>
      <c r="V32" s="15">
        <f t="shared" si="9"/>
        <v>41017.908651417471</v>
      </c>
      <c r="W32" s="15">
        <v>30</v>
      </c>
      <c r="X32" s="16">
        <f t="shared" si="10"/>
        <v>126.99433058211694</v>
      </c>
      <c r="Y32" s="16">
        <f t="shared" si="18"/>
        <v>204.73863497497845</v>
      </c>
      <c r="Z32" s="16">
        <f t="shared" si="11"/>
        <v>204.73863497497845</v>
      </c>
      <c r="AA32" s="16">
        <f t="shared" si="41"/>
        <v>-52.8857585747282</v>
      </c>
      <c r="AB32" s="16">
        <f t="shared" si="41"/>
        <v>61.595544478874245</v>
      </c>
      <c r="AC32" s="16">
        <f t="shared" si="41"/>
        <v>-6.2964346232801631</v>
      </c>
      <c r="AD32" s="18">
        <f t="shared" si="19"/>
        <v>10577</v>
      </c>
      <c r="AE32" s="18">
        <f t="shared" si="19"/>
        <v>12319</v>
      </c>
      <c r="AF32" s="18">
        <f t="shared" si="19"/>
        <v>1259</v>
      </c>
      <c r="AG32" s="16">
        <f t="shared" si="44"/>
        <v>0</v>
      </c>
      <c r="AH32" s="16">
        <f t="shared" si="44"/>
        <v>1</v>
      </c>
      <c r="AI32" s="20">
        <f t="shared" si="44"/>
        <v>0</v>
      </c>
      <c r="AJ32" s="16">
        <v>400</v>
      </c>
      <c r="AK32" s="16">
        <f t="shared" si="21"/>
        <v>4927600</v>
      </c>
      <c r="AL32" s="16">
        <f t="shared" si="22"/>
        <v>465</v>
      </c>
      <c r="AM32" s="16">
        <f t="shared" si="23"/>
        <v>400</v>
      </c>
      <c r="AN32" s="16">
        <f t="shared" si="24"/>
        <v>3913</v>
      </c>
      <c r="AO32" s="16">
        <f t="shared" si="25"/>
        <v>4.9276</v>
      </c>
      <c r="AP32" s="16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25">
      <c r="A33" s="16">
        <v>33</v>
      </c>
      <c r="B33" s="16">
        <v>6</v>
      </c>
      <c r="C33" s="16">
        <v>0</v>
      </c>
      <c r="D33" s="16">
        <v>10</v>
      </c>
      <c r="E33" s="16">
        <f t="shared" si="0"/>
        <v>330</v>
      </c>
      <c r="F33" s="16">
        <f t="shared" si="1"/>
        <v>60</v>
      </c>
      <c r="G33" s="16">
        <f t="shared" si="2"/>
        <v>0</v>
      </c>
      <c r="H33" s="16">
        <f t="shared" si="42"/>
        <v>-10</v>
      </c>
      <c r="I33" s="16">
        <f t="shared" si="42"/>
        <v>0</v>
      </c>
      <c r="J33" s="16">
        <f t="shared" si="42"/>
        <v>0</v>
      </c>
      <c r="K33" s="16">
        <v>200</v>
      </c>
      <c r="L33" s="16">
        <f t="shared" si="16"/>
        <v>90</v>
      </c>
      <c r="M33" s="16">
        <f t="shared" ref="M33:N33" si="55">L33+120</f>
        <v>210</v>
      </c>
      <c r="N33" s="16">
        <f t="shared" si="55"/>
        <v>330</v>
      </c>
      <c r="O33" s="15">
        <f t="shared" si="4"/>
        <v>-2.862405226111747</v>
      </c>
      <c r="P33" s="15">
        <f t="shared" si="5"/>
        <v>1.4968856303748908</v>
      </c>
      <c r="Q33" s="15">
        <f t="shared" si="6"/>
        <v>1.3726815681386597</v>
      </c>
      <c r="R33" s="15">
        <v>28.4</v>
      </c>
      <c r="S33" s="15">
        <v>55</v>
      </c>
      <c r="T33" s="15">
        <f t="shared" si="7"/>
        <v>30154.26830212558</v>
      </c>
      <c r="U33" s="15">
        <f t="shared" si="8"/>
        <v>27160.708999515842</v>
      </c>
      <c r="V33" s="15">
        <f t="shared" si="9"/>
        <v>33167.749558784482</v>
      </c>
      <c r="W33" s="15">
        <v>30</v>
      </c>
      <c r="X33" s="16">
        <f t="shared" si="10"/>
        <v>176.22221285106363</v>
      </c>
      <c r="Y33" s="16">
        <f t="shared" si="18"/>
        <v>167.51330991749833</v>
      </c>
      <c r="Z33" s="16">
        <f t="shared" si="11"/>
        <v>184.57450950438547</v>
      </c>
      <c r="AA33" s="16">
        <f t="shared" si="41"/>
        <v>49.227882268946686</v>
      </c>
      <c r="AB33" s="16">
        <f t="shared" si="41"/>
        <v>-37.22532505748012</v>
      </c>
      <c r="AC33" s="16">
        <f t="shared" si="41"/>
        <v>-20.164125470592978</v>
      </c>
      <c r="AD33" s="18">
        <f t="shared" si="19"/>
        <v>9845</v>
      </c>
      <c r="AE33" s="18">
        <f t="shared" si="19"/>
        <v>7445</v>
      </c>
      <c r="AF33" s="18">
        <f t="shared" si="19"/>
        <v>4032</v>
      </c>
      <c r="AG33" s="16">
        <f t="shared" si="44"/>
        <v>1</v>
      </c>
      <c r="AH33" s="16">
        <f t="shared" si="44"/>
        <v>0</v>
      </c>
      <c r="AI33" s="20">
        <f t="shared" si="44"/>
        <v>0</v>
      </c>
      <c r="AJ33" s="16">
        <v>400</v>
      </c>
      <c r="AK33" s="16">
        <f t="shared" si="21"/>
        <v>3938000</v>
      </c>
      <c r="AL33" s="16">
        <f t="shared" si="22"/>
        <v>400</v>
      </c>
      <c r="AM33" s="16">
        <f t="shared" si="23"/>
        <v>528</v>
      </c>
      <c r="AN33" s="16">
        <f t="shared" si="24"/>
        <v>976</v>
      </c>
      <c r="AO33" s="16">
        <f t="shared" si="25"/>
        <v>3.9379999999999997</v>
      </c>
      <c r="AP33" s="16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25">
      <c r="A34" s="16">
        <v>33</v>
      </c>
      <c r="B34" s="16">
        <v>1</v>
      </c>
      <c r="C34" s="16">
        <v>0</v>
      </c>
      <c r="D34" s="16">
        <v>10</v>
      </c>
      <c r="E34" s="16">
        <f t="shared" si="0"/>
        <v>330</v>
      </c>
      <c r="F34" s="16">
        <f t="shared" si="1"/>
        <v>10</v>
      </c>
      <c r="G34" s="16">
        <f t="shared" si="2"/>
        <v>0</v>
      </c>
      <c r="H34" s="16">
        <f t="shared" si="42"/>
        <v>0</v>
      </c>
      <c r="I34" s="16">
        <f t="shared" si="42"/>
        <v>-50</v>
      </c>
      <c r="J34" s="16">
        <f t="shared" si="42"/>
        <v>0</v>
      </c>
      <c r="K34" s="16">
        <v>200</v>
      </c>
      <c r="L34" s="16">
        <f t="shared" si="16"/>
        <v>90</v>
      </c>
      <c r="M34" s="16">
        <f t="shared" ref="M34:N34" si="56">L34+120</f>
        <v>210</v>
      </c>
      <c r="N34" s="16">
        <f t="shared" si="56"/>
        <v>330</v>
      </c>
      <c r="O34" s="15">
        <f t="shared" si="4"/>
        <v>0</v>
      </c>
      <c r="P34" s="15">
        <f t="shared" si="5"/>
        <v>-13.897886248013975</v>
      </c>
      <c r="Q34" s="15">
        <f t="shared" si="6"/>
        <v>13.897886248013947</v>
      </c>
      <c r="R34" s="15">
        <v>28.4</v>
      </c>
      <c r="S34" s="15">
        <v>55</v>
      </c>
      <c r="T34" s="15">
        <f t="shared" si="7"/>
        <v>49907.560000000005</v>
      </c>
      <c r="U34" s="15">
        <f t="shared" si="8"/>
        <v>23616.793607265783</v>
      </c>
      <c r="V34" s="15">
        <f t="shared" si="9"/>
        <v>23616.793607265776</v>
      </c>
      <c r="W34" s="15">
        <v>30</v>
      </c>
      <c r="X34" s="16">
        <f t="shared" si="10"/>
        <v>225.40532380580544</v>
      </c>
      <c r="Y34" s="16">
        <f t="shared" si="18"/>
        <v>156.57839444593174</v>
      </c>
      <c r="Z34" s="16">
        <f t="shared" si="11"/>
        <v>156.57839444593171</v>
      </c>
      <c r="AA34" s="16">
        <f t="shared" si="41"/>
        <v>49.183110954741807</v>
      </c>
      <c r="AB34" s="16">
        <f t="shared" si="41"/>
        <v>-10.934915471566597</v>
      </c>
      <c r="AC34" s="16">
        <f t="shared" si="41"/>
        <v>-27.996115058453768</v>
      </c>
      <c r="AD34" s="18">
        <f t="shared" si="19"/>
        <v>9836</v>
      </c>
      <c r="AE34" s="18">
        <f t="shared" si="19"/>
        <v>2186</v>
      </c>
      <c r="AF34" s="18">
        <f t="shared" si="19"/>
        <v>5599</v>
      </c>
      <c r="AG34" s="16">
        <f t="shared" si="44"/>
        <v>1</v>
      </c>
      <c r="AH34" s="16">
        <f t="shared" si="44"/>
        <v>0</v>
      </c>
      <c r="AI34" s="20">
        <f t="shared" si="44"/>
        <v>0</v>
      </c>
      <c r="AJ34" s="16">
        <v>400</v>
      </c>
      <c r="AK34" s="16">
        <f t="shared" si="21"/>
        <v>3934400</v>
      </c>
      <c r="AL34" s="16">
        <f t="shared" si="22"/>
        <v>400</v>
      </c>
      <c r="AM34" s="16">
        <f t="shared" si="23"/>
        <v>1799</v>
      </c>
      <c r="AN34" s="16">
        <f t="shared" si="24"/>
        <v>702</v>
      </c>
      <c r="AO34" s="16">
        <f t="shared" si="25"/>
        <v>3.9343999999999997</v>
      </c>
      <c r="AP34" s="16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25">
      <c r="A35" s="16">
        <v>31</v>
      </c>
      <c r="B35" s="16">
        <v>1</v>
      </c>
      <c r="C35" s="16">
        <v>0</v>
      </c>
      <c r="D35" s="16">
        <v>10</v>
      </c>
      <c r="E35" s="16">
        <f t="shared" si="0"/>
        <v>310</v>
      </c>
      <c r="F35" s="16">
        <f t="shared" si="1"/>
        <v>10</v>
      </c>
      <c r="G35" s="16">
        <f t="shared" si="2"/>
        <v>0</v>
      </c>
      <c r="H35" s="16">
        <f t="shared" si="42"/>
        <v>-20</v>
      </c>
      <c r="I35" s="16">
        <f t="shared" si="42"/>
        <v>0</v>
      </c>
      <c r="J35" s="16">
        <f t="shared" si="42"/>
        <v>0</v>
      </c>
      <c r="K35" s="16">
        <v>200</v>
      </c>
      <c r="L35" s="16">
        <f t="shared" si="16"/>
        <v>90</v>
      </c>
      <c r="M35" s="16">
        <f t="shared" ref="M35:N35" si="57">L35+120</f>
        <v>210</v>
      </c>
      <c r="N35" s="16">
        <f t="shared" si="57"/>
        <v>330</v>
      </c>
      <c r="O35" s="15">
        <f t="shared" si="4"/>
        <v>-5.710593137499643</v>
      </c>
      <c r="P35" s="15">
        <f t="shared" si="5"/>
        <v>3.1332828793909187</v>
      </c>
      <c r="Q35" s="15">
        <f t="shared" si="6"/>
        <v>2.6346060185232147</v>
      </c>
      <c r="R35" s="15">
        <v>28.4</v>
      </c>
      <c r="S35" s="15">
        <v>55</v>
      </c>
      <c r="T35" s="15">
        <f t="shared" si="7"/>
        <v>30414.49233912737</v>
      </c>
      <c r="U35" s="15">
        <f t="shared" si="8"/>
        <v>24446.257669769482</v>
      </c>
      <c r="V35" s="15">
        <f t="shared" si="9"/>
        <v>36462.078686861722</v>
      </c>
      <c r="W35" s="15">
        <v>30</v>
      </c>
      <c r="X35" s="16">
        <f t="shared" si="10"/>
        <v>176.95901316160013</v>
      </c>
      <c r="Y35" s="16">
        <f t="shared" si="18"/>
        <v>159.20508054006783</v>
      </c>
      <c r="Z35" s="16">
        <f t="shared" si="11"/>
        <v>193.29272797201068</v>
      </c>
      <c r="AA35" s="16">
        <f t="shared" si="41"/>
        <v>-48.446310644205312</v>
      </c>
      <c r="AB35" s="16">
        <f t="shared" si="41"/>
        <v>2.6266860941360903</v>
      </c>
      <c r="AC35" s="16">
        <f t="shared" si="41"/>
        <v>36.714333526078974</v>
      </c>
      <c r="AD35" s="18">
        <f t="shared" si="19"/>
        <v>9689</v>
      </c>
      <c r="AE35" s="18">
        <f t="shared" si="19"/>
        <v>525</v>
      </c>
      <c r="AF35" s="18">
        <f t="shared" si="19"/>
        <v>7342</v>
      </c>
      <c r="AG35" s="16">
        <f t="shared" si="44"/>
        <v>0</v>
      </c>
      <c r="AH35" s="16">
        <f t="shared" si="44"/>
        <v>1</v>
      </c>
      <c r="AI35" s="20">
        <f t="shared" si="44"/>
        <v>1</v>
      </c>
      <c r="AJ35" s="16">
        <v>400</v>
      </c>
      <c r="AK35" s="16">
        <f t="shared" si="21"/>
        <v>3875600</v>
      </c>
      <c r="AL35" s="16">
        <f t="shared" si="22"/>
        <v>400</v>
      </c>
      <c r="AM35" s="16">
        <f t="shared" si="23"/>
        <v>7382</v>
      </c>
      <c r="AN35" s="16">
        <f t="shared" si="24"/>
        <v>527</v>
      </c>
      <c r="AO35" s="16">
        <f t="shared" si="25"/>
        <v>3.8755999999999999</v>
      </c>
      <c r="AP35" s="16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25">
      <c r="A36" s="16">
        <v>31</v>
      </c>
      <c r="B36" s="16">
        <v>6</v>
      </c>
      <c r="C36" s="16">
        <v>0</v>
      </c>
      <c r="D36" s="16">
        <v>10</v>
      </c>
      <c r="E36" s="16">
        <f t="shared" si="0"/>
        <v>310</v>
      </c>
      <c r="F36" s="16">
        <f t="shared" si="1"/>
        <v>60</v>
      </c>
      <c r="G36" s="16">
        <f t="shared" si="2"/>
        <v>0</v>
      </c>
      <c r="H36" s="16">
        <f t="shared" si="42"/>
        <v>0</v>
      </c>
      <c r="I36" s="16">
        <f t="shared" si="42"/>
        <v>50</v>
      </c>
      <c r="J36" s="16">
        <f t="shared" si="42"/>
        <v>0</v>
      </c>
      <c r="K36" s="16">
        <v>200</v>
      </c>
      <c r="L36" s="16">
        <f t="shared" si="16"/>
        <v>90</v>
      </c>
      <c r="M36" s="16">
        <f t="shared" ref="M36:N36" si="58">L36+120</f>
        <v>210</v>
      </c>
      <c r="N36" s="16">
        <f t="shared" si="58"/>
        <v>330</v>
      </c>
      <c r="O36" s="15">
        <f t="shared" si="4"/>
        <v>0</v>
      </c>
      <c r="P36" s="15">
        <f t="shared" si="5"/>
        <v>10.893394649130926</v>
      </c>
      <c r="Q36" s="15">
        <f t="shared" si="6"/>
        <v>-10.893394649130954</v>
      </c>
      <c r="R36" s="15">
        <v>28.4</v>
      </c>
      <c r="S36" s="15">
        <v>55</v>
      </c>
      <c r="T36" s="15">
        <f t="shared" si="7"/>
        <v>15227.560000000001</v>
      </c>
      <c r="U36" s="15">
        <f t="shared" si="8"/>
        <v>41017.908651417471</v>
      </c>
      <c r="V36" s="15">
        <f t="shared" si="9"/>
        <v>41017.908651417471</v>
      </c>
      <c r="W36" s="15">
        <v>30</v>
      </c>
      <c r="X36" s="16">
        <f t="shared" si="10"/>
        <v>126.99433058211694</v>
      </c>
      <c r="Y36" s="16">
        <f t="shared" si="18"/>
        <v>204.73863497497845</v>
      </c>
      <c r="Z36" s="16">
        <f t="shared" si="11"/>
        <v>204.73863497497845</v>
      </c>
      <c r="AA36" s="16">
        <f t="shared" si="41"/>
        <v>-49.964682579483181</v>
      </c>
      <c r="AB36" s="16">
        <f t="shared" si="41"/>
        <v>45.533554434910627</v>
      </c>
      <c r="AC36" s="16">
        <f t="shared" si="41"/>
        <v>11.445907002967772</v>
      </c>
      <c r="AD36" s="18">
        <f t="shared" si="19"/>
        <v>9992</v>
      </c>
      <c r="AE36" s="18">
        <f t="shared" si="19"/>
        <v>9106</v>
      </c>
      <c r="AF36" s="18">
        <f t="shared" si="19"/>
        <v>2289</v>
      </c>
      <c r="AG36" s="16">
        <f t="shared" si="44"/>
        <v>0</v>
      </c>
      <c r="AH36" s="16">
        <f t="shared" si="44"/>
        <v>1</v>
      </c>
      <c r="AI36" s="20">
        <f t="shared" si="44"/>
        <v>1</v>
      </c>
      <c r="AJ36" s="16">
        <v>400</v>
      </c>
      <c r="AK36" s="16">
        <f t="shared" si="21"/>
        <v>3996800</v>
      </c>
      <c r="AL36" s="16">
        <f t="shared" si="22"/>
        <v>400</v>
      </c>
      <c r="AM36" s="16">
        <f t="shared" si="23"/>
        <v>438</v>
      </c>
      <c r="AN36" s="16">
        <f t="shared" si="24"/>
        <v>1746</v>
      </c>
      <c r="AO36" s="16">
        <f t="shared" si="25"/>
        <v>3.9967999999999999</v>
      </c>
      <c r="AP36" s="16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25">
      <c r="A37" s="16">
        <v>30</v>
      </c>
      <c r="B37" s="16">
        <v>6</v>
      </c>
      <c r="C37" s="16">
        <v>0</v>
      </c>
      <c r="D37" s="16">
        <v>10</v>
      </c>
      <c r="E37" s="16">
        <f t="shared" si="0"/>
        <v>300</v>
      </c>
      <c r="F37" s="16">
        <f t="shared" si="1"/>
        <v>60</v>
      </c>
      <c r="G37" s="16">
        <f t="shared" si="2"/>
        <v>0</v>
      </c>
      <c r="H37" s="16">
        <f t="shared" si="42"/>
        <v>-10</v>
      </c>
      <c r="I37" s="16">
        <f t="shared" si="42"/>
        <v>0</v>
      </c>
      <c r="J37" s="16">
        <f t="shared" si="42"/>
        <v>0</v>
      </c>
      <c r="K37" s="16">
        <v>200</v>
      </c>
      <c r="L37" s="16">
        <f t="shared" si="16"/>
        <v>90</v>
      </c>
      <c r="M37" s="16">
        <f t="shared" ref="M37:N37" si="59">L37+120</f>
        <v>210</v>
      </c>
      <c r="N37" s="16">
        <f t="shared" si="59"/>
        <v>330</v>
      </c>
      <c r="O37" s="15">
        <f t="shared" si="4"/>
        <v>-2.862405226111747</v>
      </c>
      <c r="P37" s="15">
        <f t="shared" si="5"/>
        <v>1.4968856303748908</v>
      </c>
      <c r="Q37" s="15">
        <f t="shared" si="6"/>
        <v>1.3726815681386597</v>
      </c>
      <c r="R37" s="15">
        <v>28.4</v>
      </c>
      <c r="S37" s="15">
        <v>55</v>
      </c>
      <c r="T37" s="15">
        <f t="shared" si="7"/>
        <v>30154.26830212558</v>
      </c>
      <c r="U37" s="15">
        <f t="shared" si="8"/>
        <v>27160.708999515842</v>
      </c>
      <c r="V37" s="15">
        <f t="shared" si="9"/>
        <v>33167.749558784482</v>
      </c>
      <c r="W37" s="15">
        <v>30</v>
      </c>
      <c r="X37" s="16">
        <f t="shared" si="10"/>
        <v>176.22221285106363</v>
      </c>
      <c r="Y37" s="16">
        <f t="shared" si="18"/>
        <v>167.51330991749833</v>
      </c>
      <c r="Z37" s="16">
        <f t="shared" si="11"/>
        <v>184.57450950438547</v>
      </c>
      <c r="AA37" s="16">
        <f t="shared" si="41"/>
        <v>49.227882268946686</v>
      </c>
      <c r="AB37" s="16">
        <f t="shared" si="41"/>
        <v>-37.22532505748012</v>
      </c>
      <c r="AC37" s="16">
        <f t="shared" si="41"/>
        <v>-20.164125470592978</v>
      </c>
      <c r="AD37" s="18">
        <f t="shared" si="19"/>
        <v>9845</v>
      </c>
      <c r="AE37" s="18">
        <f t="shared" si="19"/>
        <v>7445</v>
      </c>
      <c r="AF37" s="18">
        <f t="shared" si="19"/>
        <v>4032</v>
      </c>
      <c r="AG37" s="16">
        <f t="shared" si="44"/>
        <v>1</v>
      </c>
      <c r="AH37" s="16">
        <f t="shared" si="44"/>
        <v>0</v>
      </c>
      <c r="AI37" s="20">
        <f t="shared" si="44"/>
        <v>0</v>
      </c>
      <c r="AJ37" s="16">
        <v>400</v>
      </c>
      <c r="AK37" s="16">
        <f t="shared" si="21"/>
        <v>3938000</v>
      </c>
      <c r="AL37" s="16">
        <f t="shared" si="22"/>
        <v>400</v>
      </c>
      <c r="AM37" s="16">
        <f t="shared" si="23"/>
        <v>528</v>
      </c>
      <c r="AN37" s="16">
        <f t="shared" si="24"/>
        <v>976</v>
      </c>
      <c r="AO37" s="16">
        <f t="shared" si="25"/>
        <v>3.9379999999999997</v>
      </c>
      <c r="AP37" s="16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25">
      <c r="A38" s="16">
        <v>30</v>
      </c>
      <c r="B38" s="16">
        <v>1</v>
      </c>
      <c r="C38" s="16">
        <v>0</v>
      </c>
      <c r="D38" s="16">
        <v>10</v>
      </c>
      <c r="E38" s="16">
        <f t="shared" si="0"/>
        <v>300</v>
      </c>
      <c r="F38" s="16">
        <f t="shared" si="1"/>
        <v>10</v>
      </c>
      <c r="G38" s="16">
        <f t="shared" si="2"/>
        <v>0</v>
      </c>
      <c r="H38" s="16">
        <f t="shared" si="42"/>
        <v>0</v>
      </c>
      <c r="I38" s="16">
        <f t="shared" si="42"/>
        <v>-50</v>
      </c>
      <c r="J38" s="16">
        <f t="shared" si="42"/>
        <v>0</v>
      </c>
      <c r="K38" s="16">
        <v>200</v>
      </c>
      <c r="L38" s="16">
        <f t="shared" si="16"/>
        <v>90</v>
      </c>
      <c r="M38" s="16">
        <f t="shared" ref="M38:N38" si="60">L38+120</f>
        <v>210</v>
      </c>
      <c r="N38" s="16">
        <f t="shared" si="60"/>
        <v>330</v>
      </c>
      <c r="O38" s="15">
        <f t="shared" si="4"/>
        <v>0</v>
      </c>
      <c r="P38" s="15">
        <f t="shared" si="5"/>
        <v>-13.897886248013975</v>
      </c>
      <c r="Q38" s="15">
        <f t="shared" si="6"/>
        <v>13.897886248013947</v>
      </c>
      <c r="R38" s="15">
        <v>28.4</v>
      </c>
      <c r="S38" s="15">
        <v>55</v>
      </c>
      <c r="T38" s="15">
        <f t="shared" si="7"/>
        <v>49907.560000000005</v>
      </c>
      <c r="U38" s="15">
        <f t="shared" si="8"/>
        <v>23616.793607265783</v>
      </c>
      <c r="V38" s="15">
        <f t="shared" si="9"/>
        <v>23616.793607265776</v>
      </c>
      <c r="W38" s="15">
        <v>30</v>
      </c>
      <c r="X38" s="16">
        <f t="shared" si="10"/>
        <v>225.40532380580544</v>
      </c>
      <c r="Y38" s="16">
        <f t="shared" si="18"/>
        <v>156.57839444593174</v>
      </c>
      <c r="Z38" s="16">
        <f t="shared" si="11"/>
        <v>156.57839444593171</v>
      </c>
      <c r="AA38" s="16">
        <f t="shared" si="41"/>
        <v>49.183110954741807</v>
      </c>
      <c r="AB38" s="16">
        <f t="shared" si="41"/>
        <v>-10.934915471566597</v>
      </c>
      <c r="AC38" s="16">
        <f t="shared" si="41"/>
        <v>-27.996115058453768</v>
      </c>
      <c r="AD38" s="18">
        <f t="shared" si="19"/>
        <v>9836</v>
      </c>
      <c r="AE38" s="18">
        <f t="shared" si="19"/>
        <v>2186</v>
      </c>
      <c r="AF38" s="18">
        <f t="shared" si="19"/>
        <v>5599</v>
      </c>
      <c r="AG38" s="16">
        <f t="shared" si="44"/>
        <v>1</v>
      </c>
      <c r="AH38" s="16">
        <f t="shared" si="44"/>
        <v>0</v>
      </c>
      <c r="AI38" s="20">
        <f t="shared" si="44"/>
        <v>0</v>
      </c>
      <c r="AJ38" s="16">
        <v>400</v>
      </c>
      <c r="AK38" s="16">
        <f t="shared" si="21"/>
        <v>3934400</v>
      </c>
      <c r="AL38" s="16">
        <f t="shared" si="22"/>
        <v>400</v>
      </c>
      <c r="AM38" s="16">
        <f t="shared" si="23"/>
        <v>1799</v>
      </c>
      <c r="AN38" s="16">
        <f t="shared" si="24"/>
        <v>702</v>
      </c>
      <c r="AO38" s="16">
        <f t="shared" si="25"/>
        <v>3.9343999999999997</v>
      </c>
      <c r="AP38" s="16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25">
      <c r="A39" s="16">
        <v>29</v>
      </c>
      <c r="B39" s="16">
        <v>1</v>
      </c>
      <c r="C39" s="16">
        <v>0</v>
      </c>
      <c r="D39" s="16">
        <v>10</v>
      </c>
      <c r="E39" s="16">
        <f t="shared" si="0"/>
        <v>290</v>
      </c>
      <c r="F39" s="16">
        <f t="shared" si="1"/>
        <v>10</v>
      </c>
      <c r="G39" s="16">
        <f t="shared" si="2"/>
        <v>0</v>
      </c>
      <c r="H39" s="16">
        <f t="shared" si="42"/>
        <v>-10</v>
      </c>
      <c r="I39" s="16">
        <f t="shared" si="42"/>
        <v>0</v>
      </c>
      <c r="J39" s="16">
        <f t="shared" si="42"/>
        <v>0</v>
      </c>
      <c r="K39" s="16">
        <v>200</v>
      </c>
      <c r="L39" s="16">
        <f t="shared" si="16"/>
        <v>90</v>
      </c>
      <c r="M39" s="16">
        <f t="shared" ref="M39:N39" si="61">L39+120</f>
        <v>210</v>
      </c>
      <c r="N39" s="16">
        <f t="shared" si="61"/>
        <v>330</v>
      </c>
      <c r="O39" s="15">
        <f t="shared" si="4"/>
        <v>-2.862405226111747</v>
      </c>
      <c r="P39" s="15">
        <f t="shared" si="5"/>
        <v>1.4968856303748908</v>
      </c>
      <c r="Q39" s="15">
        <f t="shared" si="6"/>
        <v>1.3726815681386597</v>
      </c>
      <c r="R39" s="15">
        <v>28.4</v>
      </c>
      <c r="S39" s="15">
        <v>55</v>
      </c>
      <c r="T39" s="15">
        <f t="shared" si="7"/>
        <v>30154.26830212558</v>
      </c>
      <c r="U39" s="15">
        <f t="shared" si="8"/>
        <v>27160.708999515842</v>
      </c>
      <c r="V39" s="15">
        <f t="shared" si="9"/>
        <v>33167.749558784482</v>
      </c>
      <c r="W39" s="15">
        <v>30</v>
      </c>
      <c r="X39" s="16">
        <f t="shared" si="10"/>
        <v>176.22221285106363</v>
      </c>
      <c r="Y39" s="16">
        <f t="shared" si="18"/>
        <v>167.51330991749833</v>
      </c>
      <c r="Z39" s="16">
        <f t="shared" si="11"/>
        <v>184.57450950438547</v>
      </c>
      <c r="AA39" s="16">
        <f t="shared" si="41"/>
        <v>-49.183110954741807</v>
      </c>
      <c r="AB39" s="16">
        <f t="shared" si="41"/>
        <v>10.934915471566597</v>
      </c>
      <c r="AC39" s="16">
        <f t="shared" si="41"/>
        <v>27.996115058453768</v>
      </c>
      <c r="AD39" s="18">
        <f t="shared" si="19"/>
        <v>9836</v>
      </c>
      <c r="AE39" s="18">
        <f t="shared" si="19"/>
        <v>2186</v>
      </c>
      <c r="AF39" s="18">
        <f t="shared" si="19"/>
        <v>5599</v>
      </c>
      <c r="AG39" s="16">
        <f t="shared" si="44"/>
        <v>0</v>
      </c>
      <c r="AH39" s="16">
        <f t="shared" si="44"/>
        <v>1</v>
      </c>
      <c r="AI39" s="20">
        <f t="shared" si="44"/>
        <v>1</v>
      </c>
      <c r="AJ39" s="16">
        <v>400</v>
      </c>
      <c r="AK39" s="16">
        <f t="shared" si="21"/>
        <v>3934400</v>
      </c>
      <c r="AL39" s="16">
        <f t="shared" si="22"/>
        <v>400</v>
      </c>
      <c r="AM39" s="16">
        <f t="shared" si="23"/>
        <v>1799</v>
      </c>
      <c r="AN39" s="16">
        <f t="shared" si="24"/>
        <v>702</v>
      </c>
      <c r="AO39" s="16">
        <f t="shared" si="25"/>
        <v>3.9343999999999997</v>
      </c>
      <c r="AP39" s="16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25">
      <c r="A40" s="16">
        <v>27.5</v>
      </c>
      <c r="B40" s="16">
        <v>3</v>
      </c>
      <c r="C40" s="16">
        <v>0</v>
      </c>
      <c r="D40" s="16">
        <v>10</v>
      </c>
      <c r="E40" s="16">
        <f t="shared" si="0"/>
        <v>275</v>
      </c>
      <c r="F40" s="16">
        <f t="shared" si="1"/>
        <v>30</v>
      </c>
      <c r="G40" s="16">
        <f t="shared" si="2"/>
        <v>0</v>
      </c>
      <c r="H40" s="16">
        <f t="shared" si="42"/>
        <v>-15</v>
      </c>
      <c r="I40" s="16">
        <f t="shared" si="42"/>
        <v>20</v>
      </c>
      <c r="J40" s="16">
        <f t="shared" si="42"/>
        <v>0</v>
      </c>
      <c r="K40" s="16">
        <v>200</v>
      </c>
      <c r="L40" s="16">
        <f t="shared" si="16"/>
        <v>90</v>
      </c>
      <c r="M40" s="16">
        <f t="shared" ref="M40:N40" si="62">L40+120</f>
        <v>210</v>
      </c>
      <c r="N40" s="16">
        <f t="shared" si="62"/>
        <v>330</v>
      </c>
      <c r="O40" s="15">
        <f t="shared" si="4"/>
        <v>-4.7636416907261605</v>
      </c>
      <c r="P40" s="15">
        <f t="shared" si="5"/>
        <v>7.180649610985995</v>
      </c>
      <c r="Q40" s="15">
        <f t="shared" si="6"/>
        <v>-2.5216796888157376</v>
      </c>
      <c r="R40" s="15">
        <v>28.4</v>
      </c>
      <c r="S40" s="15">
        <v>55</v>
      </c>
      <c r="T40" s="15">
        <f t="shared" si="7"/>
        <v>23723.367526123748</v>
      </c>
      <c r="U40" s="15">
        <f t="shared" si="8"/>
        <v>29572.643969224573</v>
      </c>
      <c r="V40" s="15">
        <f t="shared" si="9"/>
        <v>38654.125337976431</v>
      </c>
      <c r="W40" s="15">
        <v>30</v>
      </c>
      <c r="X40" s="16">
        <f t="shared" si="10"/>
        <v>156.91834668426679</v>
      </c>
      <c r="Y40" s="16">
        <f t="shared" si="18"/>
        <v>174.5641543078778</v>
      </c>
      <c r="Z40" s="16">
        <f t="shared" si="11"/>
        <v>198.88218959468551</v>
      </c>
      <c r="AA40" s="16">
        <f t="shared" si="41"/>
        <v>-19.303866166796837</v>
      </c>
      <c r="AB40" s="16">
        <f t="shared" si="41"/>
        <v>7.0508443903794671</v>
      </c>
      <c r="AC40" s="16">
        <f t="shared" si="41"/>
        <v>14.307680090300039</v>
      </c>
      <c r="AD40" s="18">
        <f t="shared" si="19"/>
        <v>3860</v>
      </c>
      <c r="AE40" s="18">
        <f t="shared" si="19"/>
        <v>1410</v>
      </c>
      <c r="AF40" s="18">
        <f t="shared" si="19"/>
        <v>2861</v>
      </c>
      <c r="AG40" s="16">
        <f t="shared" si="44"/>
        <v>0</v>
      </c>
      <c r="AH40" s="16">
        <f t="shared" si="44"/>
        <v>1</v>
      </c>
      <c r="AI40" s="20">
        <f t="shared" si="44"/>
        <v>1</v>
      </c>
      <c r="AJ40" s="16">
        <v>400</v>
      </c>
      <c r="AK40" s="16">
        <f t="shared" si="21"/>
        <v>1544000</v>
      </c>
      <c r="AL40" s="16">
        <f t="shared" si="22"/>
        <v>400</v>
      </c>
      <c r="AM40" s="16">
        <f t="shared" si="23"/>
        <v>1095</v>
      </c>
      <c r="AN40" s="16">
        <f t="shared" si="24"/>
        <v>539</v>
      </c>
      <c r="AO40" s="16">
        <f t="shared" si="25"/>
        <v>1.544</v>
      </c>
      <c r="AP40" s="16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25">
      <c r="A41" s="16">
        <v>29</v>
      </c>
      <c r="B41" s="16">
        <v>3</v>
      </c>
      <c r="C41" s="16">
        <v>0</v>
      </c>
      <c r="D41" s="16">
        <v>10</v>
      </c>
      <c r="E41" s="16">
        <f t="shared" si="0"/>
        <v>290</v>
      </c>
      <c r="F41" s="16">
        <f t="shared" si="1"/>
        <v>30</v>
      </c>
      <c r="G41" s="16">
        <f t="shared" si="2"/>
        <v>0</v>
      </c>
      <c r="H41" s="16">
        <f t="shared" si="42"/>
        <v>15</v>
      </c>
      <c r="I41" s="16">
        <f t="shared" si="42"/>
        <v>0</v>
      </c>
      <c r="J41" s="16">
        <f t="shared" si="42"/>
        <v>0</v>
      </c>
      <c r="K41" s="16">
        <v>200</v>
      </c>
      <c r="L41" s="16">
        <f t="shared" si="16"/>
        <v>90</v>
      </c>
      <c r="M41" s="16">
        <f t="shared" ref="M41:N41" si="63">L41+120</f>
        <v>210</v>
      </c>
      <c r="N41" s="16">
        <f t="shared" si="63"/>
        <v>330</v>
      </c>
      <c r="O41" s="15">
        <f t="shared" si="4"/>
        <v>4.2891533288189976</v>
      </c>
      <c r="P41" s="15">
        <f t="shared" si="5"/>
        <v>-2.01671487297358</v>
      </c>
      <c r="Q41" s="15">
        <f t="shared" si="6"/>
        <v>-2.2966101113935338</v>
      </c>
      <c r="R41" s="15">
        <v>28.4</v>
      </c>
      <c r="S41" s="15">
        <v>55</v>
      </c>
      <c r="T41" s="15">
        <f t="shared" si="7"/>
        <v>30262.676964089995</v>
      </c>
      <c r="U41" s="15">
        <f t="shared" si="8"/>
        <v>34790.601361650602</v>
      </c>
      <c r="V41" s="15">
        <f t="shared" si="9"/>
        <v>25779.498138759795</v>
      </c>
      <c r="W41" s="15">
        <v>30</v>
      </c>
      <c r="X41" s="16">
        <f t="shared" si="10"/>
        <v>176.529535670635</v>
      </c>
      <c r="Y41" s="16">
        <f t="shared" si="18"/>
        <v>188.91956320521865</v>
      </c>
      <c r="Z41" s="16">
        <f t="shared" si="11"/>
        <v>163.33859965960218</v>
      </c>
      <c r="AA41" s="16">
        <f t="shared" si="41"/>
        <v>19.611188986368205</v>
      </c>
      <c r="AB41" s="16">
        <f t="shared" si="41"/>
        <v>14.355408897340851</v>
      </c>
      <c r="AC41" s="16">
        <f t="shared" si="41"/>
        <v>-35.543589935083332</v>
      </c>
      <c r="AD41" s="18">
        <f t="shared" si="19"/>
        <v>3922</v>
      </c>
      <c r="AE41" s="18">
        <f t="shared" si="19"/>
        <v>2871</v>
      </c>
      <c r="AF41" s="18">
        <f t="shared" si="19"/>
        <v>7108</v>
      </c>
      <c r="AG41" s="16">
        <f t="shared" si="44"/>
        <v>1</v>
      </c>
      <c r="AH41" s="16">
        <f t="shared" si="44"/>
        <v>1</v>
      </c>
      <c r="AI41" s="20">
        <f t="shared" si="44"/>
        <v>0</v>
      </c>
      <c r="AJ41" s="16">
        <v>400</v>
      </c>
      <c r="AK41" s="16">
        <f t="shared" si="21"/>
        <v>2843200</v>
      </c>
      <c r="AL41" s="16">
        <f t="shared" si="22"/>
        <v>724</v>
      </c>
      <c r="AM41" s="16">
        <f t="shared" si="23"/>
        <v>990</v>
      </c>
      <c r="AN41" s="16">
        <f t="shared" si="24"/>
        <v>400</v>
      </c>
      <c r="AO41" s="16">
        <f t="shared" si="25"/>
        <v>2.8431999999999999</v>
      </c>
      <c r="AP41" s="16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25">
      <c r="A42" s="16">
        <v>29</v>
      </c>
      <c r="B42" s="16">
        <v>6</v>
      </c>
      <c r="C42" s="16">
        <v>0</v>
      </c>
      <c r="D42" s="16">
        <v>10</v>
      </c>
      <c r="E42" s="16">
        <f t="shared" si="0"/>
        <v>290</v>
      </c>
      <c r="F42" s="16">
        <f t="shared" si="1"/>
        <v>60</v>
      </c>
      <c r="G42" s="16">
        <f t="shared" si="2"/>
        <v>0</v>
      </c>
      <c r="H42" s="16">
        <f t="shared" si="42"/>
        <v>0</v>
      </c>
      <c r="I42" s="16">
        <f t="shared" si="42"/>
        <v>30</v>
      </c>
      <c r="J42" s="16">
        <f t="shared" si="42"/>
        <v>0</v>
      </c>
      <c r="K42" s="16">
        <v>200</v>
      </c>
      <c r="L42" s="16">
        <f t="shared" si="16"/>
        <v>90</v>
      </c>
      <c r="M42" s="16">
        <f t="shared" ref="M42:N42" si="64">L42+120</f>
        <v>210</v>
      </c>
      <c r="N42" s="16">
        <f t="shared" si="64"/>
        <v>330</v>
      </c>
      <c r="O42" s="15">
        <f t="shared" si="4"/>
        <v>0</v>
      </c>
      <c r="P42" s="15">
        <f t="shared" si="5"/>
        <v>6.8902565111418426</v>
      </c>
      <c r="Q42" s="15">
        <f t="shared" si="6"/>
        <v>-6.8902565111418426</v>
      </c>
      <c r="R42" s="15">
        <v>28.4</v>
      </c>
      <c r="S42" s="15">
        <v>55</v>
      </c>
      <c r="T42" s="15">
        <f t="shared" si="7"/>
        <v>20563.560000000001</v>
      </c>
      <c r="U42" s="15">
        <f t="shared" si="8"/>
        <v>36086.3510356595</v>
      </c>
      <c r="V42" s="15">
        <f t="shared" si="9"/>
        <v>36086.351035659492</v>
      </c>
      <c r="W42" s="15">
        <v>30</v>
      </c>
      <c r="X42" s="16">
        <f t="shared" si="10"/>
        <v>146.50447092153877</v>
      </c>
      <c r="Y42" s="16">
        <f t="shared" si="18"/>
        <v>192.31835855076213</v>
      </c>
      <c r="Z42" s="16">
        <f t="shared" si="11"/>
        <v>192.3183585507621</v>
      </c>
      <c r="AA42" s="16">
        <f t="shared" si="41"/>
        <v>-30.025064749096231</v>
      </c>
      <c r="AB42" s="16">
        <f t="shared" si="41"/>
        <v>3.3987953455434763</v>
      </c>
      <c r="AC42" s="16">
        <f t="shared" si="41"/>
        <v>28.979758891159918</v>
      </c>
      <c r="AD42" s="18">
        <f t="shared" si="19"/>
        <v>6005</v>
      </c>
      <c r="AE42" s="18">
        <f t="shared" si="19"/>
        <v>679</v>
      </c>
      <c r="AF42" s="18">
        <f t="shared" si="19"/>
        <v>5795</v>
      </c>
      <c r="AG42" s="16">
        <f t="shared" si="44"/>
        <v>0</v>
      </c>
      <c r="AH42" s="16">
        <f t="shared" si="44"/>
        <v>1</v>
      </c>
      <c r="AI42" s="20">
        <f t="shared" si="44"/>
        <v>1</v>
      </c>
      <c r="AJ42" s="16">
        <v>400</v>
      </c>
      <c r="AK42" s="16">
        <f t="shared" si="21"/>
        <v>2402000</v>
      </c>
      <c r="AL42" s="16">
        <f t="shared" si="22"/>
        <v>400</v>
      </c>
      <c r="AM42" s="16">
        <f t="shared" si="23"/>
        <v>3537</v>
      </c>
      <c r="AN42" s="16">
        <f t="shared" si="24"/>
        <v>414</v>
      </c>
      <c r="AO42" s="16">
        <f t="shared" si="25"/>
        <v>2.4019999999999997</v>
      </c>
      <c r="AP42" s="16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25">
      <c r="A43" s="16">
        <v>24</v>
      </c>
      <c r="B43" s="16">
        <v>6</v>
      </c>
      <c r="C43" s="16">
        <v>0</v>
      </c>
      <c r="D43" s="16">
        <v>10</v>
      </c>
      <c r="E43" s="16">
        <f t="shared" si="0"/>
        <v>240</v>
      </c>
      <c r="F43" s="16">
        <f t="shared" si="1"/>
        <v>60</v>
      </c>
      <c r="G43" s="16">
        <f t="shared" si="2"/>
        <v>0</v>
      </c>
      <c r="H43" s="16">
        <f t="shared" si="42"/>
        <v>-50</v>
      </c>
      <c r="I43" s="16">
        <f t="shared" si="42"/>
        <v>0</v>
      </c>
      <c r="J43" s="16">
        <f t="shared" si="42"/>
        <v>0</v>
      </c>
      <c r="K43" s="16">
        <v>200</v>
      </c>
      <c r="L43" s="16">
        <f t="shared" si="16"/>
        <v>90</v>
      </c>
      <c r="M43" s="16">
        <f t="shared" ref="M43:N43" si="65">L43+120</f>
        <v>210</v>
      </c>
      <c r="N43" s="16">
        <f t="shared" si="65"/>
        <v>330</v>
      </c>
      <c r="O43" s="15">
        <f t="shared" si="4"/>
        <v>-14.036243467926482</v>
      </c>
      <c r="P43" s="15">
        <f t="shared" si="5"/>
        <v>9.0646783885936202</v>
      </c>
      <c r="Q43" s="15">
        <f t="shared" si="6"/>
        <v>5.8667387895439163</v>
      </c>
      <c r="R43" s="15">
        <v>28.4</v>
      </c>
      <c r="S43" s="15">
        <v>55</v>
      </c>
      <c r="T43" s="15">
        <f t="shared" si="7"/>
        <v>32240.099035857023</v>
      </c>
      <c r="U43" s="15">
        <f t="shared" si="8"/>
        <v>17445.250859143762</v>
      </c>
      <c r="V43" s="15">
        <f t="shared" si="9"/>
        <v>47516.288997632706</v>
      </c>
      <c r="W43" s="15">
        <v>30</v>
      </c>
      <c r="X43" s="16">
        <f t="shared" si="10"/>
        <v>182.0442227478176</v>
      </c>
      <c r="Y43" s="16">
        <f t="shared" si="18"/>
        <v>135.44464130833586</v>
      </c>
      <c r="Z43" s="16">
        <f t="shared" si="11"/>
        <v>220.03701733488552</v>
      </c>
      <c r="AA43" s="16">
        <f t="shared" si="41"/>
        <v>35.539751826278831</v>
      </c>
      <c r="AB43" s="16">
        <f t="shared" si="41"/>
        <v>-56.873717242426267</v>
      </c>
      <c r="AC43" s="16">
        <f t="shared" si="41"/>
        <v>27.71865878412342</v>
      </c>
      <c r="AD43" s="18">
        <f t="shared" si="19"/>
        <v>7107</v>
      </c>
      <c r="AE43" s="18">
        <f t="shared" si="19"/>
        <v>11374</v>
      </c>
      <c r="AF43" s="18">
        <f t="shared" si="19"/>
        <v>5543</v>
      </c>
      <c r="AG43" s="16">
        <f t="shared" si="44"/>
        <v>1</v>
      </c>
      <c r="AH43" s="16">
        <f t="shared" si="44"/>
        <v>0</v>
      </c>
      <c r="AI43" s="20">
        <f t="shared" si="44"/>
        <v>1</v>
      </c>
      <c r="AJ43" s="16">
        <v>400</v>
      </c>
      <c r="AK43" s="16">
        <f t="shared" si="21"/>
        <v>4549600</v>
      </c>
      <c r="AL43" s="16">
        <f t="shared" si="22"/>
        <v>640</v>
      </c>
      <c r="AM43" s="16">
        <f t="shared" si="23"/>
        <v>400</v>
      </c>
      <c r="AN43" s="16">
        <f t="shared" si="24"/>
        <v>820</v>
      </c>
      <c r="AO43" s="16">
        <f t="shared" si="25"/>
        <v>4.5495999999999999</v>
      </c>
      <c r="AP43" s="16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5">
      <c r="A44" s="16">
        <v>24</v>
      </c>
      <c r="B44" s="16">
        <v>1</v>
      </c>
      <c r="C44" s="16">
        <v>0</v>
      </c>
      <c r="D44" s="16">
        <v>10</v>
      </c>
      <c r="E44" s="16">
        <f t="shared" si="0"/>
        <v>240</v>
      </c>
      <c r="F44" s="16">
        <f t="shared" si="1"/>
        <v>10</v>
      </c>
      <c r="G44" s="16">
        <f t="shared" si="2"/>
        <v>0</v>
      </c>
      <c r="H44" s="16">
        <f t="shared" si="42"/>
        <v>0</v>
      </c>
      <c r="I44" s="16">
        <f t="shared" si="42"/>
        <v>-50</v>
      </c>
      <c r="J44" s="16">
        <f t="shared" si="42"/>
        <v>0</v>
      </c>
      <c r="K44" s="16">
        <v>200</v>
      </c>
      <c r="L44" s="16">
        <f t="shared" si="16"/>
        <v>90</v>
      </c>
      <c r="M44" s="16">
        <f t="shared" ref="M44:N44" si="66">L44+120</f>
        <v>210</v>
      </c>
      <c r="N44" s="16">
        <f t="shared" si="66"/>
        <v>330</v>
      </c>
      <c r="O44" s="15">
        <f t="shared" si="4"/>
        <v>0</v>
      </c>
      <c r="P44" s="15">
        <f t="shared" si="5"/>
        <v>-13.897886248013975</v>
      </c>
      <c r="Q44" s="15">
        <f t="shared" si="6"/>
        <v>13.897886248013947</v>
      </c>
      <c r="R44" s="15">
        <v>28.4</v>
      </c>
      <c r="S44" s="15">
        <v>55</v>
      </c>
      <c r="T44" s="15">
        <f t="shared" si="7"/>
        <v>49907.560000000005</v>
      </c>
      <c r="U44" s="15">
        <f t="shared" si="8"/>
        <v>23616.793607265783</v>
      </c>
      <c r="V44" s="15">
        <f t="shared" si="9"/>
        <v>23616.793607265776</v>
      </c>
      <c r="W44" s="15">
        <v>30</v>
      </c>
      <c r="X44" s="16">
        <f t="shared" si="10"/>
        <v>225.40532380580544</v>
      </c>
      <c r="Y44" s="16">
        <f t="shared" si="18"/>
        <v>156.57839444593174</v>
      </c>
      <c r="Z44" s="16">
        <f t="shared" si="11"/>
        <v>156.57839444593171</v>
      </c>
      <c r="AA44" s="16">
        <f t="shared" si="41"/>
        <v>43.361101057987838</v>
      </c>
      <c r="AB44" s="16">
        <f t="shared" si="41"/>
        <v>21.133753137595875</v>
      </c>
      <c r="AC44" s="16">
        <f t="shared" si="41"/>
        <v>-63.458622888953812</v>
      </c>
      <c r="AD44" s="18">
        <f t="shared" si="19"/>
        <v>8672</v>
      </c>
      <c r="AE44" s="18">
        <f t="shared" si="19"/>
        <v>4226</v>
      </c>
      <c r="AF44" s="18">
        <f t="shared" si="19"/>
        <v>12691</v>
      </c>
      <c r="AG44" s="16">
        <f t="shared" si="44"/>
        <v>1</v>
      </c>
      <c r="AH44" s="16">
        <f t="shared" si="44"/>
        <v>1</v>
      </c>
      <c r="AI44" s="20">
        <f t="shared" si="44"/>
        <v>0</v>
      </c>
      <c r="AJ44" s="16">
        <v>400</v>
      </c>
      <c r="AK44" s="16">
        <f t="shared" si="21"/>
        <v>5076400</v>
      </c>
      <c r="AL44" s="16">
        <f t="shared" si="22"/>
        <v>585</v>
      </c>
      <c r="AM44" s="16">
        <f t="shared" si="23"/>
        <v>1201</v>
      </c>
      <c r="AN44" s="16">
        <f t="shared" si="24"/>
        <v>400</v>
      </c>
      <c r="AO44" s="16">
        <f t="shared" si="25"/>
        <v>5.0763999999999996</v>
      </c>
      <c r="AP44" s="16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25">
      <c r="A45" s="16">
        <v>21</v>
      </c>
      <c r="B45" s="16">
        <v>1</v>
      </c>
      <c r="C45" s="16">
        <v>0</v>
      </c>
      <c r="D45" s="16">
        <v>10</v>
      </c>
      <c r="E45" s="16">
        <f t="shared" si="0"/>
        <v>210</v>
      </c>
      <c r="F45" s="16">
        <f t="shared" si="1"/>
        <v>10</v>
      </c>
      <c r="G45" s="16">
        <f t="shared" si="2"/>
        <v>0</v>
      </c>
      <c r="H45" s="16">
        <f t="shared" si="42"/>
        <v>-30</v>
      </c>
      <c r="I45" s="16">
        <f t="shared" si="42"/>
        <v>0</v>
      </c>
      <c r="J45" s="16">
        <f t="shared" si="42"/>
        <v>0</v>
      </c>
      <c r="K45" s="16">
        <v>200</v>
      </c>
      <c r="L45" s="16">
        <f t="shared" si="16"/>
        <v>90</v>
      </c>
      <c r="M45" s="16">
        <f t="shared" ref="M45:N45" si="67">L45+120</f>
        <v>210</v>
      </c>
      <c r="N45" s="16">
        <f t="shared" si="67"/>
        <v>330</v>
      </c>
      <c r="O45" s="15">
        <f t="shared" si="4"/>
        <v>-8.5307656099481051</v>
      </c>
      <c r="P45" s="15">
        <f t="shared" si="5"/>
        <v>4.9265679348891354</v>
      </c>
      <c r="Q45" s="15">
        <f t="shared" si="6"/>
        <v>3.7975701967065731</v>
      </c>
      <c r="R45" s="15">
        <v>28.4</v>
      </c>
      <c r="S45" s="15">
        <v>55</v>
      </c>
      <c r="T45" s="15">
        <f t="shared" si="7"/>
        <v>30848.525842604646</v>
      </c>
      <c r="U45" s="15">
        <f t="shared" si="8"/>
        <v>21923.102598030342</v>
      </c>
      <c r="V45" s="15">
        <f t="shared" si="9"/>
        <v>39951.232853951224</v>
      </c>
      <c r="W45" s="15">
        <v>30</v>
      </c>
      <c r="X45" s="16">
        <f t="shared" si="10"/>
        <v>178.18116017863574</v>
      </c>
      <c r="Y45" s="16">
        <f t="shared" si="18"/>
        <v>151.07316968287367</v>
      </c>
      <c r="Z45" s="16">
        <f t="shared" si="11"/>
        <v>202.11687919110375</v>
      </c>
      <c r="AA45" s="16">
        <f t="shared" si="41"/>
        <v>-47.224163627169702</v>
      </c>
      <c r="AB45" s="16">
        <f t="shared" si="41"/>
        <v>-5.5052247630580666</v>
      </c>
      <c r="AC45" s="16">
        <f t="shared" si="41"/>
        <v>45.538484745172042</v>
      </c>
      <c r="AD45" s="18">
        <f t="shared" si="19"/>
        <v>9444</v>
      </c>
      <c r="AE45" s="18">
        <f t="shared" si="19"/>
        <v>1101</v>
      </c>
      <c r="AF45" s="18">
        <f t="shared" si="19"/>
        <v>9107</v>
      </c>
      <c r="AG45" s="16">
        <f t="shared" si="44"/>
        <v>0</v>
      </c>
      <c r="AH45" s="16">
        <f t="shared" si="44"/>
        <v>0</v>
      </c>
      <c r="AI45" s="20">
        <f t="shared" si="44"/>
        <v>1</v>
      </c>
      <c r="AJ45" s="16">
        <v>400</v>
      </c>
      <c r="AK45" s="16">
        <f t="shared" si="21"/>
        <v>3777600</v>
      </c>
      <c r="AL45" s="16">
        <f t="shared" si="22"/>
        <v>400</v>
      </c>
      <c r="AM45" s="16">
        <f t="shared" si="23"/>
        <v>3431</v>
      </c>
      <c r="AN45" s="16">
        <f t="shared" si="24"/>
        <v>414</v>
      </c>
      <c r="AO45" s="16">
        <f t="shared" si="25"/>
        <v>3.7775999999999996</v>
      </c>
      <c r="AP45" s="16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25">
      <c r="A46" s="16">
        <v>21</v>
      </c>
      <c r="B46" s="16">
        <v>2</v>
      </c>
      <c r="C46" s="16">
        <v>0</v>
      </c>
      <c r="D46" s="16">
        <v>10</v>
      </c>
      <c r="E46" s="16">
        <f t="shared" si="0"/>
        <v>210</v>
      </c>
      <c r="F46" s="16">
        <f t="shared" si="1"/>
        <v>20</v>
      </c>
      <c r="G46" s="16">
        <f t="shared" si="2"/>
        <v>0</v>
      </c>
      <c r="H46" s="16">
        <f t="shared" si="42"/>
        <v>0</v>
      </c>
      <c r="I46" s="16">
        <f t="shared" si="42"/>
        <v>10</v>
      </c>
      <c r="J46" s="16">
        <f t="shared" si="42"/>
        <v>0</v>
      </c>
      <c r="K46" s="16">
        <v>200</v>
      </c>
      <c r="L46" s="16">
        <f t="shared" si="16"/>
        <v>90</v>
      </c>
      <c r="M46" s="16">
        <f t="shared" ref="M46:N46" si="68">L46+120</f>
        <v>210</v>
      </c>
      <c r="N46" s="16">
        <f t="shared" si="68"/>
        <v>330</v>
      </c>
      <c r="O46" s="15">
        <f t="shared" si="4"/>
        <v>0</v>
      </c>
      <c r="P46" s="15">
        <f t="shared" si="5"/>
        <v>2.4190299633600887</v>
      </c>
      <c r="Q46" s="15">
        <f t="shared" si="6"/>
        <v>-2.4190299633601171</v>
      </c>
      <c r="R46" s="15">
        <v>28.4</v>
      </c>
      <c r="S46" s="15">
        <v>55</v>
      </c>
      <c r="T46" s="15">
        <f t="shared" si="7"/>
        <v>26699.56</v>
      </c>
      <c r="U46" s="15">
        <f t="shared" si="8"/>
        <v>31891.832630740548</v>
      </c>
      <c r="V46" s="15">
        <f t="shared" si="9"/>
        <v>31891.832630740537</v>
      </c>
      <c r="W46" s="15">
        <v>30</v>
      </c>
      <c r="X46" s="16">
        <f t="shared" si="10"/>
        <v>166.13115300869973</v>
      </c>
      <c r="Y46" s="16">
        <f t="shared" si="18"/>
        <v>181.08515298262458</v>
      </c>
      <c r="Z46" s="16">
        <f t="shared" si="11"/>
        <v>181.08515298262455</v>
      </c>
      <c r="AA46" s="16">
        <f t="shared" si="41"/>
        <v>-12.050007169936009</v>
      </c>
      <c r="AB46" s="16">
        <f t="shared" si="41"/>
        <v>30.011983299750909</v>
      </c>
      <c r="AC46" s="16">
        <f t="shared" si="41"/>
        <v>-21.031726208479199</v>
      </c>
      <c r="AD46" s="18">
        <f t="shared" si="19"/>
        <v>2410</v>
      </c>
      <c r="AE46" s="18">
        <f t="shared" si="19"/>
        <v>6002</v>
      </c>
      <c r="AF46" s="18">
        <f t="shared" si="19"/>
        <v>4206</v>
      </c>
      <c r="AG46" s="16">
        <f t="shared" si="44"/>
        <v>0</v>
      </c>
      <c r="AH46" s="16">
        <f t="shared" si="44"/>
        <v>1</v>
      </c>
      <c r="AI46" s="20">
        <f t="shared" si="44"/>
        <v>0</v>
      </c>
      <c r="AJ46" s="16">
        <v>400</v>
      </c>
      <c r="AK46" s="16">
        <f t="shared" si="21"/>
        <v>2400800</v>
      </c>
      <c r="AL46" s="16">
        <f t="shared" si="22"/>
        <v>996</v>
      </c>
      <c r="AM46" s="16">
        <f t="shared" si="23"/>
        <v>400</v>
      </c>
      <c r="AN46" s="16">
        <f t="shared" si="24"/>
        <v>570</v>
      </c>
      <c r="AO46" s="16">
        <f t="shared" si="25"/>
        <v>2.4007999999999998</v>
      </c>
      <c r="AP46" s="16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25">
      <c r="A47" s="16">
        <v>22</v>
      </c>
      <c r="B47" s="16">
        <v>2</v>
      </c>
      <c r="C47" s="16">
        <v>0</v>
      </c>
      <c r="D47" s="16">
        <v>10</v>
      </c>
      <c r="E47" s="16">
        <f t="shared" si="0"/>
        <v>220</v>
      </c>
      <c r="F47" s="16">
        <f t="shared" si="1"/>
        <v>20</v>
      </c>
      <c r="G47" s="16">
        <f t="shared" si="2"/>
        <v>0</v>
      </c>
      <c r="H47" s="16">
        <f t="shared" si="42"/>
        <v>10</v>
      </c>
      <c r="I47" s="16">
        <f t="shared" si="42"/>
        <v>0</v>
      </c>
      <c r="J47" s="16">
        <f t="shared" si="42"/>
        <v>0</v>
      </c>
      <c r="K47" s="16">
        <v>200</v>
      </c>
      <c r="L47" s="16">
        <f t="shared" si="16"/>
        <v>90</v>
      </c>
      <c r="M47" s="16">
        <f t="shared" ref="M47:N47" si="69">L47+120</f>
        <v>210</v>
      </c>
      <c r="N47" s="16">
        <f t="shared" si="69"/>
        <v>330</v>
      </c>
      <c r="O47" s="15">
        <f t="shared" si="4"/>
        <v>2.862405226111747</v>
      </c>
      <c r="P47" s="15">
        <f t="shared" si="5"/>
        <v>-1.3726815681386881</v>
      </c>
      <c r="Q47" s="15">
        <f t="shared" si="6"/>
        <v>-1.4968856303749192</v>
      </c>
      <c r="R47" s="15">
        <v>28.4</v>
      </c>
      <c r="S47" s="15">
        <v>55</v>
      </c>
      <c r="T47" s="15">
        <f t="shared" si="7"/>
        <v>30154.26830212558</v>
      </c>
      <c r="U47" s="15">
        <f t="shared" si="8"/>
        <v>33167.74955878449</v>
      </c>
      <c r="V47" s="15">
        <f t="shared" si="9"/>
        <v>27160.708999515842</v>
      </c>
      <c r="W47" s="15">
        <v>30</v>
      </c>
      <c r="X47" s="16">
        <f t="shared" si="10"/>
        <v>176.22221285106363</v>
      </c>
      <c r="Y47" s="16">
        <f t="shared" si="18"/>
        <v>184.5745095043855</v>
      </c>
      <c r="Z47" s="16">
        <f t="shared" si="11"/>
        <v>167.51330991749833</v>
      </c>
      <c r="AA47" s="16">
        <f t="shared" si="41"/>
        <v>10.091059842363904</v>
      </c>
      <c r="AB47" s="16">
        <f t="shared" si="41"/>
        <v>3.489356521760925</v>
      </c>
      <c r="AC47" s="16">
        <f t="shared" si="41"/>
        <v>-13.571843065126217</v>
      </c>
      <c r="AD47" s="18">
        <f t="shared" si="19"/>
        <v>2018</v>
      </c>
      <c r="AE47" s="18">
        <f t="shared" si="19"/>
        <v>697</v>
      </c>
      <c r="AF47" s="18">
        <f t="shared" si="19"/>
        <v>2714</v>
      </c>
      <c r="AG47" s="16">
        <f t="shared" si="44"/>
        <v>1</v>
      </c>
      <c r="AH47" s="16">
        <f t="shared" si="44"/>
        <v>1</v>
      </c>
      <c r="AI47" s="20">
        <f t="shared" si="44"/>
        <v>0</v>
      </c>
      <c r="AJ47" s="16">
        <v>400</v>
      </c>
      <c r="AK47" s="16">
        <f t="shared" si="21"/>
        <v>1085600</v>
      </c>
      <c r="AL47" s="16">
        <f t="shared" si="22"/>
        <v>537</v>
      </c>
      <c r="AM47" s="16">
        <f t="shared" si="23"/>
        <v>1557</v>
      </c>
      <c r="AN47" s="16">
        <f t="shared" si="24"/>
        <v>400</v>
      </c>
      <c r="AO47" s="16">
        <f t="shared" si="25"/>
        <v>1.0855999999999999</v>
      </c>
      <c r="AP47" s="16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25">
      <c r="A48" s="16">
        <v>22</v>
      </c>
      <c r="B48" s="16">
        <v>3</v>
      </c>
      <c r="C48" s="16">
        <v>0</v>
      </c>
      <c r="D48" s="16">
        <v>10</v>
      </c>
      <c r="E48" s="16">
        <f t="shared" si="0"/>
        <v>220</v>
      </c>
      <c r="F48" s="16">
        <f t="shared" si="1"/>
        <v>30</v>
      </c>
      <c r="G48" s="16">
        <f t="shared" si="2"/>
        <v>0</v>
      </c>
      <c r="H48" s="16">
        <f t="shared" si="42"/>
        <v>0</v>
      </c>
      <c r="I48" s="16">
        <f t="shared" si="42"/>
        <v>10</v>
      </c>
      <c r="J48" s="16">
        <f t="shared" si="42"/>
        <v>0</v>
      </c>
      <c r="K48" s="16">
        <v>200</v>
      </c>
      <c r="L48" s="16">
        <f t="shared" si="16"/>
        <v>90</v>
      </c>
      <c r="M48" s="16">
        <f t="shared" ref="M48:N48" si="70">L48+120</f>
        <v>210</v>
      </c>
      <c r="N48" s="16">
        <f t="shared" si="70"/>
        <v>330</v>
      </c>
      <c r="O48" s="15">
        <f t="shared" si="4"/>
        <v>0</v>
      </c>
      <c r="P48" s="15">
        <f t="shared" si="5"/>
        <v>2.4190299633600887</v>
      </c>
      <c r="Q48" s="15">
        <f t="shared" si="6"/>
        <v>-2.4190299633601171</v>
      </c>
      <c r="R48" s="15">
        <v>28.4</v>
      </c>
      <c r="S48" s="15">
        <v>55</v>
      </c>
      <c r="T48" s="15">
        <f t="shared" si="7"/>
        <v>26699.56</v>
      </c>
      <c r="U48" s="15">
        <f t="shared" si="8"/>
        <v>31891.832630740548</v>
      </c>
      <c r="V48" s="15">
        <f t="shared" si="9"/>
        <v>31891.832630740537</v>
      </c>
      <c r="W48" s="15">
        <v>30</v>
      </c>
      <c r="X48" s="16">
        <f t="shared" si="10"/>
        <v>166.13115300869973</v>
      </c>
      <c r="Y48" s="16">
        <f t="shared" si="18"/>
        <v>181.08515298262458</v>
      </c>
      <c r="Z48" s="16">
        <f t="shared" si="11"/>
        <v>181.08515298262455</v>
      </c>
      <c r="AA48" s="16">
        <f t="shared" si="41"/>
        <v>-10.091059842363904</v>
      </c>
      <c r="AB48" s="16">
        <f t="shared" si="41"/>
        <v>-3.489356521760925</v>
      </c>
      <c r="AC48" s="16">
        <f t="shared" si="41"/>
        <v>13.571843065126217</v>
      </c>
      <c r="AD48" s="18">
        <f t="shared" si="19"/>
        <v>2018</v>
      </c>
      <c r="AE48" s="18">
        <f t="shared" si="19"/>
        <v>697</v>
      </c>
      <c r="AF48" s="18">
        <f t="shared" si="19"/>
        <v>2714</v>
      </c>
      <c r="AG48" s="16">
        <f t="shared" si="44"/>
        <v>0</v>
      </c>
      <c r="AH48" s="16">
        <f t="shared" si="44"/>
        <v>0</v>
      </c>
      <c r="AI48" s="20">
        <f t="shared" si="44"/>
        <v>1</v>
      </c>
      <c r="AJ48" s="16">
        <v>400</v>
      </c>
      <c r="AK48" s="16">
        <f t="shared" si="21"/>
        <v>1085600</v>
      </c>
      <c r="AL48" s="16">
        <f t="shared" si="22"/>
        <v>537</v>
      </c>
      <c r="AM48" s="16">
        <f t="shared" si="23"/>
        <v>1557</v>
      </c>
      <c r="AN48" s="16">
        <f t="shared" si="24"/>
        <v>400</v>
      </c>
      <c r="AO48" s="16">
        <f t="shared" si="25"/>
        <v>1.0855999999999999</v>
      </c>
      <c r="AP48" s="16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25">
      <c r="A49" s="16">
        <v>21</v>
      </c>
      <c r="B49" s="16">
        <v>3</v>
      </c>
      <c r="C49" s="16">
        <v>0</v>
      </c>
      <c r="D49" s="16">
        <v>10</v>
      </c>
      <c r="E49" s="16">
        <f t="shared" si="0"/>
        <v>210</v>
      </c>
      <c r="F49" s="16">
        <f t="shared" si="1"/>
        <v>30</v>
      </c>
      <c r="G49" s="16">
        <f t="shared" si="2"/>
        <v>0</v>
      </c>
      <c r="H49" s="16">
        <f t="shared" si="42"/>
        <v>-10</v>
      </c>
      <c r="I49" s="16">
        <f t="shared" si="42"/>
        <v>0</v>
      </c>
      <c r="J49" s="16">
        <f t="shared" si="42"/>
        <v>0</v>
      </c>
      <c r="K49" s="16">
        <v>200</v>
      </c>
      <c r="L49" s="16">
        <f t="shared" si="16"/>
        <v>90</v>
      </c>
      <c r="M49" s="16">
        <f t="shared" ref="M49:N49" si="71">L49+120</f>
        <v>210</v>
      </c>
      <c r="N49" s="16">
        <f t="shared" si="71"/>
        <v>330</v>
      </c>
      <c r="O49" s="15">
        <f t="shared" si="4"/>
        <v>-2.862405226111747</v>
      </c>
      <c r="P49" s="15">
        <f t="shared" si="5"/>
        <v>1.4968856303748908</v>
      </c>
      <c r="Q49" s="15">
        <f t="shared" si="6"/>
        <v>1.3726815681386597</v>
      </c>
      <c r="R49" s="15">
        <v>28.4</v>
      </c>
      <c r="S49" s="15">
        <v>55</v>
      </c>
      <c r="T49" s="15">
        <f t="shared" si="7"/>
        <v>30154.26830212558</v>
      </c>
      <c r="U49" s="15">
        <f t="shared" si="8"/>
        <v>27160.708999515842</v>
      </c>
      <c r="V49" s="15">
        <f t="shared" si="9"/>
        <v>33167.749558784482</v>
      </c>
      <c r="W49" s="15">
        <v>30</v>
      </c>
      <c r="X49" s="16">
        <f t="shared" si="10"/>
        <v>176.22221285106363</v>
      </c>
      <c r="Y49" s="16">
        <f t="shared" si="18"/>
        <v>167.51330991749833</v>
      </c>
      <c r="Z49" s="16">
        <f t="shared" si="11"/>
        <v>184.57450950438547</v>
      </c>
      <c r="AA49" s="16">
        <f t="shared" si="41"/>
        <v>10.091059842363904</v>
      </c>
      <c r="AB49" s="16">
        <f t="shared" si="41"/>
        <v>-13.571843065126245</v>
      </c>
      <c r="AC49" s="16">
        <f t="shared" si="41"/>
        <v>3.489356521760925</v>
      </c>
      <c r="AD49" s="18">
        <f t="shared" si="19"/>
        <v>2018</v>
      </c>
      <c r="AE49" s="18">
        <f t="shared" si="19"/>
        <v>2714</v>
      </c>
      <c r="AF49" s="18">
        <f t="shared" si="19"/>
        <v>697</v>
      </c>
      <c r="AG49" s="16">
        <f t="shared" si="44"/>
        <v>1</v>
      </c>
      <c r="AH49" s="16">
        <f t="shared" si="44"/>
        <v>0</v>
      </c>
      <c r="AI49" s="20">
        <f t="shared" si="44"/>
        <v>1</v>
      </c>
      <c r="AJ49" s="16">
        <v>400</v>
      </c>
      <c r="AK49" s="16">
        <f t="shared" si="21"/>
        <v>1085600</v>
      </c>
      <c r="AL49" s="16">
        <f t="shared" si="22"/>
        <v>537</v>
      </c>
      <c r="AM49" s="16">
        <f t="shared" si="23"/>
        <v>400</v>
      </c>
      <c r="AN49" s="16">
        <f t="shared" si="24"/>
        <v>1557</v>
      </c>
      <c r="AO49" s="16">
        <f t="shared" si="25"/>
        <v>1.0855999999999999</v>
      </c>
      <c r="AP49" s="16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25">
      <c r="A50" s="16">
        <v>21</v>
      </c>
      <c r="B50" s="16">
        <v>5</v>
      </c>
      <c r="C50" s="16">
        <v>0</v>
      </c>
      <c r="D50" s="16">
        <v>10</v>
      </c>
      <c r="E50" s="16">
        <f t="shared" si="0"/>
        <v>210</v>
      </c>
      <c r="F50" s="16">
        <f t="shared" si="1"/>
        <v>50</v>
      </c>
      <c r="G50" s="16">
        <f t="shared" si="2"/>
        <v>0</v>
      </c>
      <c r="H50" s="16">
        <f t="shared" si="42"/>
        <v>0</v>
      </c>
      <c r="I50" s="16">
        <f t="shared" si="42"/>
        <v>20</v>
      </c>
      <c r="J50" s="16">
        <f t="shared" si="42"/>
        <v>0</v>
      </c>
      <c r="K50" s="16">
        <v>200</v>
      </c>
      <c r="L50" s="16">
        <f t="shared" si="16"/>
        <v>90</v>
      </c>
      <c r="M50" s="16">
        <f t="shared" ref="M50:N50" si="72">L50+120</f>
        <v>210</v>
      </c>
      <c r="N50" s="16">
        <f t="shared" si="72"/>
        <v>330</v>
      </c>
      <c r="O50" s="15">
        <f t="shared" si="4"/>
        <v>0</v>
      </c>
      <c r="P50" s="15">
        <f t="shared" si="5"/>
        <v>4.7150039539482123</v>
      </c>
      <c r="Q50" s="15">
        <f t="shared" si="6"/>
        <v>-4.7150039539482407</v>
      </c>
      <c r="R50" s="15">
        <v>28.4</v>
      </c>
      <c r="S50" s="15">
        <v>55</v>
      </c>
      <c r="T50" s="15">
        <f t="shared" si="7"/>
        <v>23531.56</v>
      </c>
      <c r="U50" s="15">
        <f t="shared" si="8"/>
        <v>33897.624406964693</v>
      </c>
      <c r="V50" s="15">
        <f t="shared" si="9"/>
        <v>33897.624406964678</v>
      </c>
      <c r="W50" s="15">
        <v>30</v>
      </c>
      <c r="X50" s="16">
        <f t="shared" si="10"/>
        <v>156.30598197126045</v>
      </c>
      <c r="Y50" s="16">
        <f t="shared" si="18"/>
        <v>186.54121369543165</v>
      </c>
      <c r="Z50" s="16">
        <f t="shared" si="11"/>
        <v>186.54121369543159</v>
      </c>
      <c r="AA50" s="16">
        <f t="shared" si="41"/>
        <v>-19.91623087980318</v>
      </c>
      <c r="AB50" s="16">
        <f t="shared" si="41"/>
        <v>19.027903777933318</v>
      </c>
      <c r="AC50" s="16">
        <f t="shared" si="41"/>
        <v>1.9667041910461194</v>
      </c>
      <c r="AD50" s="18">
        <f t="shared" si="19"/>
        <v>3983</v>
      </c>
      <c r="AE50" s="18">
        <f t="shared" si="19"/>
        <v>3805</v>
      </c>
      <c r="AF50" s="18">
        <f t="shared" si="19"/>
        <v>393</v>
      </c>
      <c r="AG50" s="16">
        <f t="shared" si="44"/>
        <v>0</v>
      </c>
      <c r="AH50" s="16">
        <f t="shared" si="44"/>
        <v>1</v>
      </c>
      <c r="AI50" s="20">
        <f t="shared" si="44"/>
        <v>1</v>
      </c>
      <c r="AJ50" s="16">
        <v>400</v>
      </c>
      <c r="AK50" s="16">
        <f t="shared" si="21"/>
        <v>1593200</v>
      </c>
      <c r="AL50" s="16">
        <f t="shared" si="22"/>
        <v>400</v>
      </c>
      <c r="AM50" s="16">
        <f t="shared" si="23"/>
        <v>418</v>
      </c>
      <c r="AN50" s="16">
        <f t="shared" si="24"/>
        <v>4053</v>
      </c>
      <c r="AO50" s="16">
        <f t="shared" si="25"/>
        <v>1.5931999999999999</v>
      </c>
      <c r="AP50" s="16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5">
      <c r="A51" s="16">
        <v>23</v>
      </c>
      <c r="B51" s="16">
        <v>5</v>
      </c>
      <c r="C51" s="16">
        <v>0</v>
      </c>
      <c r="D51" s="16">
        <v>10</v>
      </c>
      <c r="E51" s="16">
        <f t="shared" si="0"/>
        <v>230</v>
      </c>
      <c r="F51" s="16">
        <f t="shared" si="1"/>
        <v>50</v>
      </c>
      <c r="G51" s="16">
        <f t="shared" si="2"/>
        <v>0</v>
      </c>
      <c r="H51" s="16">
        <f t="shared" si="42"/>
        <v>20</v>
      </c>
      <c r="I51" s="16">
        <f t="shared" si="42"/>
        <v>0</v>
      </c>
      <c r="J51" s="16">
        <f t="shared" si="42"/>
        <v>0</v>
      </c>
      <c r="K51" s="16">
        <v>200</v>
      </c>
      <c r="L51" s="16">
        <f t="shared" si="16"/>
        <v>90</v>
      </c>
      <c r="M51" s="16">
        <f t="shared" ref="M51:N51" si="73">L51+120</f>
        <v>210</v>
      </c>
      <c r="N51" s="16">
        <f t="shared" si="73"/>
        <v>330</v>
      </c>
      <c r="O51" s="15">
        <f t="shared" si="4"/>
        <v>5.710593137499643</v>
      </c>
      <c r="P51" s="15">
        <f t="shared" si="5"/>
        <v>-2.6346060185232147</v>
      </c>
      <c r="Q51" s="15">
        <f t="shared" si="6"/>
        <v>-3.1332828793909471</v>
      </c>
      <c r="R51" s="15">
        <v>28.4</v>
      </c>
      <c r="S51" s="15">
        <v>55</v>
      </c>
      <c r="T51" s="15">
        <f t="shared" si="7"/>
        <v>30414.49233912737</v>
      </c>
      <c r="U51" s="15">
        <f t="shared" si="8"/>
        <v>36462.078686861736</v>
      </c>
      <c r="V51" s="15">
        <f t="shared" si="9"/>
        <v>24446.257669769475</v>
      </c>
      <c r="W51" s="15">
        <v>30</v>
      </c>
      <c r="X51" s="16">
        <f t="shared" si="10"/>
        <v>176.95901316160013</v>
      </c>
      <c r="Y51" s="16">
        <f t="shared" si="18"/>
        <v>193.29272797201071</v>
      </c>
      <c r="Z51" s="16">
        <f t="shared" si="11"/>
        <v>159.2050805400678</v>
      </c>
      <c r="AA51" s="16">
        <f t="shared" si="41"/>
        <v>20.653031190339675</v>
      </c>
      <c r="AB51" s="16">
        <f t="shared" si="41"/>
        <v>6.7515142765790586</v>
      </c>
      <c r="AC51" s="16">
        <f t="shared" si="41"/>
        <v>-27.336133155363797</v>
      </c>
      <c r="AD51" s="18">
        <f t="shared" si="19"/>
        <v>4130</v>
      </c>
      <c r="AE51" s="18">
        <f t="shared" si="19"/>
        <v>1350</v>
      </c>
      <c r="AF51" s="18">
        <f t="shared" si="19"/>
        <v>5467</v>
      </c>
      <c r="AG51" s="16">
        <f t="shared" si="44"/>
        <v>1</v>
      </c>
      <c r="AH51" s="16">
        <f t="shared" si="44"/>
        <v>1</v>
      </c>
      <c r="AI51" s="20">
        <f t="shared" si="44"/>
        <v>0</v>
      </c>
      <c r="AJ51" s="16">
        <v>400</v>
      </c>
      <c r="AK51" s="16">
        <f t="shared" si="21"/>
        <v>2186800</v>
      </c>
      <c r="AL51" s="16">
        <f t="shared" si="22"/>
        <v>529</v>
      </c>
      <c r="AM51" s="16">
        <f t="shared" si="23"/>
        <v>1619</v>
      </c>
      <c r="AN51" s="16">
        <f t="shared" si="24"/>
        <v>400</v>
      </c>
      <c r="AO51" s="16">
        <f t="shared" si="25"/>
        <v>2.1867999999999999</v>
      </c>
      <c r="AP51" s="16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5">
      <c r="A52" s="16">
        <v>23</v>
      </c>
      <c r="B52" s="16">
        <v>6</v>
      </c>
      <c r="C52" s="16">
        <v>0</v>
      </c>
      <c r="D52" s="16">
        <v>10</v>
      </c>
      <c r="E52" s="16">
        <f t="shared" si="0"/>
        <v>230</v>
      </c>
      <c r="F52" s="16">
        <f t="shared" si="1"/>
        <v>60</v>
      </c>
      <c r="G52" s="16">
        <f t="shared" si="2"/>
        <v>0</v>
      </c>
      <c r="H52" s="16">
        <f t="shared" si="42"/>
        <v>0</v>
      </c>
      <c r="I52" s="16">
        <f t="shared" si="42"/>
        <v>10</v>
      </c>
      <c r="J52" s="16">
        <f t="shared" si="42"/>
        <v>0</v>
      </c>
      <c r="K52" s="16">
        <v>200</v>
      </c>
      <c r="L52" s="16">
        <f t="shared" si="16"/>
        <v>90</v>
      </c>
      <c r="M52" s="16">
        <f t="shared" ref="M52:N52" si="74">L52+120</f>
        <v>210</v>
      </c>
      <c r="N52" s="16">
        <f t="shared" si="74"/>
        <v>330</v>
      </c>
      <c r="O52" s="15">
        <f t="shared" si="4"/>
        <v>0</v>
      </c>
      <c r="P52" s="15">
        <f t="shared" si="5"/>
        <v>2.4190299633600887</v>
      </c>
      <c r="Q52" s="15">
        <f t="shared" si="6"/>
        <v>-2.4190299633601171</v>
      </c>
      <c r="R52" s="15">
        <v>28.4</v>
      </c>
      <c r="S52" s="15">
        <v>55</v>
      </c>
      <c r="T52" s="15">
        <f t="shared" si="7"/>
        <v>26699.56</v>
      </c>
      <c r="U52" s="15">
        <f t="shared" si="8"/>
        <v>31891.832630740548</v>
      </c>
      <c r="V52" s="15">
        <f t="shared" si="9"/>
        <v>31891.832630740537</v>
      </c>
      <c r="W52" s="15">
        <v>30</v>
      </c>
      <c r="X52" s="16">
        <f t="shared" si="10"/>
        <v>166.13115300869973</v>
      </c>
      <c r="Y52" s="16">
        <f t="shared" si="18"/>
        <v>181.08515298262458</v>
      </c>
      <c r="Z52" s="16">
        <f t="shared" si="11"/>
        <v>181.08515298262455</v>
      </c>
      <c r="AA52" s="16">
        <f t="shared" si="41"/>
        <v>-10.827860152900399</v>
      </c>
      <c r="AB52" s="16">
        <f t="shared" si="41"/>
        <v>-12.207574989386131</v>
      </c>
      <c r="AC52" s="16">
        <f t="shared" si="41"/>
        <v>21.880072442556752</v>
      </c>
      <c r="AD52" s="18">
        <f t="shared" si="19"/>
        <v>2165</v>
      </c>
      <c r="AE52" s="18">
        <f t="shared" si="19"/>
        <v>2441</v>
      </c>
      <c r="AF52" s="18">
        <f t="shared" si="19"/>
        <v>4376</v>
      </c>
      <c r="AG52" s="16">
        <f t="shared" si="44"/>
        <v>0</v>
      </c>
      <c r="AH52" s="16">
        <f t="shared" si="44"/>
        <v>0</v>
      </c>
      <c r="AI52" s="20">
        <f t="shared" si="44"/>
        <v>1</v>
      </c>
      <c r="AJ52" s="16">
        <v>400</v>
      </c>
      <c r="AK52" s="16">
        <f t="shared" si="21"/>
        <v>1750400</v>
      </c>
      <c r="AL52" s="16">
        <f t="shared" si="22"/>
        <v>808</v>
      </c>
      <c r="AM52" s="16">
        <f t="shared" si="23"/>
        <v>717</v>
      </c>
      <c r="AN52" s="16">
        <f t="shared" si="24"/>
        <v>400</v>
      </c>
      <c r="AO52" s="16">
        <f t="shared" si="25"/>
        <v>1.7504</v>
      </c>
      <c r="AP52" s="16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5">
      <c r="A53" s="16">
        <v>20</v>
      </c>
      <c r="B53" s="16">
        <v>6</v>
      </c>
      <c r="C53" s="16">
        <v>0</v>
      </c>
      <c r="D53" s="16">
        <v>10</v>
      </c>
      <c r="E53" s="16">
        <f t="shared" si="0"/>
        <v>200</v>
      </c>
      <c r="F53" s="16">
        <f t="shared" si="1"/>
        <v>60</v>
      </c>
      <c r="G53" s="16">
        <f t="shared" si="2"/>
        <v>0</v>
      </c>
      <c r="H53" s="16">
        <f t="shared" si="42"/>
        <v>-30</v>
      </c>
      <c r="I53" s="16">
        <f t="shared" si="42"/>
        <v>0</v>
      </c>
      <c r="J53" s="16">
        <f t="shared" si="42"/>
        <v>0</v>
      </c>
      <c r="K53" s="16">
        <v>200</v>
      </c>
      <c r="L53" s="16">
        <f t="shared" si="16"/>
        <v>90</v>
      </c>
      <c r="M53" s="16">
        <f t="shared" ref="M53:N53" si="75">L53+120</f>
        <v>210</v>
      </c>
      <c r="N53" s="16">
        <f t="shared" si="75"/>
        <v>330</v>
      </c>
      <c r="O53" s="15">
        <f t="shared" si="4"/>
        <v>-8.5307656099481051</v>
      </c>
      <c r="P53" s="15">
        <f t="shared" si="5"/>
        <v>4.9265679348891354</v>
      </c>
      <c r="Q53" s="15">
        <f t="shared" si="6"/>
        <v>3.7975701967065731</v>
      </c>
      <c r="R53" s="15">
        <v>28.4</v>
      </c>
      <c r="S53" s="15">
        <v>55</v>
      </c>
      <c r="T53" s="15">
        <f t="shared" si="7"/>
        <v>30848.525842604646</v>
      </c>
      <c r="U53" s="15">
        <f t="shared" si="8"/>
        <v>21923.102598030342</v>
      </c>
      <c r="V53" s="15">
        <f t="shared" si="9"/>
        <v>39951.232853951224</v>
      </c>
      <c r="W53" s="15">
        <v>30</v>
      </c>
      <c r="X53" s="16">
        <f t="shared" si="10"/>
        <v>178.18116017863574</v>
      </c>
      <c r="Y53" s="16">
        <f t="shared" si="18"/>
        <v>151.07316968287367</v>
      </c>
      <c r="Z53" s="16">
        <f t="shared" si="11"/>
        <v>202.11687919110375</v>
      </c>
      <c r="AA53" s="16">
        <f t="shared" si="41"/>
        <v>12.050007169936009</v>
      </c>
      <c r="AB53" s="16">
        <f t="shared" si="41"/>
        <v>-30.011983299750909</v>
      </c>
      <c r="AC53" s="16">
        <f t="shared" si="41"/>
        <v>21.031726208479199</v>
      </c>
      <c r="AD53" s="18">
        <f t="shared" si="19"/>
        <v>2410</v>
      </c>
      <c r="AE53" s="18">
        <f t="shared" si="19"/>
        <v>6002</v>
      </c>
      <c r="AF53" s="18">
        <f t="shared" si="19"/>
        <v>4206</v>
      </c>
      <c r="AG53" s="16">
        <f t="shared" si="44"/>
        <v>1</v>
      </c>
      <c r="AH53" s="16">
        <f t="shared" si="44"/>
        <v>0</v>
      </c>
      <c r="AI53" s="20">
        <f t="shared" si="44"/>
        <v>1</v>
      </c>
      <c r="AJ53" s="16">
        <v>400</v>
      </c>
      <c r="AK53" s="16">
        <f t="shared" si="21"/>
        <v>2400800</v>
      </c>
      <c r="AL53" s="16">
        <f t="shared" si="22"/>
        <v>996</v>
      </c>
      <c r="AM53" s="16">
        <f t="shared" si="23"/>
        <v>400</v>
      </c>
      <c r="AN53" s="16">
        <f t="shared" si="24"/>
        <v>570</v>
      </c>
      <c r="AO53" s="16">
        <f t="shared" si="25"/>
        <v>2.4007999999999998</v>
      </c>
      <c r="AP53" s="16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5">
      <c r="A54" s="16">
        <v>20</v>
      </c>
      <c r="B54" s="16">
        <v>1</v>
      </c>
      <c r="C54" s="16">
        <v>0</v>
      </c>
      <c r="D54" s="16">
        <v>10</v>
      </c>
      <c r="E54" s="16">
        <f t="shared" si="0"/>
        <v>200</v>
      </c>
      <c r="F54" s="16">
        <f t="shared" si="1"/>
        <v>10</v>
      </c>
      <c r="G54" s="16">
        <f t="shared" si="2"/>
        <v>0</v>
      </c>
      <c r="H54" s="16">
        <f t="shared" si="42"/>
        <v>0</v>
      </c>
      <c r="I54" s="16">
        <f t="shared" si="42"/>
        <v>-50</v>
      </c>
      <c r="J54" s="16">
        <f t="shared" si="42"/>
        <v>0</v>
      </c>
      <c r="K54" s="16">
        <v>200</v>
      </c>
      <c r="L54" s="16">
        <f t="shared" si="16"/>
        <v>90</v>
      </c>
      <c r="M54" s="16">
        <f t="shared" ref="M54:N54" si="76">L54+120</f>
        <v>210</v>
      </c>
      <c r="N54" s="16">
        <f t="shared" si="76"/>
        <v>330</v>
      </c>
      <c r="O54" s="15">
        <f t="shared" si="4"/>
        <v>0</v>
      </c>
      <c r="P54" s="15">
        <f t="shared" si="5"/>
        <v>-13.897886248013975</v>
      </c>
      <c r="Q54" s="15">
        <f t="shared" si="6"/>
        <v>13.897886248013947</v>
      </c>
      <c r="R54" s="15">
        <v>28.4</v>
      </c>
      <c r="S54" s="15">
        <v>55</v>
      </c>
      <c r="T54" s="15">
        <f t="shared" si="7"/>
        <v>49907.560000000005</v>
      </c>
      <c r="U54" s="15">
        <f t="shared" si="8"/>
        <v>23616.793607265783</v>
      </c>
      <c r="V54" s="15">
        <f t="shared" si="9"/>
        <v>23616.793607265776</v>
      </c>
      <c r="W54" s="15">
        <v>30</v>
      </c>
      <c r="X54" s="16">
        <f t="shared" si="10"/>
        <v>225.40532380580544</v>
      </c>
      <c r="Y54" s="16">
        <f t="shared" si="18"/>
        <v>156.57839444593174</v>
      </c>
      <c r="Z54" s="16">
        <f t="shared" si="11"/>
        <v>156.57839444593171</v>
      </c>
      <c r="AA54" s="16">
        <f t="shared" si="41"/>
        <v>47.224163627169702</v>
      </c>
      <c r="AB54" s="16">
        <f t="shared" si="41"/>
        <v>5.5052247630580666</v>
      </c>
      <c r="AC54" s="16">
        <f t="shared" si="41"/>
        <v>-45.538484745172042</v>
      </c>
      <c r="AD54" s="18">
        <f t="shared" si="19"/>
        <v>9444</v>
      </c>
      <c r="AE54" s="18">
        <f t="shared" si="19"/>
        <v>1101</v>
      </c>
      <c r="AF54" s="18">
        <f t="shared" si="19"/>
        <v>9107</v>
      </c>
      <c r="AG54" s="16">
        <f t="shared" si="44"/>
        <v>1</v>
      </c>
      <c r="AH54" s="16">
        <f t="shared" si="44"/>
        <v>1</v>
      </c>
      <c r="AI54" s="20">
        <f t="shared" si="44"/>
        <v>0</v>
      </c>
      <c r="AJ54" s="16">
        <v>400</v>
      </c>
      <c r="AK54" s="16">
        <f t="shared" si="21"/>
        <v>3777600</v>
      </c>
      <c r="AL54" s="16">
        <f t="shared" si="22"/>
        <v>400</v>
      </c>
      <c r="AM54" s="16">
        <f t="shared" si="23"/>
        <v>3431</v>
      </c>
      <c r="AN54" s="16">
        <f t="shared" si="24"/>
        <v>414</v>
      </c>
      <c r="AO54" s="16">
        <f t="shared" si="25"/>
        <v>3.7775999999999996</v>
      </c>
      <c r="AP54" s="16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5">
      <c r="A55" s="16">
        <v>19</v>
      </c>
      <c r="B55" s="16">
        <v>3</v>
      </c>
      <c r="C55" s="16">
        <v>0</v>
      </c>
      <c r="D55" s="16">
        <v>10</v>
      </c>
      <c r="E55" s="16">
        <f t="shared" si="0"/>
        <v>190</v>
      </c>
      <c r="F55" s="16">
        <f t="shared" si="1"/>
        <v>30</v>
      </c>
      <c r="G55" s="16">
        <f t="shared" si="2"/>
        <v>0</v>
      </c>
      <c r="H55" s="16">
        <f t="shared" si="42"/>
        <v>-10</v>
      </c>
      <c r="I55" s="16">
        <f t="shared" si="42"/>
        <v>20</v>
      </c>
      <c r="J55" s="16">
        <f t="shared" si="42"/>
        <v>0</v>
      </c>
      <c r="K55" s="16">
        <v>200</v>
      </c>
      <c r="L55" s="16">
        <f t="shared" si="16"/>
        <v>90</v>
      </c>
      <c r="M55" s="16">
        <f t="shared" ref="M55:N55" si="77">L55+120</f>
        <v>210</v>
      </c>
      <c r="N55" s="16">
        <f t="shared" si="77"/>
        <v>330</v>
      </c>
      <c r="O55" s="15">
        <f t="shared" si="4"/>
        <v>-3.1798301198642207</v>
      </c>
      <c r="P55" s="15">
        <f t="shared" si="5"/>
        <v>6.3259746629214249</v>
      </c>
      <c r="Q55" s="15">
        <f t="shared" si="6"/>
        <v>-3.224945890550913</v>
      </c>
      <c r="R55" s="15">
        <v>28.4</v>
      </c>
      <c r="S55" s="15">
        <v>55</v>
      </c>
      <c r="T55" s="15">
        <f t="shared" si="7"/>
        <v>23616.793607265787</v>
      </c>
      <c r="U55" s="15">
        <f t="shared" si="8"/>
        <v>30966.564535298148</v>
      </c>
      <c r="V55" s="15">
        <f t="shared" si="9"/>
        <v>37020.484895371308</v>
      </c>
      <c r="W55" s="15">
        <v>30</v>
      </c>
      <c r="X55" s="16">
        <f t="shared" si="10"/>
        <v>156.57839444593174</v>
      </c>
      <c r="Y55" s="16">
        <f t="shared" si="18"/>
        <v>178.51208512394376</v>
      </c>
      <c r="Z55" s="16">
        <f t="shared" si="11"/>
        <v>194.73182815187482</v>
      </c>
      <c r="AA55" s="16">
        <f t="shared" si="41"/>
        <v>-68.826929359873702</v>
      </c>
      <c r="AB55" s="16">
        <f t="shared" si="41"/>
        <v>21.933690678012027</v>
      </c>
      <c r="AC55" s="16">
        <f t="shared" si="41"/>
        <v>38.153433705943115</v>
      </c>
      <c r="AD55" s="18">
        <f t="shared" si="19"/>
        <v>13765</v>
      </c>
      <c r="AE55" s="18">
        <f t="shared" si="19"/>
        <v>4386</v>
      </c>
      <c r="AF55" s="18">
        <f t="shared" si="19"/>
        <v>7630</v>
      </c>
      <c r="AG55" s="16">
        <f t="shared" si="44"/>
        <v>0</v>
      </c>
      <c r="AH55" s="16">
        <f t="shared" si="44"/>
        <v>1</v>
      </c>
      <c r="AI55" s="20">
        <f t="shared" si="44"/>
        <v>1</v>
      </c>
      <c r="AJ55" s="16">
        <v>400</v>
      </c>
      <c r="AK55" s="16">
        <f t="shared" si="21"/>
        <v>5506000</v>
      </c>
      <c r="AL55" s="16">
        <f t="shared" si="22"/>
        <v>400</v>
      </c>
      <c r="AM55" s="16">
        <f t="shared" si="23"/>
        <v>1255</v>
      </c>
      <c r="AN55" s="16">
        <f t="shared" si="24"/>
        <v>721</v>
      </c>
      <c r="AO55" s="16">
        <f t="shared" si="25"/>
        <v>5.5059999999999993</v>
      </c>
      <c r="AP55" s="16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5">
      <c r="A56" s="16">
        <v>18</v>
      </c>
      <c r="B56" s="16">
        <v>3</v>
      </c>
      <c r="C56" s="16">
        <v>0</v>
      </c>
      <c r="D56" s="16">
        <v>10</v>
      </c>
      <c r="E56" s="16">
        <f t="shared" si="0"/>
        <v>180</v>
      </c>
      <c r="F56" s="16">
        <f t="shared" si="1"/>
        <v>30</v>
      </c>
      <c r="G56" s="16">
        <f t="shared" si="2"/>
        <v>0</v>
      </c>
      <c r="H56" s="16">
        <f t="shared" si="42"/>
        <v>-10</v>
      </c>
      <c r="I56" s="16">
        <f t="shared" si="42"/>
        <v>0</v>
      </c>
      <c r="J56" s="16">
        <f t="shared" si="42"/>
        <v>0</v>
      </c>
      <c r="K56" s="16">
        <v>200</v>
      </c>
      <c r="L56" s="16">
        <f t="shared" si="16"/>
        <v>90</v>
      </c>
      <c r="M56" s="16">
        <f t="shared" ref="M56:N56" si="78">L56+120</f>
        <v>210</v>
      </c>
      <c r="N56" s="16">
        <f t="shared" si="78"/>
        <v>330</v>
      </c>
      <c r="O56" s="15">
        <f t="shared" si="4"/>
        <v>-2.862405226111747</v>
      </c>
      <c r="P56" s="15">
        <f t="shared" si="5"/>
        <v>1.4968856303748908</v>
      </c>
      <c r="Q56" s="15">
        <f t="shared" si="6"/>
        <v>1.3726815681386597</v>
      </c>
      <c r="R56" s="15">
        <v>28.4</v>
      </c>
      <c r="S56" s="15">
        <v>55</v>
      </c>
      <c r="T56" s="15">
        <f t="shared" si="7"/>
        <v>30154.26830212558</v>
      </c>
      <c r="U56" s="15">
        <f t="shared" si="8"/>
        <v>27160.708999515842</v>
      </c>
      <c r="V56" s="15">
        <f t="shared" si="9"/>
        <v>33167.749558784482</v>
      </c>
      <c r="W56" s="15">
        <v>30</v>
      </c>
      <c r="X56" s="16">
        <f t="shared" si="10"/>
        <v>176.22221285106363</v>
      </c>
      <c r="Y56" s="16">
        <f t="shared" si="18"/>
        <v>167.51330991749833</v>
      </c>
      <c r="Z56" s="16">
        <f t="shared" si="11"/>
        <v>184.57450950438547</v>
      </c>
      <c r="AA56" s="16">
        <f t="shared" si="41"/>
        <v>19.643818405131896</v>
      </c>
      <c r="AB56" s="16">
        <f t="shared" si="41"/>
        <v>-10.99877520644543</v>
      </c>
      <c r="AC56" s="16">
        <f t="shared" si="41"/>
        <v>-10.157318647489348</v>
      </c>
      <c r="AD56" s="18">
        <f t="shared" si="19"/>
        <v>3928</v>
      </c>
      <c r="AE56" s="18">
        <f t="shared" si="19"/>
        <v>2199</v>
      </c>
      <c r="AF56" s="18">
        <f t="shared" si="19"/>
        <v>2031</v>
      </c>
      <c r="AG56" s="16">
        <f t="shared" si="44"/>
        <v>1</v>
      </c>
      <c r="AH56" s="16">
        <f t="shared" si="44"/>
        <v>0</v>
      </c>
      <c r="AI56" s="20">
        <f t="shared" si="44"/>
        <v>0</v>
      </c>
      <c r="AJ56" s="16">
        <v>400</v>
      </c>
      <c r="AK56" s="16">
        <f t="shared" si="21"/>
        <v>1571200</v>
      </c>
      <c r="AL56" s="16">
        <f t="shared" si="22"/>
        <v>400</v>
      </c>
      <c r="AM56" s="16">
        <f t="shared" si="23"/>
        <v>714</v>
      </c>
      <c r="AN56" s="16">
        <f t="shared" si="24"/>
        <v>773</v>
      </c>
      <c r="AO56" s="16">
        <f t="shared" si="25"/>
        <v>1.5711999999999999</v>
      </c>
      <c r="AP56" s="16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5">
      <c r="A57" s="16">
        <v>19</v>
      </c>
      <c r="B57" s="16">
        <v>4</v>
      </c>
      <c r="C57" s="16">
        <v>0</v>
      </c>
      <c r="D57" s="16">
        <v>10</v>
      </c>
      <c r="E57" s="16">
        <f t="shared" si="0"/>
        <v>190</v>
      </c>
      <c r="F57" s="16">
        <f t="shared" si="1"/>
        <v>40</v>
      </c>
      <c r="G57" s="16">
        <f t="shared" si="2"/>
        <v>0</v>
      </c>
      <c r="H57" s="16">
        <f t="shared" si="42"/>
        <v>10</v>
      </c>
      <c r="I57" s="16">
        <f t="shared" si="42"/>
        <v>10</v>
      </c>
      <c r="J57" s="16">
        <f t="shared" si="42"/>
        <v>0</v>
      </c>
      <c r="K57" s="16">
        <v>200</v>
      </c>
      <c r="L57" s="16">
        <f t="shared" si="16"/>
        <v>90</v>
      </c>
      <c r="M57" s="16">
        <f t="shared" ref="M57:N57" si="79">L57+120</f>
        <v>210</v>
      </c>
      <c r="N57" s="16">
        <f t="shared" si="79"/>
        <v>330</v>
      </c>
      <c r="O57" s="15">
        <f t="shared" si="4"/>
        <v>3.0127875041833363</v>
      </c>
      <c r="P57" s="15">
        <f t="shared" si="5"/>
        <v>0.98144878237471289</v>
      </c>
      <c r="Q57" s="15">
        <f t="shared" si="6"/>
        <v>-3.979915922069182</v>
      </c>
      <c r="R57" s="15">
        <v>28.4</v>
      </c>
      <c r="S57" s="15">
        <v>55</v>
      </c>
      <c r="T57" s="15">
        <f t="shared" si="7"/>
        <v>26785.569681885678</v>
      </c>
      <c r="U57" s="15">
        <f t="shared" si="8"/>
        <v>35003.268282954552</v>
      </c>
      <c r="V57" s="15">
        <f t="shared" si="9"/>
        <v>28972.933610775101</v>
      </c>
      <c r="W57" s="15">
        <v>30</v>
      </c>
      <c r="X57" s="16">
        <f t="shared" si="10"/>
        <v>166.38981243419224</v>
      </c>
      <c r="Y57" s="16">
        <f t="shared" si="18"/>
        <v>189.48157768752759</v>
      </c>
      <c r="Z57" s="16">
        <f t="shared" si="11"/>
        <v>172.83788245282079</v>
      </c>
      <c r="AA57" s="16">
        <f t="shared" si="41"/>
        <v>-9.8324004168713941</v>
      </c>
      <c r="AB57" s="16">
        <f t="shared" si="41"/>
        <v>21.968267770029257</v>
      </c>
      <c r="AC57" s="16">
        <f t="shared" si="41"/>
        <v>-11.736627051564682</v>
      </c>
      <c r="AD57" s="18">
        <f t="shared" si="19"/>
        <v>1966</v>
      </c>
      <c r="AE57" s="18">
        <f t="shared" si="19"/>
        <v>4393</v>
      </c>
      <c r="AF57" s="18">
        <f t="shared" si="19"/>
        <v>2347</v>
      </c>
      <c r="AG57" s="16">
        <f t="shared" si="44"/>
        <v>0</v>
      </c>
      <c r="AH57" s="16">
        <f t="shared" si="44"/>
        <v>1</v>
      </c>
      <c r="AI57" s="20">
        <f t="shared" si="44"/>
        <v>0</v>
      </c>
      <c r="AJ57" s="16">
        <v>400</v>
      </c>
      <c r="AK57" s="16">
        <f t="shared" si="21"/>
        <v>1757200</v>
      </c>
      <c r="AL57" s="16">
        <f t="shared" si="22"/>
        <v>893</v>
      </c>
      <c r="AM57" s="16">
        <f t="shared" si="23"/>
        <v>400</v>
      </c>
      <c r="AN57" s="16">
        <f t="shared" si="24"/>
        <v>748</v>
      </c>
      <c r="AO57" s="16">
        <f t="shared" si="25"/>
        <v>1.7571999999999999</v>
      </c>
      <c r="AP57" s="16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5">
      <c r="A58" s="16">
        <v>19</v>
      </c>
      <c r="B58" s="16">
        <v>6</v>
      </c>
      <c r="C58" s="16">
        <v>0</v>
      </c>
      <c r="D58" s="16">
        <v>10</v>
      </c>
      <c r="E58" s="16">
        <f t="shared" si="0"/>
        <v>190</v>
      </c>
      <c r="F58" s="16">
        <f t="shared" si="1"/>
        <v>60</v>
      </c>
      <c r="G58" s="16">
        <f t="shared" si="2"/>
        <v>0</v>
      </c>
      <c r="H58" s="16">
        <f t="shared" si="42"/>
        <v>0</v>
      </c>
      <c r="I58" s="16">
        <f t="shared" si="42"/>
        <v>20</v>
      </c>
      <c r="J58" s="16">
        <f t="shared" si="42"/>
        <v>0</v>
      </c>
      <c r="K58" s="16">
        <v>200</v>
      </c>
      <c r="L58" s="16">
        <f t="shared" si="16"/>
        <v>90</v>
      </c>
      <c r="M58" s="16">
        <f t="shared" ref="M58:N58" si="80">L58+120</f>
        <v>210</v>
      </c>
      <c r="N58" s="16">
        <f t="shared" si="80"/>
        <v>330</v>
      </c>
      <c r="O58" s="15">
        <f t="shared" si="4"/>
        <v>0</v>
      </c>
      <c r="P58" s="15">
        <f t="shared" si="5"/>
        <v>4.7150039539482123</v>
      </c>
      <c r="Q58" s="15">
        <f t="shared" si="6"/>
        <v>-4.7150039539482407</v>
      </c>
      <c r="R58" s="15">
        <v>28.4</v>
      </c>
      <c r="S58" s="15">
        <v>55</v>
      </c>
      <c r="T58" s="15">
        <f t="shared" si="7"/>
        <v>23531.56</v>
      </c>
      <c r="U58" s="15">
        <f t="shared" si="8"/>
        <v>33897.624406964693</v>
      </c>
      <c r="V58" s="15">
        <f t="shared" si="9"/>
        <v>33897.624406964678</v>
      </c>
      <c r="W58" s="15">
        <v>30</v>
      </c>
      <c r="X58" s="16">
        <f t="shared" si="10"/>
        <v>156.30598197126045</v>
      </c>
      <c r="Y58" s="16">
        <f t="shared" si="18"/>
        <v>186.54121369543165</v>
      </c>
      <c r="Z58" s="16">
        <f t="shared" si="11"/>
        <v>186.54121369543159</v>
      </c>
      <c r="AA58" s="16">
        <f t="shared" si="41"/>
        <v>-10.083830462931786</v>
      </c>
      <c r="AB58" s="16">
        <f t="shared" si="41"/>
        <v>-2.9403639920959392</v>
      </c>
      <c r="AC58" s="16">
        <f t="shared" si="41"/>
        <v>13.703331242610801</v>
      </c>
      <c r="AD58" s="18">
        <f t="shared" si="19"/>
        <v>2016</v>
      </c>
      <c r="AE58" s="18">
        <f t="shared" si="19"/>
        <v>588</v>
      </c>
      <c r="AF58" s="18">
        <f t="shared" si="19"/>
        <v>2740</v>
      </c>
      <c r="AG58" s="16">
        <f t="shared" si="44"/>
        <v>0</v>
      </c>
      <c r="AH58" s="16">
        <f t="shared" si="44"/>
        <v>0</v>
      </c>
      <c r="AI58" s="20">
        <f t="shared" si="44"/>
        <v>1</v>
      </c>
      <c r="AJ58" s="16">
        <v>400</v>
      </c>
      <c r="AK58" s="16">
        <f t="shared" si="21"/>
        <v>1096000</v>
      </c>
      <c r="AL58" s="16">
        <f t="shared" si="22"/>
        <v>543</v>
      </c>
      <c r="AM58" s="16">
        <f t="shared" si="23"/>
        <v>1863</v>
      </c>
      <c r="AN58" s="16">
        <f t="shared" si="24"/>
        <v>400</v>
      </c>
      <c r="AO58" s="16">
        <f t="shared" si="25"/>
        <v>1.0959999999999999</v>
      </c>
      <c r="AP58" s="16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5">
      <c r="A59" s="16">
        <v>15</v>
      </c>
      <c r="B59" s="16">
        <v>6</v>
      </c>
      <c r="C59" s="16">
        <v>0</v>
      </c>
      <c r="D59" s="16">
        <v>10</v>
      </c>
      <c r="E59" s="16">
        <f t="shared" si="0"/>
        <v>150</v>
      </c>
      <c r="F59" s="16">
        <f t="shared" si="1"/>
        <v>60</v>
      </c>
      <c r="G59" s="16">
        <f t="shared" si="2"/>
        <v>0</v>
      </c>
      <c r="H59" s="16">
        <f t="shared" si="42"/>
        <v>-40</v>
      </c>
      <c r="I59" s="16">
        <f t="shared" si="42"/>
        <v>0</v>
      </c>
      <c r="J59" s="16">
        <f t="shared" si="42"/>
        <v>0</v>
      </c>
      <c r="K59" s="16">
        <v>200</v>
      </c>
      <c r="L59" s="16">
        <f t="shared" si="16"/>
        <v>90</v>
      </c>
      <c r="M59" s="16">
        <f t="shared" ref="M59:N59" si="81">L59+120</f>
        <v>210</v>
      </c>
      <c r="N59" s="16">
        <f t="shared" si="81"/>
        <v>330</v>
      </c>
      <c r="O59" s="15">
        <f t="shared" si="4"/>
        <v>-11.309932474020201</v>
      </c>
      <c r="P59" s="15">
        <f t="shared" si="5"/>
        <v>6.8963679322288272</v>
      </c>
      <c r="Q59" s="15">
        <f t="shared" si="6"/>
        <v>4.8719209997917972</v>
      </c>
      <c r="R59" s="15">
        <v>28.4</v>
      </c>
      <c r="S59" s="15">
        <v>55</v>
      </c>
      <c r="T59" s="15">
        <f t="shared" si="7"/>
        <v>31456.846475074555</v>
      </c>
      <c r="U59" s="15">
        <f t="shared" si="8"/>
        <v>19589.944356775883</v>
      </c>
      <c r="V59" s="15">
        <f t="shared" si="9"/>
        <v>43635.800600341856</v>
      </c>
      <c r="W59" s="15">
        <v>30</v>
      </c>
      <c r="X59" s="16">
        <f t="shared" si="10"/>
        <v>179.88008915684514</v>
      </c>
      <c r="Y59" s="16">
        <f t="shared" si="18"/>
        <v>143.14309049610421</v>
      </c>
      <c r="Z59" s="16">
        <f t="shared" si="11"/>
        <v>211.03506959825862</v>
      </c>
      <c r="AA59" s="16">
        <f t="shared" si="41"/>
        <v>23.574107185584694</v>
      </c>
      <c r="AB59" s="16">
        <f t="shared" si="41"/>
        <v>-43.398123199327443</v>
      </c>
      <c r="AC59" s="16">
        <f t="shared" si="41"/>
        <v>24.493855902827022</v>
      </c>
      <c r="AD59" s="18">
        <f t="shared" si="19"/>
        <v>4714</v>
      </c>
      <c r="AE59" s="18">
        <f t="shared" si="19"/>
        <v>8679</v>
      </c>
      <c r="AF59" s="18">
        <f t="shared" si="19"/>
        <v>4898</v>
      </c>
      <c r="AG59" s="16">
        <f t="shared" si="44"/>
        <v>1</v>
      </c>
      <c r="AH59" s="16">
        <f t="shared" si="44"/>
        <v>0</v>
      </c>
      <c r="AI59" s="20">
        <f t="shared" si="44"/>
        <v>1</v>
      </c>
      <c r="AJ59" s="16">
        <v>400</v>
      </c>
      <c r="AK59" s="16">
        <f t="shared" si="21"/>
        <v>3471600</v>
      </c>
      <c r="AL59" s="16">
        <f t="shared" si="22"/>
        <v>736</v>
      </c>
      <c r="AM59" s="16">
        <f t="shared" si="23"/>
        <v>400</v>
      </c>
      <c r="AN59" s="16">
        <f t="shared" si="24"/>
        <v>708</v>
      </c>
      <c r="AO59" s="16">
        <f t="shared" si="25"/>
        <v>3.4716</v>
      </c>
      <c r="AP59" s="16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5">
      <c r="A60" s="16">
        <v>15</v>
      </c>
      <c r="B60" s="16">
        <v>5</v>
      </c>
      <c r="C60" s="16">
        <v>0</v>
      </c>
      <c r="D60" s="16">
        <v>10</v>
      </c>
      <c r="E60" s="16">
        <f t="shared" si="0"/>
        <v>150</v>
      </c>
      <c r="F60" s="16">
        <f t="shared" si="1"/>
        <v>50</v>
      </c>
      <c r="G60" s="16">
        <f t="shared" si="2"/>
        <v>0</v>
      </c>
      <c r="H60" s="16">
        <f t="shared" si="42"/>
        <v>0</v>
      </c>
      <c r="I60" s="16">
        <f t="shared" si="42"/>
        <v>-10</v>
      </c>
      <c r="J60" s="16">
        <f t="shared" si="42"/>
        <v>0</v>
      </c>
      <c r="K60" s="16">
        <v>200</v>
      </c>
      <c r="L60" s="16">
        <f t="shared" si="16"/>
        <v>90</v>
      </c>
      <c r="M60" s="16">
        <f t="shared" ref="M60:N60" si="82">L60+120</f>
        <v>210</v>
      </c>
      <c r="N60" s="16">
        <f t="shared" si="82"/>
        <v>330</v>
      </c>
      <c r="O60" s="15">
        <f t="shared" si="4"/>
        <v>0</v>
      </c>
      <c r="P60" s="15">
        <f t="shared" si="5"/>
        <v>-2.5429239040617233</v>
      </c>
      <c r="Q60" s="15">
        <f t="shared" si="6"/>
        <v>2.5429239040617233</v>
      </c>
      <c r="R60" s="15">
        <v>28.4</v>
      </c>
      <c r="S60" s="15">
        <v>55</v>
      </c>
      <c r="T60" s="15">
        <f t="shared" si="7"/>
        <v>33635.560000000005</v>
      </c>
      <c r="U60" s="15">
        <f t="shared" si="8"/>
        <v>28423.334270558247</v>
      </c>
      <c r="V60" s="15">
        <f t="shared" si="9"/>
        <v>28423.334270558247</v>
      </c>
      <c r="W60" s="15">
        <v>30</v>
      </c>
      <c r="X60" s="16">
        <f t="shared" si="10"/>
        <v>185.8374558586078</v>
      </c>
      <c r="Y60" s="16">
        <f t="shared" si="18"/>
        <v>171.24057425317824</v>
      </c>
      <c r="Z60" s="16">
        <f t="shared" si="11"/>
        <v>171.24057425317824</v>
      </c>
      <c r="AA60" s="16">
        <f t="shared" si="41"/>
        <v>5.9573667017626519</v>
      </c>
      <c r="AB60" s="16">
        <f t="shared" si="41"/>
        <v>28.097483757074031</v>
      </c>
      <c r="AC60" s="16">
        <f t="shared" si="41"/>
        <v>-39.794495345080378</v>
      </c>
      <c r="AD60" s="18">
        <f t="shared" si="19"/>
        <v>1191</v>
      </c>
      <c r="AE60" s="18">
        <f t="shared" si="19"/>
        <v>5619</v>
      </c>
      <c r="AF60" s="18">
        <f t="shared" si="19"/>
        <v>7958</v>
      </c>
      <c r="AG60" s="16">
        <f t="shared" si="44"/>
        <v>1</v>
      </c>
      <c r="AH60" s="16">
        <f t="shared" si="44"/>
        <v>1</v>
      </c>
      <c r="AI60" s="20">
        <f t="shared" si="44"/>
        <v>0</v>
      </c>
      <c r="AJ60" s="16">
        <v>400</v>
      </c>
      <c r="AK60" s="16">
        <f t="shared" si="21"/>
        <v>3183200</v>
      </c>
      <c r="AL60" s="16">
        <f t="shared" si="22"/>
        <v>2672</v>
      </c>
      <c r="AM60" s="16">
        <f t="shared" si="23"/>
        <v>566</v>
      </c>
      <c r="AN60" s="16">
        <f t="shared" si="24"/>
        <v>400</v>
      </c>
      <c r="AO60" s="16">
        <f t="shared" si="25"/>
        <v>3.1831999999999998</v>
      </c>
      <c r="AP60" s="16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5">
      <c r="A61" s="16">
        <v>18</v>
      </c>
      <c r="B61" s="16">
        <v>5</v>
      </c>
      <c r="C61" s="16">
        <v>0</v>
      </c>
      <c r="D61" s="16">
        <v>10</v>
      </c>
      <c r="E61" s="16">
        <f t="shared" si="0"/>
        <v>180</v>
      </c>
      <c r="F61" s="16">
        <f t="shared" si="1"/>
        <v>50</v>
      </c>
      <c r="G61" s="16">
        <f t="shared" si="2"/>
        <v>0</v>
      </c>
      <c r="H61" s="16">
        <f t="shared" si="42"/>
        <v>30</v>
      </c>
      <c r="I61" s="16">
        <f t="shared" si="42"/>
        <v>0</v>
      </c>
      <c r="J61" s="16">
        <f t="shared" si="42"/>
        <v>0</v>
      </c>
      <c r="K61" s="16">
        <v>200</v>
      </c>
      <c r="L61" s="16">
        <f t="shared" si="16"/>
        <v>90</v>
      </c>
      <c r="M61" s="16">
        <f t="shared" ref="M61:N61" si="83">L61+120</f>
        <v>210</v>
      </c>
      <c r="N61" s="16">
        <f t="shared" si="83"/>
        <v>330</v>
      </c>
      <c r="O61" s="15">
        <f t="shared" si="4"/>
        <v>8.5307656099481335</v>
      </c>
      <c r="P61" s="15">
        <f t="shared" si="5"/>
        <v>-3.7975701967066016</v>
      </c>
      <c r="Q61" s="15">
        <f t="shared" si="6"/>
        <v>-4.9265679348891354</v>
      </c>
      <c r="R61" s="15">
        <v>28.4</v>
      </c>
      <c r="S61" s="15">
        <v>55</v>
      </c>
      <c r="T61" s="15">
        <f t="shared" si="7"/>
        <v>30848.525842604642</v>
      </c>
      <c r="U61" s="15">
        <f t="shared" si="8"/>
        <v>39951.232853951231</v>
      </c>
      <c r="V61" s="15">
        <f t="shared" si="9"/>
        <v>21923.102598030342</v>
      </c>
      <c r="W61" s="15">
        <v>30</v>
      </c>
      <c r="X61" s="16">
        <f t="shared" si="10"/>
        <v>178.18116017863574</v>
      </c>
      <c r="Y61" s="16">
        <f t="shared" si="18"/>
        <v>202.11687919110375</v>
      </c>
      <c r="Z61" s="16">
        <f t="shared" si="11"/>
        <v>151.07316968287367</v>
      </c>
      <c r="AA61" s="16">
        <f t="shared" si="41"/>
        <v>-7.656295679972061</v>
      </c>
      <c r="AB61" s="16">
        <f t="shared" si="41"/>
        <v>30.876304937925511</v>
      </c>
      <c r="AC61" s="16">
        <f t="shared" si="41"/>
        <v>-20.167404570304569</v>
      </c>
      <c r="AD61" s="18">
        <f t="shared" si="19"/>
        <v>1531</v>
      </c>
      <c r="AE61" s="18">
        <f t="shared" si="19"/>
        <v>6175</v>
      </c>
      <c r="AF61" s="18">
        <f t="shared" si="19"/>
        <v>4033</v>
      </c>
      <c r="AG61" s="16">
        <f t="shared" si="44"/>
        <v>0</v>
      </c>
      <c r="AH61" s="16">
        <f t="shared" si="44"/>
        <v>1</v>
      </c>
      <c r="AI61" s="20">
        <f t="shared" si="44"/>
        <v>0</v>
      </c>
      <c r="AJ61" s="16">
        <v>400</v>
      </c>
      <c r="AK61" s="16">
        <f t="shared" si="21"/>
        <v>2470000</v>
      </c>
      <c r="AL61" s="16">
        <f t="shared" si="22"/>
        <v>1613</v>
      </c>
      <c r="AM61" s="16">
        <f t="shared" si="23"/>
        <v>400</v>
      </c>
      <c r="AN61" s="16">
        <f t="shared" si="24"/>
        <v>612</v>
      </c>
      <c r="AO61" s="16">
        <f t="shared" si="25"/>
        <v>2.4699999999999998</v>
      </c>
      <c r="AP61" s="16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5">
      <c r="A62" s="16">
        <v>17</v>
      </c>
      <c r="B62" s="16">
        <v>4</v>
      </c>
      <c r="C62" s="16">
        <v>0</v>
      </c>
      <c r="D62" s="16">
        <v>10</v>
      </c>
      <c r="E62" s="16">
        <f t="shared" si="0"/>
        <v>170</v>
      </c>
      <c r="F62" s="16">
        <f t="shared" si="1"/>
        <v>40</v>
      </c>
      <c r="G62" s="16">
        <f t="shared" si="2"/>
        <v>0</v>
      </c>
      <c r="H62" s="16">
        <f t="shared" si="42"/>
        <v>-10</v>
      </c>
      <c r="I62" s="16">
        <f t="shared" si="42"/>
        <v>-10</v>
      </c>
      <c r="J62" s="16">
        <f t="shared" si="42"/>
        <v>0</v>
      </c>
      <c r="K62" s="16">
        <v>200</v>
      </c>
      <c r="L62" s="16">
        <f t="shared" si="16"/>
        <v>90</v>
      </c>
      <c r="M62" s="16">
        <f t="shared" ref="M62:N62" si="84">L62+120</f>
        <v>210</v>
      </c>
      <c r="N62" s="16">
        <f t="shared" si="84"/>
        <v>330</v>
      </c>
      <c r="O62" s="15">
        <f t="shared" si="4"/>
        <v>-2.7263109939062815</v>
      </c>
      <c r="P62" s="15">
        <f t="shared" si="5"/>
        <v>-1.1253108712598419</v>
      </c>
      <c r="Q62" s="15">
        <f t="shared" si="6"/>
        <v>3.837294338704794</v>
      </c>
      <c r="R62" s="15">
        <v>28.4</v>
      </c>
      <c r="S62" s="15">
        <v>55</v>
      </c>
      <c r="T62" s="15">
        <f t="shared" si="7"/>
        <v>33722.900505853562</v>
      </c>
      <c r="U62" s="15">
        <f t="shared" si="8"/>
        <v>25528.27159666847</v>
      </c>
      <c r="V62" s="15">
        <f t="shared" si="9"/>
        <v>31512.591353129697</v>
      </c>
      <c r="W62" s="15">
        <v>30</v>
      </c>
      <c r="X62" s="16">
        <f t="shared" si="10"/>
        <v>186.07229913625929</v>
      </c>
      <c r="Y62" s="16">
        <f t="shared" si="18"/>
        <v>162.56774463794616</v>
      </c>
      <c r="Z62" s="16">
        <f t="shared" si="11"/>
        <v>180.03497258346695</v>
      </c>
      <c r="AA62" s="16">
        <f t="shared" si="41"/>
        <v>7.8911389576235536</v>
      </c>
      <c r="AB62" s="16">
        <f t="shared" si="41"/>
        <v>-39.549134553157586</v>
      </c>
      <c r="AC62" s="16">
        <f t="shared" si="41"/>
        <v>28.961802900593284</v>
      </c>
      <c r="AD62" s="18">
        <f t="shared" si="19"/>
        <v>1578</v>
      </c>
      <c r="AE62" s="18">
        <f t="shared" si="19"/>
        <v>7909</v>
      </c>
      <c r="AF62" s="18">
        <f t="shared" si="19"/>
        <v>5792</v>
      </c>
      <c r="AG62" s="16">
        <f t="shared" si="44"/>
        <v>1</v>
      </c>
      <c r="AH62" s="16">
        <f t="shared" si="44"/>
        <v>0</v>
      </c>
      <c r="AI62" s="20">
        <f t="shared" si="44"/>
        <v>1</v>
      </c>
      <c r="AJ62" s="16">
        <v>400</v>
      </c>
      <c r="AK62" s="16">
        <f t="shared" si="21"/>
        <v>3163600</v>
      </c>
      <c r="AL62" s="16">
        <f t="shared" si="22"/>
        <v>2004</v>
      </c>
      <c r="AM62" s="16">
        <f t="shared" si="23"/>
        <v>400</v>
      </c>
      <c r="AN62" s="16">
        <f t="shared" si="24"/>
        <v>546</v>
      </c>
      <c r="AO62" s="16">
        <f t="shared" si="25"/>
        <v>3.1635999999999997</v>
      </c>
      <c r="AP62" s="16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5">
      <c r="A63" s="16">
        <v>17</v>
      </c>
      <c r="B63" s="16">
        <v>2</v>
      </c>
      <c r="C63" s="16">
        <v>0</v>
      </c>
      <c r="D63" s="16">
        <v>10</v>
      </c>
      <c r="E63" s="16">
        <f t="shared" si="0"/>
        <v>170</v>
      </c>
      <c r="F63" s="16">
        <f t="shared" si="1"/>
        <v>20</v>
      </c>
      <c r="G63" s="16">
        <f t="shared" si="2"/>
        <v>0</v>
      </c>
      <c r="H63" s="16">
        <f t="shared" si="42"/>
        <v>0</v>
      </c>
      <c r="I63" s="16">
        <f t="shared" si="42"/>
        <v>-20</v>
      </c>
      <c r="J63" s="16">
        <f t="shared" si="42"/>
        <v>0</v>
      </c>
      <c r="K63" s="16">
        <v>200</v>
      </c>
      <c r="L63" s="16">
        <f t="shared" si="16"/>
        <v>90</v>
      </c>
      <c r="M63" s="16">
        <f t="shared" ref="M63:N63" si="85">L63+120</f>
        <v>210</v>
      </c>
      <c r="N63" s="16">
        <f t="shared" si="85"/>
        <v>330</v>
      </c>
      <c r="O63" s="15">
        <f t="shared" si="4"/>
        <v>0</v>
      </c>
      <c r="P63" s="15">
        <f t="shared" si="5"/>
        <v>-5.208719102855099</v>
      </c>
      <c r="Q63" s="15">
        <f t="shared" si="6"/>
        <v>5.2087191028550706</v>
      </c>
      <c r="R63" s="15">
        <v>28.4</v>
      </c>
      <c r="S63" s="15">
        <v>55</v>
      </c>
      <c r="T63" s="15">
        <f t="shared" si="7"/>
        <v>37403.560000000005</v>
      </c>
      <c r="U63" s="15">
        <f t="shared" si="8"/>
        <v>26957.646896923703</v>
      </c>
      <c r="V63" s="15">
        <f t="shared" si="9"/>
        <v>26957.646896923692</v>
      </c>
      <c r="W63" s="15">
        <v>30</v>
      </c>
      <c r="X63" s="16">
        <f t="shared" si="10"/>
        <v>195.71295307158391</v>
      </c>
      <c r="Y63" s="16">
        <f t="shared" si="18"/>
        <v>166.90610203621586</v>
      </c>
      <c r="Z63" s="16">
        <f t="shared" si="11"/>
        <v>166.90610203621583</v>
      </c>
      <c r="AA63" s="16">
        <f t="shared" si="41"/>
        <v>9.6406539353246217</v>
      </c>
      <c r="AB63" s="16">
        <f t="shared" si="41"/>
        <v>4.338357398269693</v>
      </c>
      <c r="AC63" s="16">
        <f t="shared" si="41"/>
        <v>-13.128870547251125</v>
      </c>
      <c r="AD63" s="18">
        <f t="shared" si="19"/>
        <v>1928</v>
      </c>
      <c r="AE63" s="18">
        <f t="shared" si="19"/>
        <v>867</v>
      </c>
      <c r="AF63" s="18">
        <f t="shared" si="19"/>
        <v>2625</v>
      </c>
      <c r="AG63" s="16">
        <f t="shared" si="44"/>
        <v>1</v>
      </c>
      <c r="AH63" s="16">
        <f t="shared" si="44"/>
        <v>1</v>
      </c>
      <c r="AI63" s="20">
        <f t="shared" si="44"/>
        <v>0</v>
      </c>
      <c r="AJ63" s="16">
        <v>400</v>
      </c>
      <c r="AK63" s="16">
        <f t="shared" si="21"/>
        <v>1050000</v>
      </c>
      <c r="AL63" s="16">
        <f t="shared" si="22"/>
        <v>544</v>
      </c>
      <c r="AM63" s="16">
        <f t="shared" si="23"/>
        <v>1211</v>
      </c>
      <c r="AN63" s="16">
        <f t="shared" si="24"/>
        <v>400</v>
      </c>
      <c r="AO63" s="16">
        <f t="shared" si="25"/>
        <v>1.05</v>
      </c>
      <c r="AP63" s="16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5">
      <c r="A64" s="16">
        <v>18</v>
      </c>
      <c r="B64" s="16">
        <v>2</v>
      </c>
      <c r="C64" s="16">
        <v>0</v>
      </c>
      <c r="D64" s="16">
        <v>10</v>
      </c>
      <c r="E64" s="16">
        <f t="shared" si="0"/>
        <v>180</v>
      </c>
      <c r="F64" s="16">
        <f t="shared" si="1"/>
        <v>20</v>
      </c>
      <c r="G64" s="16">
        <f t="shared" si="2"/>
        <v>0</v>
      </c>
      <c r="H64" s="16">
        <f t="shared" si="42"/>
        <v>10</v>
      </c>
      <c r="I64" s="16">
        <f t="shared" si="42"/>
        <v>0</v>
      </c>
      <c r="J64" s="16">
        <f t="shared" si="42"/>
        <v>0</v>
      </c>
      <c r="K64" s="16">
        <v>200</v>
      </c>
      <c r="L64" s="16">
        <f t="shared" si="16"/>
        <v>90</v>
      </c>
      <c r="M64" s="16">
        <f t="shared" ref="M64:N64" si="86">L64+120</f>
        <v>210</v>
      </c>
      <c r="N64" s="16">
        <f t="shared" si="86"/>
        <v>330</v>
      </c>
      <c r="O64" s="15">
        <f t="shared" si="4"/>
        <v>2.862405226111747</v>
      </c>
      <c r="P64" s="15">
        <f t="shared" si="5"/>
        <v>-1.3726815681386881</v>
      </c>
      <c r="Q64" s="15">
        <f t="shared" si="6"/>
        <v>-1.4968856303749192</v>
      </c>
      <c r="R64" s="15">
        <v>28.4</v>
      </c>
      <c r="S64" s="15">
        <v>55</v>
      </c>
      <c r="T64" s="15">
        <f t="shared" si="7"/>
        <v>30154.26830212558</v>
      </c>
      <c r="U64" s="15">
        <f t="shared" si="8"/>
        <v>33167.74955878449</v>
      </c>
      <c r="V64" s="15">
        <f t="shared" si="9"/>
        <v>27160.708999515842</v>
      </c>
      <c r="W64" s="15">
        <v>30</v>
      </c>
      <c r="X64" s="16">
        <f t="shared" si="10"/>
        <v>176.22221285106363</v>
      </c>
      <c r="Y64" s="16">
        <f t="shared" si="18"/>
        <v>184.5745095043855</v>
      </c>
      <c r="Z64" s="16">
        <f t="shared" si="11"/>
        <v>167.51330991749833</v>
      </c>
      <c r="AA64" s="16">
        <f t="shared" si="41"/>
        <v>-19.49074022052028</v>
      </c>
      <c r="AB64" s="16">
        <f t="shared" si="41"/>
        <v>17.668407468169647</v>
      </c>
      <c r="AC64" s="16">
        <f t="shared" si="41"/>
        <v>0.60720788128250547</v>
      </c>
      <c r="AD64" s="18">
        <f t="shared" si="19"/>
        <v>3898</v>
      </c>
      <c r="AE64" s="18">
        <f t="shared" si="19"/>
        <v>3533</v>
      </c>
      <c r="AF64" s="18">
        <f t="shared" si="19"/>
        <v>121</v>
      </c>
      <c r="AG64" s="16">
        <f t="shared" si="44"/>
        <v>0</v>
      </c>
      <c r="AH64" s="16">
        <f t="shared" si="44"/>
        <v>1</v>
      </c>
      <c r="AI64" s="20">
        <f t="shared" si="44"/>
        <v>1</v>
      </c>
      <c r="AJ64" s="16">
        <v>400</v>
      </c>
      <c r="AK64" s="16">
        <f t="shared" si="21"/>
        <v>1559200</v>
      </c>
      <c r="AL64" s="16">
        <f t="shared" si="22"/>
        <v>400</v>
      </c>
      <c r="AM64" s="16">
        <f t="shared" si="23"/>
        <v>441</v>
      </c>
      <c r="AN64" s="16">
        <f t="shared" si="24"/>
        <v>12885</v>
      </c>
      <c r="AO64" s="16">
        <f t="shared" si="25"/>
        <v>1.5591999999999999</v>
      </c>
      <c r="AP64" s="16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5">
      <c r="A65" s="16">
        <v>18.5</v>
      </c>
      <c r="B65" s="16">
        <v>1</v>
      </c>
      <c r="C65" s="16">
        <v>0</v>
      </c>
      <c r="D65" s="16">
        <v>10</v>
      </c>
      <c r="E65" s="16">
        <f t="shared" si="0"/>
        <v>185</v>
      </c>
      <c r="F65" s="16">
        <f t="shared" si="1"/>
        <v>10</v>
      </c>
      <c r="G65" s="16">
        <f t="shared" si="2"/>
        <v>0</v>
      </c>
      <c r="H65" s="16">
        <f t="shared" si="42"/>
        <v>5</v>
      </c>
      <c r="I65" s="16">
        <f t="shared" si="42"/>
        <v>-10</v>
      </c>
      <c r="J65" s="16">
        <f t="shared" si="42"/>
        <v>0</v>
      </c>
      <c r="K65" s="16">
        <v>200</v>
      </c>
      <c r="L65" s="16">
        <f t="shared" si="16"/>
        <v>90</v>
      </c>
      <c r="M65" s="16">
        <f t="shared" ref="M65:N65" si="87">L65+120</f>
        <v>210</v>
      </c>
      <c r="N65" s="16">
        <f t="shared" si="87"/>
        <v>330</v>
      </c>
      <c r="O65" s="15">
        <f t="shared" si="4"/>
        <v>1.3639275316029114</v>
      </c>
      <c r="P65" s="15">
        <f t="shared" si="5"/>
        <v>-3.2045760584402672</v>
      </c>
      <c r="Q65" s="15">
        <f t="shared" si="6"/>
        <v>1.8504959311127607</v>
      </c>
      <c r="R65" s="15">
        <v>28.4</v>
      </c>
      <c r="S65" s="15">
        <v>55</v>
      </c>
      <c r="T65" s="15">
        <f t="shared" si="7"/>
        <v>33657.393781996798</v>
      </c>
      <c r="U65" s="15">
        <f t="shared" si="8"/>
        <v>29943.640066736683</v>
      </c>
      <c r="V65" s="15">
        <f t="shared" si="9"/>
        <v>26951.579173833776</v>
      </c>
      <c r="W65" s="15">
        <v>30</v>
      </c>
      <c r="X65" s="16">
        <f t="shared" si="10"/>
        <v>185.8961908754367</v>
      </c>
      <c r="Y65" s="16">
        <f t="shared" si="18"/>
        <v>175.62357491731194</v>
      </c>
      <c r="Z65" s="16">
        <f t="shared" si="11"/>
        <v>166.88792399042472</v>
      </c>
      <c r="AA65" s="16">
        <f t="shared" si="41"/>
        <v>9.6739780243730706</v>
      </c>
      <c r="AB65" s="16">
        <f t="shared" si="41"/>
        <v>-8.9509345870735615</v>
      </c>
      <c r="AC65" s="16">
        <f t="shared" si="41"/>
        <v>-0.62538592707360863</v>
      </c>
      <c r="AD65" s="18">
        <f t="shared" si="19"/>
        <v>1934</v>
      </c>
      <c r="AE65" s="18">
        <f t="shared" si="19"/>
        <v>1790</v>
      </c>
      <c r="AF65" s="18">
        <f t="shared" si="19"/>
        <v>125</v>
      </c>
      <c r="AG65" s="16">
        <f t="shared" si="44"/>
        <v>1</v>
      </c>
      <c r="AH65" s="16">
        <f t="shared" si="44"/>
        <v>0</v>
      </c>
      <c r="AI65" s="20">
        <f t="shared" si="44"/>
        <v>0</v>
      </c>
      <c r="AJ65" s="16">
        <v>400</v>
      </c>
      <c r="AK65" s="16">
        <f t="shared" si="21"/>
        <v>773600</v>
      </c>
      <c r="AL65" s="16">
        <f t="shared" si="22"/>
        <v>400</v>
      </c>
      <c r="AM65" s="16">
        <f t="shared" si="23"/>
        <v>432</v>
      </c>
      <c r="AN65" s="16">
        <f t="shared" si="24"/>
        <v>6188</v>
      </c>
      <c r="AO65" s="16">
        <f t="shared" si="25"/>
        <v>0.77359999999999995</v>
      </c>
      <c r="AP65" s="16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5">
      <c r="A66" s="16">
        <v>16</v>
      </c>
      <c r="B66" s="16">
        <v>1</v>
      </c>
      <c r="C66" s="16">
        <v>0</v>
      </c>
      <c r="D66" s="16">
        <v>10</v>
      </c>
      <c r="E66" s="16">
        <f t="shared" si="0"/>
        <v>160</v>
      </c>
      <c r="F66" s="16">
        <f t="shared" si="1"/>
        <v>10</v>
      </c>
      <c r="G66" s="16">
        <f t="shared" si="2"/>
        <v>0</v>
      </c>
      <c r="H66" s="16">
        <f t="shared" si="42"/>
        <v>-25</v>
      </c>
      <c r="I66" s="16">
        <f t="shared" si="42"/>
        <v>0</v>
      </c>
      <c r="J66" s="16">
        <f t="shared" si="42"/>
        <v>0</v>
      </c>
      <c r="K66" s="16">
        <v>200</v>
      </c>
      <c r="L66" s="16">
        <f t="shared" si="16"/>
        <v>90</v>
      </c>
      <c r="M66" s="16">
        <f t="shared" ref="M66:N66" si="88">L66+120</f>
        <v>210</v>
      </c>
      <c r="N66" s="16">
        <f t="shared" si="88"/>
        <v>330</v>
      </c>
      <c r="O66" s="15">
        <f t="shared" si="4"/>
        <v>-7.125016348901795</v>
      </c>
      <c r="P66" s="15">
        <f t="shared" si="5"/>
        <v>4.0091423083372035</v>
      </c>
      <c r="Q66" s="15">
        <f t="shared" si="6"/>
        <v>3.2277797176307672</v>
      </c>
      <c r="R66" s="15">
        <v>28.4</v>
      </c>
      <c r="S66" s="15">
        <v>55</v>
      </c>
      <c r="T66" s="15">
        <f t="shared" si="7"/>
        <v>30609.757194762929</v>
      </c>
      <c r="U66" s="15">
        <f t="shared" si="8"/>
        <v>23160.844317806135</v>
      </c>
      <c r="V66" s="15">
        <f t="shared" si="9"/>
        <v>38182.263780211644</v>
      </c>
      <c r="W66" s="15">
        <v>30</v>
      </c>
      <c r="X66" s="16">
        <f t="shared" si="10"/>
        <v>177.50987914694474</v>
      </c>
      <c r="Y66" s="16">
        <f t="shared" si="18"/>
        <v>155.11558373614864</v>
      </c>
      <c r="Z66" s="16">
        <f t="shared" si="11"/>
        <v>197.69234628637409</v>
      </c>
      <c r="AA66" s="16">
        <f t="shared" si="41"/>
        <v>-8.386311728491961</v>
      </c>
      <c r="AB66" s="16">
        <f t="shared" si="41"/>
        <v>-20.507991181163305</v>
      </c>
      <c r="AC66" s="16">
        <f t="shared" si="41"/>
        <v>30.804422295949365</v>
      </c>
      <c r="AD66" s="18">
        <f t="shared" si="19"/>
        <v>1677</v>
      </c>
      <c r="AE66" s="18">
        <f t="shared" si="19"/>
        <v>4101</v>
      </c>
      <c r="AF66" s="18">
        <f t="shared" si="19"/>
        <v>6160</v>
      </c>
      <c r="AG66" s="16">
        <f t="shared" si="44"/>
        <v>0</v>
      </c>
      <c r="AH66" s="16">
        <f t="shared" si="44"/>
        <v>0</v>
      </c>
      <c r="AI66" s="20">
        <f t="shared" si="44"/>
        <v>1</v>
      </c>
      <c r="AJ66" s="16">
        <v>400</v>
      </c>
      <c r="AK66" s="16">
        <f t="shared" si="21"/>
        <v>2464000</v>
      </c>
      <c r="AL66" s="16">
        <f t="shared" si="22"/>
        <v>1469</v>
      </c>
      <c r="AM66" s="16">
        <f t="shared" si="23"/>
        <v>600</v>
      </c>
      <c r="AN66" s="16">
        <f t="shared" si="24"/>
        <v>400</v>
      </c>
      <c r="AO66" s="16">
        <f t="shared" si="25"/>
        <v>2.464</v>
      </c>
      <c r="AP66" s="16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5">
      <c r="A67" s="16">
        <v>16</v>
      </c>
      <c r="B67" s="16">
        <v>4</v>
      </c>
      <c r="C67" s="16">
        <v>0</v>
      </c>
      <c r="D67" s="16">
        <v>10</v>
      </c>
      <c r="E67" s="16">
        <f t="shared" si="0"/>
        <v>160</v>
      </c>
      <c r="F67" s="16">
        <f t="shared" si="1"/>
        <v>40</v>
      </c>
      <c r="G67" s="16">
        <f t="shared" si="2"/>
        <v>0</v>
      </c>
      <c r="H67" s="16">
        <f t="shared" si="42"/>
        <v>0</v>
      </c>
      <c r="I67" s="16">
        <f t="shared" si="42"/>
        <v>30</v>
      </c>
      <c r="J67" s="16">
        <f t="shared" si="42"/>
        <v>0</v>
      </c>
      <c r="K67" s="16">
        <v>200</v>
      </c>
      <c r="L67" s="16">
        <f t="shared" si="16"/>
        <v>90</v>
      </c>
      <c r="M67" s="16">
        <f t="shared" ref="M67:N67" si="89">L67+120</f>
        <v>210</v>
      </c>
      <c r="N67" s="16">
        <f t="shared" si="89"/>
        <v>330</v>
      </c>
      <c r="O67" s="15">
        <f t="shared" si="4"/>
        <v>0</v>
      </c>
      <c r="P67" s="15">
        <f t="shared" si="5"/>
        <v>6.8902565111418426</v>
      </c>
      <c r="Q67" s="15">
        <f t="shared" si="6"/>
        <v>-6.8902565111418426</v>
      </c>
      <c r="R67" s="15">
        <v>28.4</v>
      </c>
      <c r="S67" s="15">
        <v>55</v>
      </c>
      <c r="T67" s="15">
        <f t="shared" si="7"/>
        <v>20563.560000000001</v>
      </c>
      <c r="U67" s="15">
        <f t="shared" si="8"/>
        <v>36086.3510356595</v>
      </c>
      <c r="V67" s="15">
        <f t="shared" si="9"/>
        <v>36086.351035659492</v>
      </c>
      <c r="W67" s="15">
        <v>30</v>
      </c>
      <c r="X67" s="16">
        <f t="shared" si="10"/>
        <v>146.50447092153877</v>
      </c>
      <c r="Y67" s="16">
        <f t="shared" si="18"/>
        <v>192.31835855076213</v>
      </c>
      <c r="Z67" s="16">
        <f t="shared" si="11"/>
        <v>192.3183585507621</v>
      </c>
      <c r="AA67" s="16">
        <f t="shared" si="41"/>
        <v>-31.005408225405972</v>
      </c>
      <c r="AB67" s="16">
        <f t="shared" si="41"/>
        <v>37.202774814613491</v>
      </c>
      <c r="AC67" s="16">
        <f t="shared" si="41"/>
        <v>-5.3739877356119905</v>
      </c>
      <c r="AD67" s="18">
        <f t="shared" si="19"/>
        <v>6201</v>
      </c>
      <c r="AE67" s="18">
        <f t="shared" si="19"/>
        <v>7440</v>
      </c>
      <c r="AF67" s="18">
        <f t="shared" si="19"/>
        <v>1074</v>
      </c>
      <c r="AG67" s="16">
        <f t="shared" si="44"/>
        <v>0</v>
      </c>
      <c r="AH67" s="16">
        <f t="shared" si="44"/>
        <v>1</v>
      </c>
      <c r="AI67" s="20">
        <f t="shared" si="44"/>
        <v>0</v>
      </c>
      <c r="AJ67" s="16">
        <v>400</v>
      </c>
      <c r="AK67" s="16">
        <f t="shared" si="21"/>
        <v>2976000</v>
      </c>
      <c r="AL67" s="16">
        <f t="shared" si="22"/>
        <v>479</v>
      </c>
      <c r="AM67" s="16">
        <f t="shared" si="23"/>
        <v>400</v>
      </c>
      <c r="AN67" s="16">
        <f t="shared" si="24"/>
        <v>2770</v>
      </c>
      <c r="AO67" s="16">
        <f t="shared" si="25"/>
        <v>2.976</v>
      </c>
      <c r="AP67" s="16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5">
      <c r="A68" s="16">
        <v>15</v>
      </c>
      <c r="B68" s="16">
        <v>4</v>
      </c>
      <c r="C68" s="16">
        <v>0</v>
      </c>
      <c r="D68" s="16">
        <v>10</v>
      </c>
      <c r="E68" s="16">
        <f t="shared" si="0"/>
        <v>150</v>
      </c>
      <c r="F68" s="16">
        <f t="shared" si="1"/>
        <v>40</v>
      </c>
      <c r="G68" s="16">
        <f t="shared" si="2"/>
        <v>0</v>
      </c>
      <c r="H68" s="16">
        <f t="shared" si="42"/>
        <v>-10</v>
      </c>
      <c r="I68" s="16">
        <f t="shared" si="42"/>
        <v>0</v>
      </c>
      <c r="J68" s="16">
        <f t="shared" si="42"/>
        <v>0</v>
      </c>
      <c r="K68" s="16">
        <v>200</v>
      </c>
      <c r="L68" s="16">
        <f t="shared" si="16"/>
        <v>90</v>
      </c>
      <c r="M68" s="16">
        <f t="shared" ref="M68:N68" si="90">L68+120</f>
        <v>210</v>
      </c>
      <c r="N68" s="16">
        <f t="shared" si="90"/>
        <v>330</v>
      </c>
      <c r="O68" s="15">
        <f t="shared" si="4"/>
        <v>-2.862405226111747</v>
      </c>
      <c r="P68" s="15">
        <f t="shared" si="5"/>
        <v>1.4968856303748908</v>
      </c>
      <c r="Q68" s="15">
        <f t="shared" si="6"/>
        <v>1.3726815681386597</v>
      </c>
      <c r="R68" s="15">
        <v>28.4</v>
      </c>
      <c r="S68" s="15">
        <v>55</v>
      </c>
      <c r="T68" s="15">
        <f t="shared" si="7"/>
        <v>30154.26830212558</v>
      </c>
      <c r="U68" s="15">
        <f t="shared" si="8"/>
        <v>27160.708999515842</v>
      </c>
      <c r="V68" s="15">
        <f t="shared" si="9"/>
        <v>33167.749558784482</v>
      </c>
      <c r="W68" s="15">
        <v>30</v>
      </c>
      <c r="X68" s="16">
        <f t="shared" si="10"/>
        <v>176.22221285106363</v>
      </c>
      <c r="Y68" s="16">
        <f t="shared" si="18"/>
        <v>167.51330991749833</v>
      </c>
      <c r="Z68" s="16">
        <f t="shared" si="11"/>
        <v>184.57450950438547</v>
      </c>
      <c r="AA68" s="16">
        <f t="shared" si="41"/>
        <v>29.717741929524863</v>
      </c>
      <c r="AB68" s="16">
        <f t="shared" si="41"/>
        <v>-24.805048633263794</v>
      </c>
      <c r="AC68" s="16">
        <f t="shared" si="41"/>
        <v>-7.7438490463766243</v>
      </c>
      <c r="AD68" s="18">
        <f t="shared" si="19"/>
        <v>5943</v>
      </c>
      <c r="AE68" s="18">
        <f t="shared" si="19"/>
        <v>4961</v>
      </c>
      <c r="AF68" s="18">
        <f t="shared" si="19"/>
        <v>1548</v>
      </c>
      <c r="AG68" s="16">
        <f t="shared" si="44"/>
        <v>1</v>
      </c>
      <c r="AH68" s="16">
        <f t="shared" si="44"/>
        <v>0</v>
      </c>
      <c r="AI68" s="20">
        <f t="shared" si="44"/>
        <v>0</v>
      </c>
      <c r="AJ68" s="16">
        <v>400</v>
      </c>
      <c r="AK68" s="16">
        <f t="shared" si="21"/>
        <v>2377200</v>
      </c>
      <c r="AL68" s="16">
        <f t="shared" si="22"/>
        <v>400</v>
      </c>
      <c r="AM68" s="16">
        <f t="shared" si="23"/>
        <v>479</v>
      </c>
      <c r="AN68" s="16">
        <f t="shared" si="24"/>
        <v>1535</v>
      </c>
      <c r="AO68" s="16">
        <f t="shared" si="25"/>
        <v>2.3771999999999998</v>
      </c>
      <c r="AP68" s="16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5">
      <c r="A69" s="16">
        <v>15</v>
      </c>
      <c r="B69" s="16">
        <v>1</v>
      </c>
      <c r="C69" s="16">
        <v>0</v>
      </c>
      <c r="D69" s="16">
        <v>10</v>
      </c>
      <c r="E69" s="16">
        <f t="shared" ref="E69:E94" si="91">D69*A69</f>
        <v>150</v>
      </c>
      <c r="F69" s="16">
        <f t="shared" ref="F69:F94" si="92">D69*B69</f>
        <v>10</v>
      </c>
      <c r="G69" s="16">
        <f t="shared" ref="G69:G94" si="93">D69*C69</f>
        <v>0</v>
      </c>
      <c r="H69" s="16">
        <f t="shared" si="42"/>
        <v>0</v>
      </c>
      <c r="I69" s="16">
        <f t="shared" si="42"/>
        <v>-30</v>
      </c>
      <c r="J69" s="16">
        <f t="shared" si="42"/>
        <v>0</v>
      </c>
      <c r="K69" s="16">
        <v>200</v>
      </c>
      <c r="L69" s="16">
        <f t="shared" si="16"/>
        <v>90</v>
      </c>
      <c r="M69" s="16">
        <f t="shared" ref="M69:N69" si="94">L69+120</f>
        <v>210</v>
      </c>
      <c r="N69" s="16">
        <f t="shared" si="94"/>
        <v>330</v>
      </c>
      <c r="O69" s="15">
        <f t="shared" ref="O69:O94" si="95">+DEGREES(ATAN2($H69-$K69*COS(RADIANS(L69)),$I69-$K69*SIN(RADIANS(L69))))-L69 +180</f>
        <v>0</v>
      </c>
      <c r="P69" s="15">
        <f t="shared" ref="P69:P94" si="96">+DEGREES(ATAN2($H69-$K69*COS(RADIANS(M69)),$I69-$K69*SIN(RADIANS(M69))))-M69 +180</f>
        <v>-7.9941406850063004</v>
      </c>
      <c r="Q69" s="15">
        <f t="shared" ref="Q69:Q94" si="97">+DEGREES(ATAN2($H69-$K69*COS(RADIANS(N69)),$I69-$K69*SIN(RADIANS(N69))))-N69 +180</f>
        <v>7.9941406850063004</v>
      </c>
      <c r="R69" s="15">
        <v>28.4</v>
      </c>
      <c r="S69" s="15">
        <v>55</v>
      </c>
      <c r="T69" s="15">
        <f t="shared" ref="T69:T94" si="98">($H69-$R69*COS(RADIANS(O69+L69))+$S69*COS(RADIANS(L69+O69))-$K69*COS(RADIANS(L69)))^2+($I69-$R69*SIN(RADIANS(O69+L69))+$S69*SIN(RADIANS(L69+O69))-$K69*SIN(RADIANS(L69)))^2+$J69^2</f>
        <v>41371.560000000005</v>
      </c>
      <c r="U69" s="15">
        <f t="shared" ref="U69:U94" si="99">($H69-$R69*COS(RADIANS(P69+M69))+$S69*COS(RADIANS(M69+P69))-$K69*COS(RADIANS(M69)))^2+($I69-$R69*SIN(RADIANS(P69+M69))+$S69*SIN(RADIANS(M69+P69))-$K69*SIN(RADIANS(M69)))^2+$J69^2</f>
        <v>25668.979819712677</v>
      </c>
      <c r="V69" s="15">
        <f t="shared" ref="V69:V94" si="100">($H69-$R69*COS(RADIANS(Q69+N69))+$S69*COS(RADIANS(N69+Q69))-$K69*COS(RADIANS(N69)))^2+($I69-$R69*SIN(RADIANS(Q69+N69))+$S69*SIN(RADIANS(N69+Q69))-$K69*SIN(RADIANS(N69)))^2+$J69^2</f>
        <v>25668.979819712673</v>
      </c>
      <c r="W69" s="15">
        <v>30</v>
      </c>
      <c r="X69" s="16">
        <f t="shared" ref="X69:X94" si="101">SQRT(-$W69^2+T69)</f>
        <v>205.60048638074767</v>
      </c>
      <c r="Y69" s="16">
        <f t="shared" ref="Y69:Y94" si="102">SQRT(-$W69^2+U69)</f>
        <v>162.99993809726641</v>
      </c>
      <c r="Z69" s="16">
        <f t="shared" ref="Z69:Z94" si="103">SQRT(-$W69^2+V69)</f>
        <v>162.99993809726638</v>
      </c>
      <c r="AA69" s="16">
        <f t="shared" si="41"/>
        <v>29.378273529684037</v>
      </c>
      <c r="AB69" s="16">
        <f t="shared" si="41"/>
        <v>-4.5133718202319244</v>
      </c>
      <c r="AC69" s="16">
        <f t="shared" si="41"/>
        <v>-21.574571407119095</v>
      </c>
      <c r="AD69" s="18">
        <f t="shared" si="19"/>
        <v>5875</v>
      </c>
      <c r="AE69" s="18">
        <f t="shared" si="19"/>
        <v>902</v>
      </c>
      <c r="AF69" s="18">
        <f t="shared" si="19"/>
        <v>4314</v>
      </c>
      <c r="AG69" s="16">
        <f t="shared" si="44"/>
        <v>1</v>
      </c>
      <c r="AH69" s="16">
        <f t="shared" si="44"/>
        <v>0</v>
      </c>
      <c r="AI69" s="20">
        <f t="shared" si="44"/>
        <v>0</v>
      </c>
      <c r="AJ69" s="16">
        <v>400</v>
      </c>
      <c r="AK69" s="16">
        <f t="shared" si="21"/>
        <v>2350000</v>
      </c>
      <c r="AL69" s="16">
        <f t="shared" si="22"/>
        <v>400</v>
      </c>
      <c r="AM69" s="16">
        <f t="shared" si="23"/>
        <v>2605</v>
      </c>
      <c r="AN69" s="16">
        <f t="shared" si="24"/>
        <v>544</v>
      </c>
      <c r="AO69" s="16">
        <f t="shared" si="25"/>
        <v>2.35</v>
      </c>
      <c r="AP69" s="16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5">
      <c r="A70" s="16">
        <v>14</v>
      </c>
      <c r="B70" s="16">
        <v>1</v>
      </c>
      <c r="C70" s="16">
        <v>0</v>
      </c>
      <c r="D70" s="16">
        <v>10</v>
      </c>
      <c r="E70" s="16">
        <f t="shared" si="91"/>
        <v>140</v>
      </c>
      <c r="F70" s="16">
        <f t="shared" si="92"/>
        <v>10</v>
      </c>
      <c r="G70" s="16">
        <f t="shared" si="93"/>
        <v>0</v>
      </c>
      <c r="H70" s="16">
        <f t="shared" si="42"/>
        <v>-10</v>
      </c>
      <c r="I70" s="16">
        <f t="shared" si="42"/>
        <v>0</v>
      </c>
      <c r="J70" s="16">
        <f t="shared" si="42"/>
        <v>0</v>
      </c>
      <c r="K70" s="16">
        <v>200</v>
      </c>
      <c r="L70" s="16">
        <f t="shared" ref="L70:L94" si="104">+L69</f>
        <v>90</v>
      </c>
      <c r="M70" s="16">
        <f t="shared" ref="M70:N70" si="105">L70+120</f>
        <v>210</v>
      </c>
      <c r="N70" s="16">
        <f t="shared" si="105"/>
        <v>330</v>
      </c>
      <c r="O70" s="15">
        <f t="shared" si="95"/>
        <v>-2.862405226111747</v>
      </c>
      <c r="P70" s="15">
        <f t="shared" si="96"/>
        <v>1.4968856303748908</v>
      </c>
      <c r="Q70" s="15">
        <f t="shared" si="97"/>
        <v>1.3726815681386597</v>
      </c>
      <c r="R70" s="15">
        <v>28.4</v>
      </c>
      <c r="S70" s="15">
        <v>55</v>
      </c>
      <c r="T70" s="15">
        <f t="shared" si="98"/>
        <v>30154.26830212558</v>
      </c>
      <c r="U70" s="15">
        <f t="shared" si="99"/>
        <v>27160.708999515842</v>
      </c>
      <c r="V70" s="15">
        <f t="shared" si="100"/>
        <v>33167.749558784482</v>
      </c>
      <c r="W70" s="15">
        <v>30</v>
      </c>
      <c r="X70" s="16">
        <f t="shared" si="101"/>
        <v>176.22221285106363</v>
      </c>
      <c r="Y70" s="16">
        <f t="shared" si="102"/>
        <v>167.51330991749833</v>
      </c>
      <c r="Z70" s="16">
        <f t="shared" si="103"/>
        <v>184.57450950438547</v>
      </c>
      <c r="AA70" s="16">
        <f t="shared" si="41"/>
        <v>-29.378273529684037</v>
      </c>
      <c r="AB70" s="16">
        <f t="shared" si="41"/>
        <v>4.5133718202319244</v>
      </c>
      <c r="AC70" s="16">
        <f t="shared" si="41"/>
        <v>21.574571407119095</v>
      </c>
      <c r="AD70" s="18">
        <f t="shared" ref="AD70:AF94" si="106">INT(ABS(AA70*200))</f>
        <v>5875</v>
      </c>
      <c r="AE70" s="18">
        <f t="shared" si="106"/>
        <v>902</v>
      </c>
      <c r="AF70" s="18">
        <f t="shared" si="106"/>
        <v>4314</v>
      </c>
      <c r="AG70" s="16">
        <f t="shared" si="44"/>
        <v>0</v>
      </c>
      <c r="AH70" s="16">
        <f t="shared" si="44"/>
        <v>1</v>
      </c>
      <c r="AI70" s="20">
        <f t="shared" si="44"/>
        <v>1</v>
      </c>
      <c r="AJ70" s="16">
        <v>400</v>
      </c>
      <c r="AK70" s="16">
        <f t="shared" ref="AK70:AK94" si="107">AJ70*MAX(AD70:AF70)</f>
        <v>2350000</v>
      </c>
      <c r="AL70" s="16">
        <f t="shared" ref="AL70:AL94" si="108">INT(AK70/AD70)</f>
        <v>400</v>
      </c>
      <c r="AM70" s="16">
        <f t="shared" ref="AM70:AM94" si="109">INT(AK70/AE70)</f>
        <v>2605</v>
      </c>
      <c r="AN70" s="16">
        <f t="shared" ref="AN70:AN94" si="110">INT(AK70/AF70)</f>
        <v>544</v>
      </c>
      <c r="AO70" s="16">
        <f t="shared" ref="AO70:AO94" si="111">AK70*0.000001</f>
        <v>2.35</v>
      </c>
      <c r="AP70" s="16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5">
      <c r="A71" s="16">
        <v>12.5</v>
      </c>
      <c r="B71" s="16">
        <v>3</v>
      </c>
      <c r="C71" s="16">
        <v>0</v>
      </c>
      <c r="D71" s="16">
        <v>10</v>
      </c>
      <c r="E71" s="16">
        <f t="shared" si="91"/>
        <v>125</v>
      </c>
      <c r="F71" s="16">
        <f t="shared" si="92"/>
        <v>30</v>
      </c>
      <c r="G71" s="16">
        <f t="shared" si="93"/>
        <v>0</v>
      </c>
      <c r="H71" s="16">
        <f t="shared" si="42"/>
        <v>-15</v>
      </c>
      <c r="I71" s="16">
        <f t="shared" si="42"/>
        <v>20</v>
      </c>
      <c r="J71" s="16">
        <f t="shared" si="42"/>
        <v>0</v>
      </c>
      <c r="K71" s="16">
        <v>200</v>
      </c>
      <c r="L71" s="16">
        <f t="shared" si="104"/>
        <v>90</v>
      </c>
      <c r="M71" s="16">
        <f t="shared" ref="M71:N71" si="112">L71+120</f>
        <v>210</v>
      </c>
      <c r="N71" s="16">
        <f t="shared" si="112"/>
        <v>330</v>
      </c>
      <c r="O71" s="15">
        <f t="shared" si="95"/>
        <v>-4.7636416907261605</v>
      </c>
      <c r="P71" s="15">
        <f t="shared" si="96"/>
        <v>7.180649610985995</v>
      </c>
      <c r="Q71" s="15">
        <f t="shared" si="97"/>
        <v>-2.5216796888157376</v>
      </c>
      <c r="R71" s="15">
        <v>28.4</v>
      </c>
      <c r="S71" s="15">
        <v>55</v>
      </c>
      <c r="T71" s="15">
        <f t="shared" si="98"/>
        <v>23723.367526123748</v>
      </c>
      <c r="U71" s="15">
        <f t="shared" si="99"/>
        <v>29572.643969224573</v>
      </c>
      <c r="V71" s="15">
        <f t="shared" si="100"/>
        <v>38654.125337976431</v>
      </c>
      <c r="W71" s="15">
        <v>30</v>
      </c>
      <c r="X71" s="16">
        <f t="shared" si="101"/>
        <v>156.91834668426679</v>
      </c>
      <c r="Y71" s="16">
        <f t="shared" si="102"/>
        <v>174.5641543078778</v>
      </c>
      <c r="Z71" s="16">
        <f t="shared" si="103"/>
        <v>198.88218959468551</v>
      </c>
      <c r="AA71" s="16">
        <f t="shared" si="41"/>
        <v>-19.303866166796837</v>
      </c>
      <c r="AB71" s="16">
        <f t="shared" si="41"/>
        <v>7.0508443903794671</v>
      </c>
      <c r="AC71" s="16">
        <f t="shared" si="41"/>
        <v>14.307680090300039</v>
      </c>
      <c r="AD71" s="18">
        <f t="shared" si="106"/>
        <v>3860</v>
      </c>
      <c r="AE71" s="18">
        <f t="shared" si="106"/>
        <v>1410</v>
      </c>
      <c r="AF71" s="18">
        <f t="shared" si="106"/>
        <v>2861</v>
      </c>
      <c r="AG71" s="16">
        <f t="shared" si="44"/>
        <v>0</v>
      </c>
      <c r="AH71" s="16">
        <f t="shared" si="44"/>
        <v>1</v>
      </c>
      <c r="AI71" s="20">
        <f t="shared" si="44"/>
        <v>1</v>
      </c>
      <c r="AJ71" s="16">
        <v>400</v>
      </c>
      <c r="AK71" s="16">
        <f t="shared" si="107"/>
        <v>1544000</v>
      </c>
      <c r="AL71" s="16">
        <f t="shared" si="108"/>
        <v>400</v>
      </c>
      <c r="AM71" s="16">
        <f t="shared" si="109"/>
        <v>1095</v>
      </c>
      <c r="AN71" s="16">
        <f t="shared" si="110"/>
        <v>539</v>
      </c>
      <c r="AO71" s="16">
        <f t="shared" si="111"/>
        <v>1.544</v>
      </c>
      <c r="AP71" s="16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5">
      <c r="A72" s="16">
        <v>14</v>
      </c>
      <c r="B72" s="16">
        <v>3</v>
      </c>
      <c r="C72" s="16">
        <v>0</v>
      </c>
      <c r="D72" s="16">
        <v>10</v>
      </c>
      <c r="E72" s="16">
        <f t="shared" si="91"/>
        <v>140</v>
      </c>
      <c r="F72" s="16">
        <f t="shared" si="92"/>
        <v>30</v>
      </c>
      <c r="G72" s="16">
        <f t="shared" si="93"/>
        <v>0</v>
      </c>
      <c r="H72" s="16">
        <f t="shared" si="42"/>
        <v>15</v>
      </c>
      <c r="I72" s="16">
        <f t="shared" si="42"/>
        <v>0</v>
      </c>
      <c r="J72" s="16">
        <f t="shared" si="42"/>
        <v>0</v>
      </c>
      <c r="K72" s="16">
        <v>200</v>
      </c>
      <c r="L72" s="16">
        <f t="shared" si="104"/>
        <v>90</v>
      </c>
      <c r="M72" s="16">
        <f t="shared" ref="M72:N72" si="113">L72+120</f>
        <v>210</v>
      </c>
      <c r="N72" s="16">
        <f t="shared" si="113"/>
        <v>330</v>
      </c>
      <c r="O72" s="15">
        <f t="shared" si="95"/>
        <v>4.2891533288189976</v>
      </c>
      <c r="P72" s="15">
        <f t="shared" si="96"/>
        <v>-2.01671487297358</v>
      </c>
      <c r="Q72" s="15">
        <f t="shared" si="97"/>
        <v>-2.2966101113935338</v>
      </c>
      <c r="R72" s="15">
        <v>28.4</v>
      </c>
      <c r="S72" s="15">
        <v>55</v>
      </c>
      <c r="T72" s="15">
        <f t="shared" si="98"/>
        <v>30262.676964089995</v>
      </c>
      <c r="U72" s="15">
        <f t="shared" si="99"/>
        <v>34790.601361650602</v>
      </c>
      <c r="V72" s="15">
        <f t="shared" si="100"/>
        <v>25779.498138759795</v>
      </c>
      <c r="W72" s="15">
        <v>30</v>
      </c>
      <c r="X72" s="16">
        <f t="shared" si="101"/>
        <v>176.529535670635</v>
      </c>
      <c r="Y72" s="16">
        <f t="shared" si="102"/>
        <v>188.91956320521865</v>
      </c>
      <c r="Z72" s="16">
        <f t="shared" si="103"/>
        <v>163.33859965960218</v>
      </c>
      <c r="AA72" s="16">
        <f t="shared" si="41"/>
        <v>19.611188986368205</v>
      </c>
      <c r="AB72" s="16">
        <f t="shared" si="41"/>
        <v>14.355408897340851</v>
      </c>
      <c r="AC72" s="16">
        <f t="shared" si="41"/>
        <v>-35.543589935083332</v>
      </c>
      <c r="AD72" s="18">
        <f t="shared" si="106"/>
        <v>3922</v>
      </c>
      <c r="AE72" s="18">
        <f t="shared" si="106"/>
        <v>2871</v>
      </c>
      <c r="AF72" s="18">
        <f t="shared" si="106"/>
        <v>7108</v>
      </c>
      <c r="AG72" s="16">
        <f t="shared" si="44"/>
        <v>1</v>
      </c>
      <c r="AH72" s="16">
        <f t="shared" si="44"/>
        <v>1</v>
      </c>
      <c r="AI72" s="20">
        <f t="shared" si="44"/>
        <v>0</v>
      </c>
      <c r="AJ72" s="16">
        <v>400</v>
      </c>
      <c r="AK72" s="16">
        <f t="shared" si="107"/>
        <v>2843200</v>
      </c>
      <c r="AL72" s="16">
        <f t="shared" si="108"/>
        <v>724</v>
      </c>
      <c r="AM72" s="16">
        <f t="shared" si="109"/>
        <v>990</v>
      </c>
      <c r="AN72" s="16">
        <f t="shared" si="110"/>
        <v>400</v>
      </c>
      <c r="AO72" s="16">
        <f t="shared" si="111"/>
        <v>2.8431999999999999</v>
      </c>
      <c r="AP72" s="16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5">
      <c r="A73" s="16">
        <v>14</v>
      </c>
      <c r="B73" s="16">
        <v>6</v>
      </c>
      <c r="C73" s="16">
        <v>0</v>
      </c>
      <c r="D73" s="16">
        <v>10</v>
      </c>
      <c r="E73" s="16">
        <f t="shared" si="91"/>
        <v>140</v>
      </c>
      <c r="F73" s="16">
        <f t="shared" si="92"/>
        <v>60</v>
      </c>
      <c r="G73" s="16">
        <f t="shared" si="93"/>
        <v>0</v>
      </c>
      <c r="H73" s="16">
        <f t="shared" si="42"/>
        <v>0</v>
      </c>
      <c r="I73" s="16">
        <f t="shared" si="42"/>
        <v>30</v>
      </c>
      <c r="J73" s="16">
        <f t="shared" si="42"/>
        <v>0</v>
      </c>
      <c r="K73" s="16">
        <v>200</v>
      </c>
      <c r="L73" s="16">
        <f t="shared" si="104"/>
        <v>90</v>
      </c>
      <c r="M73" s="16">
        <f t="shared" ref="M73:N73" si="114">L73+120</f>
        <v>210</v>
      </c>
      <c r="N73" s="16">
        <f t="shared" si="114"/>
        <v>330</v>
      </c>
      <c r="O73" s="15">
        <f t="shared" si="95"/>
        <v>0</v>
      </c>
      <c r="P73" s="15">
        <f t="shared" si="96"/>
        <v>6.8902565111418426</v>
      </c>
      <c r="Q73" s="15">
        <f t="shared" si="97"/>
        <v>-6.8902565111418426</v>
      </c>
      <c r="R73" s="15">
        <v>28.4</v>
      </c>
      <c r="S73" s="15">
        <v>55</v>
      </c>
      <c r="T73" s="15">
        <f t="shared" si="98"/>
        <v>20563.560000000001</v>
      </c>
      <c r="U73" s="15">
        <f t="shared" si="99"/>
        <v>36086.3510356595</v>
      </c>
      <c r="V73" s="15">
        <f t="shared" si="100"/>
        <v>36086.351035659492</v>
      </c>
      <c r="W73" s="15">
        <v>30</v>
      </c>
      <c r="X73" s="16">
        <f t="shared" si="101"/>
        <v>146.50447092153877</v>
      </c>
      <c r="Y73" s="16">
        <f t="shared" si="102"/>
        <v>192.31835855076213</v>
      </c>
      <c r="Z73" s="16">
        <f t="shared" si="103"/>
        <v>192.3183585507621</v>
      </c>
      <c r="AA73" s="16">
        <f t="shared" si="41"/>
        <v>-30.025064749096231</v>
      </c>
      <c r="AB73" s="16">
        <f t="shared" si="41"/>
        <v>3.3987953455434763</v>
      </c>
      <c r="AC73" s="16">
        <f t="shared" si="41"/>
        <v>28.979758891159918</v>
      </c>
      <c r="AD73" s="18">
        <f t="shared" si="106"/>
        <v>6005</v>
      </c>
      <c r="AE73" s="18">
        <f t="shared" si="106"/>
        <v>679</v>
      </c>
      <c r="AF73" s="18">
        <f t="shared" si="106"/>
        <v>5795</v>
      </c>
      <c r="AG73" s="16">
        <f t="shared" si="44"/>
        <v>0</v>
      </c>
      <c r="AH73" s="16">
        <f t="shared" si="44"/>
        <v>1</v>
      </c>
      <c r="AI73" s="20">
        <f t="shared" si="44"/>
        <v>1</v>
      </c>
      <c r="AJ73" s="16">
        <v>400</v>
      </c>
      <c r="AK73" s="16">
        <f t="shared" si="107"/>
        <v>2402000</v>
      </c>
      <c r="AL73" s="16">
        <f t="shared" si="108"/>
        <v>400</v>
      </c>
      <c r="AM73" s="16">
        <f t="shared" si="109"/>
        <v>3537</v>
      </c>
      <c r="AN73" s="16">
        <f t="shared" si="110"/>
        <v>414</v>
      </c>
      <c r="AO73" s="16">
        <f t="shared" si="111"/>
        <v>2.4019999999999997</v>
      </c>
      <c r="AP73" s="16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5">
      <c r="A74" s="16">
        <v>9</v>
      </c>
      <c r="B74" s="16">
        <v>6</v>
      </c>
      <c r="C74" s="16">
        <v>0</v>
      </c>
      <c r="D74" s="16">
        <v>10</v>
      </c>
      <c r="E74" s="16">
        <f t="shared" si="91"/>
        <v>90</v>
      </c>
      <c r="F74" s="16">
        <f t="shared" si="92"/>
        <v>60</v>
      </c>
      <c r="G74" s="16">
        <f t="shared" si="93"/>
        <v>0</v>
      </c>
      <c r="H74" s="16">
        <f t="shared" si="42"/>
        <v>-50</v>
      </c>
      <c r="I74" s="16">
        <f t="shared" si="42"/>
        <v>0</v>
      </c>
      <c r="J74" s="16">
        <f t="shared" si="42"/>
        <v>0</v>
      </c>
      <c r="K74" s="16">
        <v>200</v>
      </c>
      <c r="L74" s="16">
        <f t="shared" si="104"/>
        <v>90</v>
      </c>
      <c r="M74" s="16">
        <f t="shared" ref="M74:N74" si="115">L74+120</f>
        <v>210</v>
      </c>
      <c r="N74" s="16">
        <f t="shared" si="115"/>
        <v>330</v>
      </c>
      <c r="O74" s="15">
        <f t="shared" si="95"/>
        <v>-14.036243467926482</v>
      </c>
      <c r="P74" s="15">
        <f t="shared" si="96"/>
        <v>9.0646783885936202</v>
      </c>
      <c r="Q74" s="15">
        <f t="shared" si="97"/>
        <v>5.8667387895439163</v>
      </c>
      <c r="R74" s="15">
        <v>28.4</v>
      </c>
      <c r="S74" s="15">
        <v>55</v>
      </c>
      <c r="T74" s="15">
        <f t="shared" si="98"/>
        <v>32240.099035857023</v>
      </c>
      <c r="U74" s="15">
        <f t="shared" si="99"/>
        <v>17445.250859143762</v>
      </c>
      <c r="V74" s="15">
        <f t="shared" si="100"/>
        <v>47516.288997632706</v>
      </c>
      <c r="W74" s="15">
        <v>30</v>
      </c>
      <c r="X74" s="16">
        <f t="shared" si="101"/>
        <v>182.0442227478176</v>
      </c>
      <c r="Y74" s="16">
        <f t="shared" si="102"/>
        <v>135.44464130833586</v>
      </c>
      <c r="Z74" s="16">
        <f t="shared" si="103"/>
        <v>220.03701733488552</v>
      </c>
      <c r="AA74" s="16">
        <f t="shared" si="41"/>
        <v>35.539751826278831</v>
      </c>
      <c r="AB74" s="16">
        <f t="shared" si="41"/>
        <v>-56.873717242426267</v>
      </c>
      <c r="AC74" s="16">
        <f t="shared" si="41"/>
        <v>27.71865878412342</v>
      </c>
      <c r="AD74" s="18">
        <f t="shared" si="106"/>
        <v>7107</v>
      </c>
      <c r="AE74" s="18">
        <f t="shared" si="106"/>
        <v>11374</v>
      </c>
      <c r="AF74" s="18">
        <f t="shared" si="106"/>
        <v>5543</v>
      </c>
      <c r="AG74" s="16">
        <f t="shared" si="44"/>
        <v>1</v>
      </c>
      <c r="AH74" s="16">
        <f t="shared" si="44"/>
        <v>0</v>
      </c>
      <c r="AI74" s="20">
        <f t="shared" si="44"/>
        <v>1</v>
      </c>
      <c r="AJ74" s="16">
        <v>400</v>
      </c>
      <c r="AK74" s="16">
        <f t="shared" si="107"/>
        <v>4549600</v>
      </c>
      <c r="AL74" s="16">
        <f t="shared" si="108"/>
        <v>640</v>
      </c>
      <c r="AM74" s="16">
        <f t="shared" si="109"/>
        <v>400</v>
      </c>
      <c r="AN74" s="16">
        <f t="shared" si="110"/>
        <v>820</v>
      </c>
      <c r="AO74" s="16">
        <f t="shared" si="111"/>
        <v>4.5495999999999999</v>
      </c>
      <c r="AP74" s="16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5">
      <c r="A75" s="16">
        <v>9</v>
      </c>
      <c r="B75" s="16">
        <v>1</v>
      </c>
      <c r="C75" s="16">
        <v>0</v>
      </c>
      <c r="D75" s="16">
        <v>10</v>
      </c>
      <c r="E75" s="16">
        <f t="shared" si="91"/>
        <v>90</v>
      </c>
      <c r="F75" s="16">
        <f t="shared" si="92"/>
        <v>10</v>
      </c>
      <c r="G75" s="16">
        <f t="shared" si="93"/>
        <v>0</v>
      </c>
      <c r="H75" s="16">
        <f t="shared" si="42"/>
        <v>0</v>
      </c>
      <c r="I75" s="16">
        <f t="shared" si="42"/>
        <v>-50</v>
      </c>
      <c r="J75" s="16">
        <f t="shared" si="42"/>
        <v>0</v>
      </c>
      <c r="K75" s="16">
        <v>200</v>
      </c>
      <c r="L75" s="16">
        <f t="shared" si="104"/>
        <v>90</v>
      </c>
      <c r="M75" s="16">
        <f t="shared" ref="M75:N75" si="116">L75+120</f>
        <v>210</v>
      </c>
      <c r="N75" s="16">
        <f t="shared" si="116"/>
        <v>330</v>
      </c>
      <c r="O75" s="15">
        <f t="shared" si="95"/>
        <v>0</v>
      </c>
      <c r="P75" s="15">
        <f t="shared" si="96"/>
        <v>-13.897886248013975</v>
      </c>
      <c r="Q75" s="15">
        <f t="shared" si="97"/>
        <v>13.897886248013947</v>
      </c>
      <c r="R75" s="15">
        <v>28.4</v>
      </c>
      <c r="S75" s="15">
        <v>55</v>
      </c>
      <c r="T75" s="15">
        <f t="shared" si="98"/>
        <v>49907.560000000005</v>
      </c>
      <c r="U75" s="15">
        <f t="shared" si="99"/>
        <v>23616.793607265783</v>
      </c>
      <c r="V75" s="15">
        <f t="shared" si="100"/>
        <v>23616.793607265776</v>
      </c>
      <c r="W75" s="15">
        <v>30</v>
      </c>
      <c r="X75" s="16">
        <f t="shared" si="101"/>
        <v>225.40532380580544</v>
      </c>
      <c r="Y75" s="16">
        <f t="shared" si="102"/>
        <v>156.57839444593174</v>
      </c>
      <c r="Z75" s="16">
        <f t="shared" si="103"/>
        <v>156.57839444593171</v>
      </c>
      <c r="AA75" s="16">
        <f t="shared" si="41"/>
        <v>43.361101057987838</v>
      </c>
      <c r="AB75" s="16">
        <f t="shared" si="41"/>
        <v>21.133753137595875</v>
      </c>
      <c r="AC75" s="16">
        <f t="shared" si="41"/>
        <v>-63.458622888953812</v>
      </c>
      <c r="AD75" s="18">
        <f t="shared" si="106"/>
        <v>8672</v>
      </c>
      <c r="AE75" s="18">
        <f t="shared" si="106"/>
        <v>4226</v>
      </c>
      <c r="AF75" s="18">
        <f t="shared" si="106"/>
        <v>12691</v>
      </c>
      <c r="AG75" s="16">
        <f t="shared" si="44"/>
        <v>1</v>
      </c>
      <c r="AH75" s="16">
        <f t="shared" si="44"/>
        <v>1</v>
      </c>
      <c r="AI75" s="20">
        <f t="shared" si="44"/>
        <v>0</v>
      </c>
      <c r="AJ75" s="16">
        <v>400</v>
      </c>
      <c r="AK75" s="16">
        <f t="shared" si="107"/>
        <v>5076400</v>
      </c>
      <c r="AL75" s="16">
        <f t="shared" si="108"/>
        <v>585</v>
      </c>
      <c r="AM75" s="16">
        <f t="shared" si="109"/>
        <v>1201</v>
      </c>
      <c r="AN75" s="16">
        <f t="shared" si="110"/>
        <v>400</v>
      </c>
      <c r="AO75" s="16">
        <f t="shared" si="111"/>
        <v>5.0763999999999996</v>
      </c>
      <c r="AP75" s="16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5">
      <c r="A76" s="16">
        <v>6</v>
      </c>
      <c r="B76" s="16">
        <v>1</v>
      </c>
      <c r="C76" s="16">
        <v>0</v>
      </c>
      <c r="D76" s="16">
        <v>10</v>
      </c>
      <c r="E76" s="16">
        <f t="shared" si="91"/>
        <v>60</v>
      </c>
      <c r="F76" s="16">
        <f t="shared" si="92"/>
        <v>10</v>
      </c>
      <c r="G76" s="16">
        <f t="shared" si="93"/>
        <v>0</v>
      </c>
      <c r="H76" s="16">
        <f t="shared" si="42"/>
        <v>-30</v>
      </c>
      <c r="I76" s="16">
        <f t="shared" si="42"/>
        <v>0</v>
      </c>
      <c r="J76" s="16">
        <f t="shared" si="42"/>
        <v>0</v>
      </c>
      <c r="K76" s="16">
        <v>200</v>
      </c>
      <c r="L76" s="16">
        <f t="shared" si="104"/>
        <v>90</v>
      </c>
      <c r="M76" s="16">
        <f t="shared" ref="M76:N76" si="117">L76+120</f>
        <v>210</v>
      </c>
      <c r="N76" s="16">
        <f t="shared" si="117"/>
        <v>330</v>
      </c>
      <c r="O76" s="15">
        <f t="shared" si="95"/>
        <v>-8.5307656099481051</v>
      </c>
      <c r="P76" s="15">
        <f t="shared" si="96"/>
        <v>4.9265679348891354</v>
      </c>
      <c r="Q76" s="15">
        <f t="shared" si="97"/>
        <v>3.7975701967065731</v>
      </c>
      <c r="R76" s="15">
        <v>28.4</v>
      </c>
      <c r="S76" s="15">
        <v>55</v>
      </c>
      <c r="T76" s="15">
        <f t="shared" si="98"/>
        <v>30848.525842604646</v>
      </c>
      <c r="U76" s="15">
        <f t="shared" si="99"/>
        <v>21923.102598030342</v>
      </c>
      <c r="V76" s="15">
        <f t="shared" si="100"/>
        <v>39951.232853951224</v>
      </c>
      <c r="W76" s="15">
        <v>30</v>
      </c>
      <c r="X76" s="16">
        <f t="shared" si="101"/>
        <v>178.18116017863574</v>
      </c>
      <c r="Y76" s="16">
        <f t="shared" si="102"/>
        <v>151.07316968287367</v>
      </c>
      <c r="Z76" s="16">
        <f t="shared" si="103"/>
        <v>202.11687919110375</v>
      </c>
      <c r="AA76" s="16">
        <f t="shared" si="41"/>
        <v>-47.224163627169702</v>
      </c>
      <c r="AB76" s="16">
        <f t="shared" si="41"/>
        <v>-5.5052247630580666</v>
      </c>
      <c r="AC76" s="16">
        <f t="shared" si="41"/>
        <v>45.538484745172042</v>
      </c>
      <c r="AD76" s="18">
        <f t="shared" si="106"/>
        <v>9444</v>
      </c>
      <c r="AE76" s="18">
        <f t="shared" si="106"/>
        <v>1101</v>
      </c>
      <c r="AF76" s="18">
        <f t="shared" si="106"/>
        <v>9107</v>
      </c>
      <c r="AG76" s="16">
        <f t="shared" si="44"/>
        <v>0</v>
      </c>
      <c r="AH76" s="16">
        <f t="shared" si="44"/>
        <v>0</v>
      </c>
      <c r="AI76" s="20">
        <f t="shared" si="44"/>
        <v>1</v>
      </c>
      <c r="AJ76" s="16">
        <v>400</v>
      </c>
      <c r="AK76" s="16">
        <f t="shared" si="107"/>
        <v>3777600</v>
      </c>
      <c r="AL76" s="16">
        <f t="shared" si="108"/>
        <v>400</v>
      </c>
      <c r="AM76" s="16">
        <f t="shared" si="109"/>
        <v>3431</v>
      </c>
      <c r="AN76" s="16">
        <f t="shared" si="110"/>
        <v>414</v>
      </c>
      <c r="AO76" s="16">
        <f t="shared" si="111"/>
        <v>3.7775999999999996</v>
      </c>
      <c r="AP76" s="16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5">
      <c r="A77" s="16">
        <v>6</v>
      </c>
      <c r="B77" s="16">
        <v>2</v>
      </c>
      <c r="C77" s="16">
        <v>0</v>
      </c>
      <c r="D77" s="16">
        <v>10</v>
      </c>
      <c r="E77" s="16">
        <f t="shared" si="91"/>
        <v>60</v>
      </c>
      <c r="F77" s="16">
        <f t="shared" si="92"/>
        <v>20</v>
      </c>
      <c r="G77" s="16">
        <f t="shared" si="93"/>
        <v>0</v>
      </c>
      <c r="H77" s="16">
        <f t="shared" si="42"/>
        <v>0</v>
      </c>
      <c r="I77" s="16">
        <f t="shared" si="42"/>
        <v>10</v>
      </c>
      <c r="J77" s="16">
        <f t="shared" si="42"/>
        <v>0</v>
      </c>
      <c r="K77" s="16">
        <v>200</v>
      </c>
      <c r="L77" s="16">
        <f t="shared" si="104"/>
        <v>90</v>
      </c>
      <c r="M77" s="16">
        <f t="shared" ref="M77:N77" si="118">L77+120</f>
        <v>210</v>
      </c>
      <c r="N77" s="16">
        <f t="shared" si="118"/>
        <v>330</v>
      </c>
      <c r="O77" s="15">
        <f t="shared" si="95"/>
        <v>0</v>
      </c>
      <c r="P77" s="15">
        <f t="shared" si="96"/>
        <v>2.4190299633600887</v>
      </c>
      <c r="Q77" s="15">
        <f t="shared" si="97"/>
        <v>-2.4190299633601171</v>
      </c>
      <c r="R77" s="15">
        <v>28.4</v>
      </c>
      <c r="S77" s="15">
        <v>55</v>
      </c>
      <c r="T77" s="15">
        <f t="shared" si="98"/>
        <v>26699.56</v>
      </c>
      <c r="U77" s="15">
        <f t="shared" si="99"/>
        <v>31891.832630740548</v>
      </c>
      <c r="V77" s="15">
        <f t="shared" si="100"/>
        <v>31891.832630740537</v>
      </c>
      <c r="W77" s="15">
        <v>30</v>
      </c>
      <c r="X77" s="16">
        <f t="shared" si="101"/>
        <v>166.13115300869973</v>
      </c>
      <c r="Y77" s="16">
        <f t="shared" si="102"/>
        <v>181.08515298262458</v>
      </c>
      <c r="Z77" s="16">
        <f t="shared" si="103"/>
        <v>181.08515298262455</v>
      </c>
      <c r="AA77" s="16">
        <f t="shared" si="41"/>
        <v>-12.050007169936009</v>
      </c>
      <c r="AB77" s="16">
        <f t="shared" si="41"/>
        <v>30.011983299750909</v>
      </c>
      <c r="AC77" s="16">
        <f t="shared" si="41"/>
        <v>-21.031726208479199</v>
      </c>
      <c r="AD77" s="18">
        <f t="shared" si="106"/>
        <v>2410</v>
      </c>
      <c r="AE77" s="18">
        <f t="shared" si="106"/>
        <v>6002</v>
      </c>
      <c r="AF77" s="18">
        <f t="shared" si="106"/>
        <v>4206</v>
      </c>
      <c r="AG77" s="16">
        <f t="shared" si="44"/>
        <v>0</v>
      </c>
      <c r="AH77" s="16">
        <f t="shared" si="44"/>
        <v>1</v>
      </c>
      <c r="AI77" s="20">
        <f t="shared" si="44"/>
        <v>0</v>
      </c>
      <c r="AJ77" s="16">
        <v>400</v>
      </c>
      <c r="AK77" s="16">
        <f t="shared" si="107"/>
        <v>2400800</v>
      </c>
      <c r="AL77" s="16">
        <f t="shared" si="108"/>
        <v>996</v>
      </c>
      <c r="AM77" s="16">
        <f t="shared" si="109"/>
        <v>400</v>
      </c>
      <c r="AN77" s="16">
        <f t="shared" si="110"/>
        <v>570</v>
      </c>
      <c r="AO77" s="16">
        <f t="shared" si="111"/>
        <v>2.4007999999999998</v>
      </c>
      <c r="AP77" s="16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5">
      <c r="A78" s="16">
        <v>7</v>
      </c>
      <c r="B78" s="16">
        <v>2</v>
      </c>
      <c r="C78" s="16">
        <v>0</v>
      </c>
      <c r="D78" s="16">
        <v>10</v>
      </c>
      <c r="E78" s="16">
        <f t="shared" si="91"/>
        <v>70</v>
      </c>
      <c r="F78" s="16">
        <f t="shared" si="92"/>
        <v>20</v>
      </c>
      <c r="G78" s="16">
        <f t="shared" si="93"/>
        <v>0</v>
      </c>
      <c r="H78" s="16">
        <f t="shared" si="42"/>
        <v>10</v>
      </c>
      <c r="I78" s="16">
        <f t="shared" si="42"/>
        <v>0</v>
      </c>
      <c r="J78" s="16">
        <f t="shared" si="42"/>
        <v>0</v>
      </c>
      <c r="K78" s="16">
        <v>200</v>
      </c>
      <c r="L78" s="16">
        <f t="shared" si="104"/>
        <v>90</v>
      </c>
      <c r="M78" s="16">
        <f t="shared" ref="M78:N78" si="119">L78+120</f>
        <v>210</v>
      </c>
      <c r="N78" s="16">
        <f t="shared" si="119"/>
        <v>330</v>
      </c>
      <c r="O78" s="15">
        <f t="shared" si="95"/>
        <v>2.862405226111747</v>
      </c>
      <c r="P78" s="15">
        <f t="shared" si="96"/>
        <v>-1.3726815681386881</v>
      </c>
      <c r="Q78" s="15">
        <f t="shared" si="97"/>
        <v>-1.4968856303749192</v>
      </c>
      <c r="R78" s="15">
        <v>28.4</v>
      </c>
      <c r="S78" s="15">
        <v>55</v>
      </c>
      <c r="T78" s="15">
        <f t="shared" si="98"/>
        <v>30154.26830212558</v>
      </c>
      <c r="U78" s="15">
        <f t="shared" si="99"/>
        <v>33167.74955878449</v>
      </c>
      <c r="V78" s="15">
        <f t="shared" si="100"/>
        <v>27160.708999515842</v>
      </c>
      <c r="W78" s="15">
        <v>30</v>
      </c>
      <c r="X78" s="16">
        <f t="shared" si="101"/>
        <v>176.22221285106363</v>
      </c>
      <c r="Y78" s="16">
        <f t="shared" si="102"/>
        <v>184.5745095043855</v>
      </c>
      <c r="Z78" s="16">
        <f t="shared" si="103"/>
        <v>167.51330991749833</v>
      </c>
      <c r="AA78" s="16">
        <f t="shared" si="41"/>
        <v>10.091059842363904</v>
      </c>
      <c r="AB78" s="16">
        <f t="shared" si="41"/>
        <v>3.489356521760925</v>
      </c>
      <c r="AC78" s="16">
        <f t="shared" si="41"/>
        <v>-13.571843065126217</v>
      </c>
      <c r="AD78" s="18">
        <f t="shared" si="106"/>
        <v>2018</v>
      </c>
      <c r="AE78" s="18">
        <f t="shared" si="106"/>
        <v>697</v>
      </c>
      <c r="AF78" s="18">
        <f t="shared" si="106"/>
        <v>2714</v>
      </c>
      <c r="AG78" s="16">
        <f t="shared" si="44"/>
        <v>1</v>
      </c>
      <c r="AH78" s="16">
        <f t="shared" si="44"/>
        <v>1</v>
      </c>
      <c r="AI78" s="20">
        <f t="shared" si="44"/>
        <v>0</v>
      </c>
      <c r="AJ78" s="16">
        <v>400</v>
      </c>
      <c r="AK78" s="16">
        <f t="shared" si="107"/>
        <v>1085600</v>
      </c>
      <c r="AL78" s="16">
        <f t="shared" si="108"/>
        <v>537</v>
      </c>
      <c r="AM78" s="16">
        <f t="shared" si="109"/>
        <v>1557</v>
      </c>
      <c r="AN78" s="16">
        <f t="shared" si="110"/>
        <v>400</v>
      </c>
      <c r="AO78" s="16">
        <f t="shared" si="111"/>
        <v>1.0855999999999999</v>
      </c>
      <c r="AP78" s="16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5">
      <c r="A79" s="16">
        <v>7</v>
      </c>
      <c r="B79" s="16">
        <v>3</v>
      </c>
      <c r="C79" s="16">
        <v>0</v>
      </c>
      <c r="D79" s="16">
        <v>10</v>
      </c>
      <c r="E79" s="16">
        <f t="shared" si="91"/>
        <v>70</v>
      </c>
      <c r="F79" s="16">
        <f t="shared" si="92"/>
        <v>30</v>
      </c>
      <c r="G79" s="16">
        <f t="shared" si="93"/>
        <v>0</v>
      </c>
      <c r="H79" s="16">
        <f t="shared" si="42"/>
        <v>0</v>
      </c>
      <c r="I79" s="16">
        <f t="shared" si="42"/>
        <v>10</v>
      </c>
      <c r="J79" s="16">
        <f t="shared" si="42"/>
        <v>0</v>
      </c>
      <c r="K79" s="16">
        <v>200</v>
      </c>
      <c r="L79" s="16">
        <f t="shared" si="104"/>
        <v>90</v>
      </c>
      <c r="M79" s="16">
        <f t="shared" ref="M79:N79" si="120">L79+120</f>
        <v>210</v>
      </c>
      <c r="N79" s="16">
        <f t="shared" si="120"/>
        <v>330</v>
      </c>
      <c r="O79" s="15">
        <f t="shared" si="95"/>
        <v>0</v>
      </c>
      <c r="P79" s="15">
        <f t="shared" si="96"/>
        <v>2.4190299633600887</v>
      </c>
      <c r="Q79" s="15">
        <f t="shared" si="97"/>
        <v>-2.4190299633601171</v>
      </c>
      <c r="R79" s="15">
        <v>28.4</v>
      </c>
      <c r="S79" s="15">
        <v>55</v>
      </c>
      <c r="T79" s="15">
        <f t="shared" si="98"/>
        <v>26699.56</v>
      </c>
      <c r="U79" s="15">
        <f t="shared" si="99"/>
        <v>31891.832630740548</v>
      </c>
      <c r="V79" s="15">
        <f t="shared" si="100"/>
        <v>31891.832630740537</v>
      </c>
      <c r="W79" s="15">
        <v>30</v>
      </c>
      <c r="X79" s="16">
        <f t="shared" si="101"/>
        <v>166.13115300869973</v>
      </c>
      <c r="Y79" s="16">
        <f t="shared" si="102"/>
        <v>181.08515298262458</v>
      </c>
      <c r="Z79" s="16">
        <f t="shared" si="103"/>
        <v>181.08515298262455</v>
      </c>
      <c r="AA79" s="16">
        <f t="shared" si="41"/>
        <v>-10.091059842363904</v>
      </c>
      <c r="AB79" s="16">
        <f t="shared" si="41"/>
        <v>-3.489356521760925</v>
      </c>
      <c r="AC79" s="16">
        <f t="shared" si="41"/>
        <v>13.571843065126217</v>
      </c>
      <c r="AD79" s="18">
        <f t="shared" si="106"/>
        <v>2018</v>
      </c>
      <c r="AE79" s="18">
        <f t="shared" si="106"/>
        <v>697</v>
      </c>
      <c r="AF79" s="18">
        <f t="shared" si="106"/>
        <v>2714</v>
      </c>
      <c r="AG79" s="16">
        <f t="shared" si="44"/>
        <v>0</v>
      </c>
      <c r="AH79" s="16">
        <f t="shared" si="44"/>
        <v>0</v>
      </c>
      <c r="AI79" s="20">
        <f t="shared" si="44"/>
        <v>1</v>
      </c>
      <c r="AJ79" s="16">
        <v>400</v>
      </c>
      <c r="AK79" s="16">
        <f t="shared" si="107"/>
        <v>1085600</v>
      </c>
      <c r="AL79" s="16">
        <f t="shared" si="108"/>
        <v>537</v>
      </c>
      <c r="AM79" s="16">
        <f t="shared" si="109"/>
        <v>1557</v>
      </c>
      <c r="AN79" s="16">
        <f t="shared" si="110"/>
        <v>400</v>
      </c>
      <c r="AO79" s="16">
        <f t="shared" si="111"/>
        <v>1.0855999999999999</v>
      </c>
      <c r="AP79" s="16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5">
      <c r="A80" s="16">
        <v>6</v>
      </c>
      <c r="B80" s="16">
        <v>3</v>
      </c>
      <c r="C80" s="16">
        <v>0</v>
      </c>
      <c r="D80" s="16">
        <v>10</v>
      </c>
      <c r="E80" s="16">
        <f t="shared" si="91"/>
        <v>60</v>
      </c>
      <c r="F80" s="16">
        <f t="shared" si="92"/>
        <v>30</v>
      </c>
      <c r="G80" s="16">
        <f t="shared" si="93"/>
        <v>0</v>
      </c>
      <c r="H80" s="16">
        <f t="shared" si="42"/>
        <v>-10</v>
      </c>
      <c r="I80" s="16">
        <f t="shared" si="42"/>
        <v>0</v>
      </c>
      <c r="J80" s="16">
        <f t="shared" si="42"/>
        <v>0</v>
      </c>
      <c r="K80" s="16">
        <v>200</v>
      </c>
      <c r="L80" s="16">
        <f t="shared" si="104"/>
        <v>90</v>
      </c>
      <c r="M80" s="16">
        <f t="shared" ref="M80:N80" si="121">L80+120</f>
        <v>210</v>
      </c>
      <c r="N80" s="16">
        <f t="shared" si="121"/>
        <v>330</v>
      </c>
      <c r="O80" s="15">
        <f t="shared" si="95"/>
        <v>-2.862405226111747</v>
      </c>
      <c r="P80" s="15">
        <f t="shared" si="96"/>
        <v>1.4968856303748908</v>
      </c>
      <c r="Q80" s="15">
        <f t="shared" si="97"/>
        <v>1.3726815681386597</v>
      </c>
      <c r="R80" s="15">
        <v>28.4</v>
      </c>
      <c r="S80" s="15">
        <v>55</v>
      </c>
      <c r="T80" s="15">
        <f t="shared" si="98"/>
        <v>30154.26830212558</v>
      </c>
      <c r="U80" s="15">
        <f t="shared" si="99"/>
        <v>27160.708999515842</v>
      </c>
      <c r="V80" s="15">
        <f t="shared" si="100"/>
        <v>33167.749558784482</v>
      </c>
      <c r="W80" s="15">
        <v>30</v>
      </c>
      <c r="X80" s="16">
        <f t="shared" si="101"/>
        <v>176.22221285106363</v>
      </c>
      <c r="Y80" s="16">
        <f t="shared" si="102"/>
        <v>167.51330991749833</v>
      </c>
      <c r="Z80" s="16">
        <f t="shared" si="103"/>
        <v>184.57450950438547</v>
      </c>
      <c r="AA80" s="16">
        <f t="shared" si="41"/>
        <v>10.091059842363904</v>
      </c>
      <c r="AB80" s="16">
        <f t="shared" si="41"/>
        <v>-13.571843065126245</v>
      </c>
      <c r="AC80" s="16">
        <f t="shared" si="41"/>
        <v>3.489356521760925</v>
      </c>
      <c r="AD80" s="18">
        <f t="shared" si="106"/>
        <v>2018</v>
      </c>
      <c r="AE80" s="18">
        <f t="shared" si="106"/>
        <v>2714</v>
      </c>
      <c r="AF80" s="18">
        <f t="shared" si="106"/>
        <v>697</v>
      </c>
      <c r="AG80" s="16">
        <f t="shared" si="44"/>
        <v>1</v>
      </c>
      <c r="AH80" s="16">
        <f t="shared" si="44"/>
        <v>0</v>
      </c>
      <c r="AI80" s="20">
        <f t="shared" si="44"/>
        <v>1</v>
      </c>
      <c r="AJ80" s="16">
        <v>400</v>
      </c>
      <c r="AK80" s="16">
        <f t="shared" si="107"/>
        <v>1085600</v>
      </c>
      <c r="AL80" s="16">
        <f t="shared" si="108"/>
        <v>537</v>
      </c>
      <c r="AM80" s="16">
        <f t="shared" si="109"/>
        <v>400</v>
      </c>
      <c r="AN80" s="16">
        <f t="shared" si="110"/>
        <v>1557</v>
      </c>
      <c r="AO80" s="16">
        <f t="shared" si="111"/>
        <v>1.0855999999999999</v>
      </c>
      <c r="AP80" s="16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5">
      <c r="A81" s="16">
        <v>6</v>
      </c>
      <c r="B81" s="16">
        <v>5</v>
      </c>
      <c r="C81" s="16">
        <v>0</v>
      </c>
      <c r="D81" s="16">
        <v>10</v>
      </c>
      <c r="E81" s="16">
        <f t="shared" si="91"/>
        <v>60</v>
      </c>
      <c r="F81" s="16">
        <f t="shared" si="92"/>
        <v>50</v>
      </c>
      <c r="G81" s="16">
        <f t="shared" si="93"/>
        <v>0</v>
      </c>
      <c r="H81" s="16">
        <f t="shared" si="42"/>
        <v>0</v>
      </c>
      <c r="I81" s="16">
        <f t="shared" si="42"/>
        <v>20</v>
      </c>
      <c r="J81" s="16">
        <f t="shared" si="42"/>
        <v>0</v>
      </c>
      <c r="K81" s="16">
        <v>200</v>
      </c>
      <c r="L81" s="16">
        <f t="shared" si="104"/>
        <v>90</v>
      </c>
      <c r="M81" s="16">
        <f t="shared" ref="M81:N81" si="122">L81+120</f>
        <v>210</v>
      </c>
      <c r="N81" s="16">
        <f t="shared" si="122"/>
        <v>330</v>
      </c>
      <c r="O81" s="15">
        <f t="shared" si="95"/>
        <v>0</v>
      </c>
      <c r="P81" s="15">
        <f t="shared" si="96"/>
        <v>4.7150039539482123</v>
      </c>
      <c r="Q81" s="15">
        <f t="shared" si="97"/>
        <v>-4.7150039539482407</v>
      </c>
      <c r="R81" s="15">
        <v>28.4</v>
      </c>
      <c r="S81" s="15">
        <v>55</v>
      </c>
      <c r="T81" s="15">
        <f t="shared" si="98"/>
        <v>23531.56</v>
      </c>
      <c r="U81" s="15">
        <f t="shared" si="99"/>
        <v>33897.624406964693</v>
      </c>
      <c r="V81" s="15">
        <f t="shared" si="100"/>
        <v>33897.624406964678</v>
      </c>
      <c r="W81" s="15">
        <v>30</v>
      </c>
      <c r="X81" s="16">
        <f t="shared" si="101"/>
        <v>156.30598197126045</v>
      </c>
      <c r="Y81" s="16">
        <f t="shared" si="102"/>
        <v>186.54121369543165</v>
      </c>
      <c r="Z81" s="16">
        <f t="shared" si="103"/>
        <v>186.54121369543159</v>
      </c>
      <c r="AA81" s="16">
        <f t="shared" si="41"/>
        <v>-19.91623087980318</v>
      </c>
      <c r="AB81" s="16">
        <f t="shared" si="41"/>
        <v>19.027903777933318</v>
      </c>
      <c r="AC81" s="16">
        <f t="shared" si="41"/>
        <v>1.9667041910461194</v>
      </c>
      <c r="AD81" s="18">
        <f t="shared" si="106"/>
        <v>3983</v>
      </c>
      <c r="AE81" s="18">
        <f t="shared" si="106"/>
        <v>3805</v>
      </c>
      <c r="AF81" s="18">
        <f t="shared" si="106"/>
        <v>393</v>
      </c>
      <c r="AG81" s="16">
        <f t="shared" si="44"/>
        <v>0</v>
      </c>
      <c r="AH81" s="16">
        <f t="shared" si="44"/>
        <v>1</v>
      </c>
      <c r="AI81" s="20">
        <f t="shared" si="44"/>
        <v>1</v>
      </c>
      <c r="AJ81" s="16">
        <v>400</v>
      </c>
      <c r="AK81" s="16">
        <f t="shared" si="107"/>
        <v>1593200</v>
      </c>
      <c r="AL81" s="16">
        <f t="shared" si="108"/>
        <v>400</v>
      </c>
      <c r="AM81" s="16">
        <f t="shared" si="109"/>
        <v>418</v>
      </c>
      <c r="AN81" s="16">
        <f t="shared" si="110"/>
        <v>4053</v>
      </c>
      <c r="AO81" s="16">
        <f t="shared" si="111"/>
        <v>1.5931999999999999</v>
      </c>
      <c r="AP81" s="16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5">
      <c r="A82" s="16">
        <v>8</v>
      </c>
      <c r="B82" s="16">
        <v>5</v>
      </c>
      <c r="C82" s="16">
        <v>0</v>
      </c>
      <c r="D82" s="16">
        <v>10</v>
      </c>
      <c r="E82" s="16">
        <f t="shared" si="91"/>
        <v>80</v>
      </c>
      <c r="F82" s="16">
        <f t="shared" si="92"/>
        <v>50</v>
      </c>
      <c r="G82" s="16">
        <f t="shared" si="93"/>
        <v>0</v>
      </c>
      <c r="H82" s="16">
        <f t="shared" si="42"/>
        <v>20</v>
      </c>
      <c r="I82" s="16">
        <f t="shared" si="42"/>
        <v>0</v>
      </c>
      <c r="J82" s="16">
        <f t="shared" si="42"/>
        <v>0</v>
      </c>
      <c r="K82" s="16">
        <v>200</v>
      </c>
      <c r="L82" s="16">
        <f t="shared" si="104"/>
        <v>90</v>
      </c>
      <c r="M82" s="16">
        <f t="shared" ref="M82:N82" si="123">L82+120</f>
        <v>210</v>
      </c>
      <c r="N82" s="16">
        <f t="shared" si="123"/>
        <v>330</v>
      </c>
      <c r="O82" s="15">
        <f t="shared" si="95"/>
        <v>5.710593137499643</v>
      </c>
      <c r="P82" s="15">
        <f t="shared" si="96"/>
        <v>-2.6346060185232147</v>
      </c>
      <c r="Q82" s="15">
        <f t="shared" si="97"/>
        <v>-3.1332828793909471</v>
      </c>
      <c r="R82" s="15">
        <v>28.4</v>
      </c>
      <c r="S82" s="15">
        <v>55</v>
      </c>
      <c r="T82" s="15">
        <f t="shared" si="98"/>
        <v>30414.49233912737</v>
      </c>
      <c r="U82" s="15">
        <f t="shared" si="99"/>
        <v>36462.078686861736</v>
      </c>
      <c r="V82" s="15">
        <f t="shared" si="100"/>
        <v>24446.257669769475</v>
      </c>
      <c r="W82" s="15">
        <v>30</v>
      </c>
      <c r="X82" s="16">
        <f t="shared" si="101"/>
        <v>176.95901316160013</v>
      </c>
      <c r="Y82" s="16">
        <f t="shared" si="102"/>
        <v>193.29272797201071</v>
      </c>
      <c r="Z82" s="16">
        <f t="shared" si="103"/>
        <v>159.2050805400678</v>
      </c>
      <c r="AA82" s="16">
        <f t="shared" si="41"/>
        <v>20.653031190339675</v>
      </c>
      <c r="AB82" s="16">
        <f t="shared" si="41"/>
        <v>6.7515142765790586</v>
      </c>
      <c r="AC82" s="16">
        <f t="shared" si="41"/>
        <v>-27.336133155363797</v>
      </c>
      <c r="AD82" s="18">
        <f t="shared" si="106"/>
        <v>4130</v>
      </c>
      <c r="AE82" s="18">
        <f t="shared" si="106"/>
        <v>1350</v>
      </c>
      <c r="AF82" s="18">
        <f t="shared" si="106"/>
        <v>5467</v>
      </c>
      <c r="AG82" s="16">
        <f t="shared" si="44"/>
        <v>1</v>
      </c>
      <c r="AH82" s="16">
        <f t="shared" si="44"/>
        <v>1</v>
      </c>
      <c r="AI82" s="20">
        <f t="shared" si="44"/>
        <v>0</v>
      </c>
      <c r="AJ82" s="16">
        <v>400</v>
      </c>
      <c r="AK82" s="16">
        <f t="shared" si="107"/>
        <v>2186800</v>
      </c>
      <c r="AL82" s="16">
        <f t="shared" si="108"/>
        <v>529</v>
      </c>
      <c r="AM82" s="16">
        <f t="shared" si="109"/>
        <v>1619</v>
      </c>
      <c r="AN82" s="16">
        <f t="shared" si="110"/>
        <v>400</v>
      </c>
      <c r="AO82" s="16">
        <f t="shared" si="111"/>
        <v>2.1867999999999999</v>
      </c>
      <c r="AP82" s="16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5">
      <c r="A83" s="16">
        <v>8</v>
      </c>
      <c r="B83" s="16">
        <v>6</v>
      </c>
      <c r="C83" s="16">
        <v>0</v>
      </c>
      <c r="D83" s="16">
        <v>10</v>
      </c>
      <c r="E83" s="16">
        <f t="shared" si="91"/>
        <v>80</v>
      </c>
      <c r="F83" s="16">
        <f t="shared" si="92"/>
        <v>60</v>
      </c>
      <c r="G83" s="16">
        <f t="shared" si="93"/>
        <v>0</v>
      </c>
      <c r="H83" s="16">
        <f t="shared" si="42"/>
        <v>0</v>
      </c>
      <c r="I83" s="16">
        <f t="shared" si="42"/>
        <v>10</v>
      </c>
      <c r="J83" s="16">
        <f t="shared" si="42"/>
        <v>0</v>
      </c>
      <c r="K83" s="16">
        <v>200</v>
      </c>
      <c r="L83" s="16">
        <f t="shared" si="104"/>
        <v>90</v>
      </c>
      <c r="M83" s="16">
        <f t="shared" ref="M83:N83" si="124">L83+120</f>
        <v>210</v>
      </c>
      <c r="N83" s="16">
        <f t="shared" si="124"/>
        <v>330</v>
      </c>
      <c r="O83" s="15">
        <f t="shared" si="95"/>
        <v>0</v>
      </c>
      <c r="P83" s="15">
        <f t="shared" si="96"/>
        <v>2.4190299633600887</v>
      </c>
      <c r="Q83" s="15">
        <f t="shared" si="97"/>
        <v>-2.4190299633601171</v>
      </c>
      <c r="R83" s="15">
        <v>28.4</v>
      </c>
      <c r="S83" s="15">
        <v>55</v>
      </c>
      <c r="T83" s="15">
        <f t="shared" si="98"/>
        <v>26699.56</v>
      </c>
      <c r="U83" s="15">
        <f t="shared" si="99"/>
        <v>31891.832630740548</v>
      </c>
      <c r="V83" s="15">
        <f t="shared" si="100"/>
        <v>31891.832630740537</v>
      </c>
      <c r="W83" s="15">
        <v>30</v>
      </c>
      <c r="X83" s="16">
        <f t="shared" si="101"/>
        <v>166.13115300869973</v>
      </c>
      <c r="Y83" s="16">
        <f t="shared" si="102"/>
        <v>181.08515298262458</v>
      </c>
      <c r="Z83" s="16">
        <f t="shared" si="103"/>
        <v>181.08515298262455</v>
      </c>
      <c r="AA83" s="16">
        <f t="shared" si="41"/>
        <v>-10.827860152900399</v>
      </c>
      <c r="AB83" s="16">
        <f t="shared" si="41"/>
        <v>-12.207574989386131</v>
      </c>
      <c r="AC83" s="16">
        <f t="shared" si="41"/>
        <v>21.880072442556752</v>
      </c>
      <c r="AD83" s="18">
        <f t="shared" si="106"/>
        <v>2165</v>
      </c>
      <c r="AE83" s="18">
        <f t="shared" si="106"/>
        <v>2441</v>
      </c>
      <c r="AF83" s="18">
        <f t="shared" si="106"/>
        <v>4376</v>
      </c>
      <c r="AG83" s="16">
        <f t="shared" si="44"/>
        <v>0</v>
      </c>
      <c r="AH83" s="16">
        <f t="shared" si="44"/>
        <v>0</v>
      </c>
      <c r="AI83" s="20">
        <f t="shared" si="44"/>
        <v>1</v>
      </c>
      <c r="AJ83" s="16">
        <v>400</v>
      </c>
      <c r="AK83" s="16">
        <f t="shared" si="107"/>
        <v>1750400</v>
      </c>
      <c r="AL83" s="16">
        <f t="shared" si="108"/>
        <v>808</v>
      </c>
      <c r="AM83" s="16">
        <f t="shared" si="109"/>
        <v>717</v>
      </c>
      <c r="AN83" s="16">
        <f t="shared" si="110"/>
        <v>400</v>
      </c>
      <c r="AO83" s="16">
        <f t="shared" si="111"/>
        <v>1.7504</v>
      </c>
      <c r="AP83" s="16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5">
      <c r="A84" s="16">
        <v>5</v>
      </c>
      <c r="B84" s="16">
        <v>6</v>
      </c>
      <c r="C84" s="16">
        <v>0</v>
      </c>
      <c r="D84" s="16">
        <v>10</v>
      </c>
      <c r="E84" s="16">
        <f t="shared" si="91"/>
        <v>50</v>
      </c>
      <c r="F84" s="16">
        <f t="shared" si="92"/>
        <v>60</v>
      </c>
      <c r="G84" s="16">
        <f t="shared" si="93"/>
        <v>0</v>
      </c>
      <c r="H84" s="16">
        <f t="shared" si="42"/>
        <v>-30</v>
      </c>
      <c r="I84" s="16">
        <f t="shared" si="42"/>
        <v>0</v>
      </c>
      <c r="J84" s="16">
        <f t="shared" si="42"/>
        <v>0</v>
      </c>
      <c r="K84" s="16">
        <v>200</v>
      </c>
      <c r="L84" s="16">
        <f t="shared" si="104"/>
        <v>90</v>
      </c>
      <c r="M84" s="16">
        <f t="shared" ref="M84:N84" si="125">L84+120</f>
        <v>210</v>
      </c>
      <c r="N84" s="16">
        <f t="shared" si="125"/>
        <v>330</v>
      </c>
      <c r="O84" s="15">
        <f t="shared" si="95"/>
        <v>-8.5307656099481051</v>
      </c>
      <c r="P84" s="15">
        <f t="shared" si="96"/>
        <v>4.9265679348891354</v>
      </c>
      <c r="Q84" s="15">
        <f t="shared" si="97"/>
        <v>3.7975701967065731</v>
      </c>
      <c r="R84" s="15">
        <v>28.4</v>
      </c>
      <c r="S84" s="15">
        <v>55</v>
      </c>
      <c r="T84" s="15">
        <f t="shared" si="98"/>
        <v>30848.525842604646</v>
      </c>
      <c r="U84" s="15">
        <f t="shared" si="99"/>
        <v>21923.102598030342</v>
      </c>
      <c r="V84" s="15">
        <f t="shared" si="100"/>
        <v>39951.232853951224</v>
      </c>
      <c r="W84" s="15">
        <v>30</v>
      </c>
      <c r="X84" s="16">
        <f t="shared" si="101"/>
        <v>178.18116017863574</v>
      </c>
      <c r="Y84" s="16">
        <f t="shared" si="102"/>
        <v>151.07316968287367</v>
      </c>
      <c r="Z84" s="16">
        <f t="shared" si="103"/>
        <v>202.11687919110375</v>
      </c>
      <c r="AA84" s="16">
        <f t="shared" si="41"/>
        <v>12.050007169936009</v>
      </c>
      <c r="AB84" s="16">
        <f t="shared" si="41"/>
        <v>-30.011983299750909</v>
      </c>
      <c r="AC84" s="16">
        <f t="shared" si="41"/>
        <v>21.031726208479199</v>
      </c>
      <c r="AD84" s="18">
        <f t="shared" si="106"/>
        <v>2410</v>
      </c>
      <c r="AE84" s="18">
        <f t="shared" si="106"/>
        <v>6002</v>
      </c>
      <c r="AF84" s="18">
        <f t="shared" si="106"/>
        <v>4206</v>
      </c>
      <c r="AG84" s="16">
        <f t="shared" si="44"/>
        <v>1</v>
      </c>
      <c r="AH84" s="16">
        <f t="shared" si="44"/>
        <v>0</v>
      </c>
      <c r="AI84" s="20">
        <f t="shared" si="44"/>
        <v>1</v>
      </c>
      <c r="AJ84" s="16">
        <v>400</v>
      </c>
      <c r="AK84" s="16">
        <f t="shared" si="107"/>
        <v>2400800</v>
      </c>
      <c r="AL84" s="16">
        <f t="shared" si="108"/>
        <v>996</v>
      </c>
      <c r="AM84" s="16">
        <f t="shared" si="109"/>
        <v>400</v>
      </c>
      <c r="AN84" s="16">
        <f t="shared" si="110"/>
        <v>570</v>
      </c>
      <c r="AO84" s="16">
        <f t="shared" si="111"/>
        <v>2.4007999999999998</v>
      </c>
      <c r="AP84" s="16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5">
      <c r="A85" s="16">
        <v>5</v>
      </c>
      <c r="B85" s="16">
        <v>1</v>
      </c>
      <c r="C85" s="16">
        <v>0</v>
      </c>
      <c r="D85" s="16">
        <v>10</v>
      </c>
      <c r="E85" s="16">
        <f t="shared" si="91"/>
        <v>50</v>
      </c>
      <c r="F85" s="16">
        <f t="shared" si="92"/>
        <v>10</v>
      </c>
      <c r="G85" s="16">
        <f t="shared" si="93"/>
        <v>0</v>
      </c>
      <c r="H85" s="16">
        <f t="shared" si="42"/>
        <v>0</v>
      </c>
      <c r="I85" s="16">
        <f t="shared" si="42"/>
        <v>-50</v>
      </c>
      <c r="J85" s="16">
        <f t="shared" si="42"/>
        <v>0</v>
      </c>
      <c r="K85" s="16">
        <v>200</v>
      </c>
      <c r="L85" s="16">
        <f t="shared" si="104"/>
        <v>90</v>
      </c>
      <c r="M85" s="16">
        <f t="shared" ref="M85:N85" si="126">L85+120</f>
        <v>210</v>
      </c>
      <c r="N85" s="16">
        <f t="shared" si="126"/>
        <v>330</v>
      </c>
      <c r="O85" s="15">
        <f t="shared" si="95"/>
        <v>0</v>
      </c>
      <c r="P85" s="15">
        <f t="shared" si="96"/>
        <v>-13.897886248013975</v>
      </c>
      <c r="Q85" s="15">
        <f t="shared" si="97"/>
        <v>13.897886248013947</v>
      </c>
      <c r="R85" s="15">
        <v>28.4</v>
      </c>
      <c r="S85" s="15">
        <v>55</v>
      </c>
      <c r="T85" s="15">
        <f t="shared" si="98"/>
        <v>49907.560000000005</v>
      </c>
      <c r="U85" s="15">
        <f t="shared" si="99"/>
        <v>23616.793607265783</v>
      </c>
      <c r="V85" s="15">
        <f t="shared" si="100"/>
        <v>23616.793607265776</v>
      </c>
      <c r="W85" s="15">
        <v>30</v>
      </c>
      <c r="X85" s="16">
        <f t="shared" si="101"/>
        <v>225.40532380580544</v>
      </c>
      <c r="Y85" s="16">
        <f t="shared" si="102"/>
        <v>156.57839444593174</v>
      </c>
      <c r="Z85" s="16">
        <f t="shared" si="103"/>
        <v>156.57839444593171</v>
      </c>
      <c r="AA85" s="16">
        <f t="shared" ref="AA85:AC94" si="127">X85-X84</f>
        <v>47.224163627169702</v>
      </c>
      <c r="AB85" s="16">
        <f t="shared" si="127"/>
        <v>5.5052247630580666</v>
      </c>
      <c r="AC85" s="16">
        <f t="shared" si="127"/>
        <v>-45.538484745172042</v>
      </c>
      <c r="AD85" s="18">
        <f t="shared" si="106"/>
        <v>9444</v>
      </c>
      <c r="AE85" s="18">
        <f t="shared" si="106"/>
        <v>1101</v>
      </c>
      <c r="AF85" s="18">
        <f t="shared" si="106"/>
        <v>9107</v>
      </c>
      <c r="AG85" s="16">
        <f t="shared" si="44"/>
        <v>1</v>
      </c>
      <c r="AH85" s="16">
        <f t="shared" si="44"/>
        <v>1</v>
      </c>
      <c r="AI85" s="20">
        <f t="shared" si="44"/>
        <v>0</v>
      </c>
      <c r="AJ85" s="16">
        <v>400</v>
      </c>
      <c r="AK85" s="16">
        <f t="shared" si="107"/>
        <v>3777600</v>
      </c>
      <c r="AL85" s="16">
        <f t="shared" si="108"/>
        <v>400</v>
      </c>
      <c r="AM85" s="16">
        <f t="shared" si="109"/>
        <v>3431</v>
      </c>
      <c r="AN85" s="16">
        <f t="shared" si="110"/>
        <v>414</v>
      </c>
      <c r="AO85" s="16">
        <f t="shared" si="111"/>
        <v>3.7775999999999996</v>
      </c>
      <c r="AP85" s="16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5">
      <c r="A86" s="16">
        <v>1</v>
      </c>
      <c r="B86" s="16">
        <v>1</v>
      </c>
      <c r="C86" s="16">
        <v>0</v>
      </c>
      <c r="D86" s="16">
        <v>10</v>
      </c>
      <c r="E86" s="16">
        <f t="shared" si="91"/>
        <v>10</v>
      </c>
      <c r="F86" s="16">
        <f t="shared" si="92"/>
        <v>10</v>
      </c>
      <c r="G86" s="16">
        <f t="shared" si="93"/>
        <v>0</v>
      </c>
      <c r="H86" s="16">
        <f t="shared" ref="H86:J94" si="128">E86-E85</f>
        <v>-40</v>
      </c>
      <c r="I86" s="16">
        <f t="shared" si="128"/>
        <v>0</v>
      </c>
      <c r="J86" s="16">
        <f t="shared" si="128"/>
        <v>0</v>
      </c>
      <c r="K86" s="16">
        <v>200</v>
      </c>
      <c r="L86" s="16">
        <f t="shared" si="104"/>
        <v>90</v>
      </c>
      <c r="M86" s="16">
        <f t="shared" ref="M86:N86" si="129">L86+120</f>
        <v>210</v>
      </c>
      <c r="N86" s="16">
        <f t="shared" si="129"/>
        <v>330</v>
      </c>
      <c r="O86" s="15">
        <f t="shared" si="95"/>
        <v>-11.309932474020201</v>
      </c>
      <c r="P86" s="15">
        <f t="shared" si="96"/>
        <v>6.8963679322288272</v>
      </c>
      <c r="Q86" s="15">
        <f t="shared" si="97"/>
        <v>4.8719209997917972</v>
      </c>
      <c r="R86" s="15">
        <v>28.4</v>
      </c>
      <c r="S86" s="15">
        <v>55</v>
      </c>
      <c r="T86" s="15">
        <f t="shared" si="98"/>
        <v>31456.846475074555</v>
      </c>
      <c r="U86" s="15">
        <f t="shared" si="99"/>
        <v>19589.944356775883</v>
      </c>
      <c r="V86" s="15">
        <f t="shared" si="100"/>
        <v>43635.800600341856</v>
      </c>
      <c r="W86" s="15">
        <v>30</v>
      </c>
      <c r="X86" s="16">
        <f t="shared" si="101"/>
        <v>179.88008915684514</v>
      </c>
      <c r="Y86" s="16">
        <f t="shared" si="102"/>
        <v>143.14309049610421</v>
      </c>
      <c r="Z86" s="16">
        <f t="shared" si="103"/>
        <v>211.03506959825862</v>
      </c>
      <c r="AA86" s="16">
        <f t="shared" si="127"/>
        <v>-45.525234648960293</v>
      </c>
      <c r="AB86" s="16">
        <f t="shared" si="127"/>
        <v>-13.435303949827528</v>
      </c>
      <c r="AC86" s="16">
        <f t="shared" si="127"/>
        <v>54.456675152326909</v>
      </c>
      <c r="AD86" s="18">
        <f t="shared" si="106"/>
        <v>9105</v>
      </c>
      <c r="AE86" s="18">
        <f t="shared" si="106"/>
        <v>2687</v>
      </c>
      <c r="AF86" s="18">
        <f t="shared" si="106"/>
        <v>10891</v>
      </c>
      <c r="AG86" s="16">
        <f t="shared" ref="AG86:AI94" si="130">IF(AA86&gt;0,1,0)</f>
        <v>0</v>
      </c>
      <c r="AH86" s="16">
        <f t="shared" si="130"/>
        <v>0</v>
      </c>
      <c r="AI86" s="20">
        <f t="shared" si="130"/>
        <v>1</v>
      </c>
      <c r="AJ86" s="16">
        <v>400</v>
      </c>
      <c r="AK86" s="16">
        <f t="shared" si="107"/>
        <v>4356400</v>
      </c>
      <c r="AL86" s="16">
        <f t="shared" si="108"/>
        <v>478</v>
      </c>
      <c r="AM86" s="16">
        <f t="shared" si="109"/>
        <v>1621</v>
      </c>
      <c r="AN86" s="16">
        <f t="shared" si="110"/>
        <v>400</v>
      </c>
      <c r="AO86" s="16">
        <f t="shared" si="111"/>
        <v>4.3563999999999998</v>
      </c>
      <c r="AP86" s="16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5">
      <c r="A87" s="16">
        <v>1</v>
      </c>
      <c r="B87" s="16">
        <v>5</v>
      </c>
      <c r="C87" s="16">
        <v>0</v>
      </c>
      <c r="D87" s="16">
        <v>10</v>
      </c>
      <c r="E87" s="16">
        <f t="shared" si="91"/>
        <v>10</v>
      </c>
      <c r="F87" s="16">
        <f t="shared" si="92"/>
        <v>50</v>
      </c>
      <c r="G87" s="16">
        <f t="shared" si="93"/>
        <v>0</v>
      </c>
      <c r="H87" s="16">
        <f t="shared" si="128"/>
        <v>0</v>
      </c>
      <c r="I87" s="16">
        <f t="shared" si="128"/>
        <v>40</v>
      </c>
      <c r="J87" s="16">
        <f t="shared" si="128"/>
        <v>0</v>
      </c>
      <c r="K87" s="16">
        <v>200</v>
      </c>
      <c r="L87" s="16">
        <f t="shared" si="104"/>
        <v>90</v>
      </c>
      <c r="M87" s="16">
        <f t="shared" ref="M87:N87" si="131">L87+120</f>
        <v>210</v>
      </c>
      <c r="N87" s="16">
        <f t="shared" si="131"/>
        <v>330</v>
      </c>
      <c r="O87" s="15">
        <f t="shared" si="95"/>
        <v>0</v>
      </c>
      <c r="P87" s="15">
        <f t="shared" si="96"/>
        <v>8.9482755646270959</v>
      </c>
      <c r="Q87" s="15">
        <f t="shared" si="97"/>
        <v>-8.9482755646271244</v>
      </c>
      <c r="R87" s="15">
        <v>28.4</v>
      </c>
      <c r="S87" s="15">
        <v>55</v>
      </c>
      <c r="T87" s="15">
        <f t="shared" si="98"/>
        <v>17795.560000000001</v>
      </c>
      <c r="U87" s="15">
        <f t="shared" si="99"/>
        <v>38459.35743589772</v>
      </c>
      <c r="V87" s="15">
        <f t="shared" si="100"/>
        <v>38459.357435897713</v>
      </c>
      <c r="W87" s="15">
        <v>30</v>
      </c>
      <c r="X87" s="16">
        <f t="shared" si="101"/>
        <v>136.73170810020622</v>
      </c>
      <c r="Y87" s="16">
        <f t="shared" si="102"/>
        <v>198.39192885774793</v>
      </c>
      <c r="Z87" s="16">
        <f t="shared" si="103"/>
        <v>198.39192885774793</v>
      </c>
      <c r="AA87" s="16">
        <f t="shared" si="127"/>
        <v>-43.148381056638925</v>
      </c>
      <c r="AB87" s="16">
        <f t="shared" si="127"/>
        <v>55.24883836164372</v>
      </c>
      <c r="AC87" s="16">
        <f t="shared" si="127"/>
        <v>-12.643140740510688</v>
      </c>
      <c r="AD87" s="18">
        <f t="shared" si="106"/>
        <v>8629</v>
      </c>
      <c r="AE87" s="18">
        <f t="shared" si="106"/>
        <v>11049</v>
      </c>
      <c r="AF87" s="18">
        <f t="shared" si="106"/>
        <v>2528</v>
      </c>
      <c r="AG87" s="16">
        <f t="shared" si="130"/>
        <v>0</v>
      </c>
      <c r="AH87" s="16">
        <f t="shared" si="130"/>
        <v>1</v>
      </c>
      <c r="AI87" s="20">
        <f t="shared" si="130"/>
        <v>0</v>
      </c>
      <c r="AJ87" s="16">
        <v>400</v>
      </c>
      <c r="AK87" s="16">
        <f t="shared" si="107"/>
        <v>4419600</v>
      </c>
      <c r="AL87" s="16">
        <f t="shared" si="108"/>
        <v>512</v>
      </c>
      <c r="AM87" s="16">
        <f t="shared" si="109"/>
        <v>400</v>
      </c>
      <c r="AN87" s="16">
        <f t="shared" si="110"/>
        <v>1748</v>
      </c>
      <c r="AO87" s="16">
        <f t="shared" si="111"/>
        <v>4.4196</v>
      </c>
      <c r="AP87" s="16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5">
      <c r="A88" s="16">
        <v>3</v>
      </c>
      <c r="B88" s="16">
        <v>5</v>
      </c>
      <c r="C88" s="16">
        <v>0</v>
      </c>
      <c r="D88" s="16">
        <v>10</v>
      </c>
      <c r="E88" s="16">
        <f t="shared" si="91"/>
        <v>30</v>
      </c>
      <c r="F88" s="16">
        <f t="shared" si="92"/>
        <v>50</v>
      </c>
      <c r="G88" s="16">
        <f t="shared" si="93"/>
        <v>0</v>
      </c>
      <c r="H88" s="16">
        <f t="shared" si="128"/>
        <v>20</v>
      </c>
      <c r="I88" s="16">
        <f t="shared" si="128"/>
        <v>0</v>
      </c>
      <c r="J88" s="16">
        <f t="shared" si="128"/>
        <v>0</v>
      </c>
      <c r="K88" s="16">
        <v>200</v>
      </c>
      <c r="L88" s="16">
        <f t="shared" si="104"/>
        <v>90</v>
      </c>
      <c r="M88" s="16">
        <f t="shared" ref="M88:N88" si="132">L88+120</f>
        <v>210</v>
      </c>
      <c r="N88" s="16">
        <f t="shared" si="132"/>
        <v>330</v>
      </c>
      <c r="O88" s="15">
        <f t="shared" si="95"/>
        <v>5.710593137499643</v>
      </c>
      <c r="P88" s="15">
        <f t="shared" si="96"/>
        <v>-2.6346060185232147</v>
      </c>
      <c r="Q88" s="15">
        <f t="shared" si="97"/>
        <v>-3.1332828793909471</v>
      </c>
      <c r="R88" s="15">
        <v>28.4</v>
      </c>
      <c r="S88" s="15">
        <v>55</v>
      </c>
      <c r="T88" s="15">
        <f t="shared" si="98"/>
        <v>30414.49233912737</v>
      </c>
      <c r="U88" s="15">
        <f t="shared" si="99"/>
        <v>36462.078686861736</v>
      </c>
      <c r="V88" s="15">
        <f t="shared" si="100"/>
        <v>24446.257669769475</v>
      </c>
      <c r="W88" s="15">
        <v>30</v>
      </c>
      <c r="X88" s="16">
        <f t="shared" si="101"/>
        <v>176.95901316160013</v>
      </c>
      <c r="Y88" s="16">
        <f t="shared" si="102"/>
        <v>193.29272797201071</v>
      </c>
      <c r="Z88" s="16">
        <f t="shared" si="103"/>
        <v>159.2050805400678</v>
      </c>
      <c r="AA88" s="16">
        <f t="shared" si="127"/>
        <v>40.227305061393906</v>
      </c>
      <c r="AB88" s="16">
        <f t="shared" si="127"/>
        <v>-5.0992008857372184</v>
      </c>
      <c r="AC88" s="16">
        <f t="shared" si="127"/>
        <v>-39.186848317680131</v>
      </c>
      <c r="AD88" s="18">
        <f t="shared" si="106"/>
        <v>8045</v>
      </c>
      <c r="AE88" s="18">
        <f t="shared" si="106"/>
        <v>1019</v>
      </c>
      <c r="AF88" s="18">
        <f t="shared" si="106"/>
        <v>7837</v>
      </c>
      <c r="AG88" s="16">
        <f t="shared" si="130"/>
        <v>1</v>
      </c>
      <c r="AH88" s="16">
        <f t="shared" si="130"/>
        <v>0</v>
      </c>
      <c r="AI88" s="20">
        <f t="shared" si="130"/>
        <v>0</v>
      </c>
      <c r="AJ88" s="16">
        <v>400</v>
      </c>
      <c r="AK88" s="16">
        <f t="shared" si="107"/>
        <v>3218000</v>
      </c>
      <c r="AL88" s="16">
        <f t="shared" si="108"/>
        <v>400</v>
      </c>
      <c r="AM88" s="16">
        <f t="shared" si="109"/>
        <v>3157</v>
      </c>
      <c r="AN88" s="16">
        <f t="shared" si="110"/>
        <v>410</v>
      </c>
      <c r="AO88" s="16">
        <f t="shared" si="111"/>
        <v>3.218</v>
      </c>
      <c r="AP88" s="16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 x14ac:dyDescent="0.25">
      <c r="A89" s="16">
        <v>3</v>
      </c>
      <c r="B89" s="16">
        <v>4</v>
      </c>
      <c r="C89" s="16">
        <v>0</v>
      </c>
      <c r="D89" s="16">
        <v>10</v>
      </c>
      <c r="E89" s="16">
        <f t="shared" si="91"/>
        <v>30</v>
      </c>
      <c r="F89" s="16">
        <f t="shared" si="92"/>
        <v>40</v>
      </c>
      <c r="G89" s="16">
        <f t="shared" si="93"/>
        <v>0</v>
      </c>
      <c r="H89" s="16">
        <f t="shared" si="128"/>
        <v>0</v>
      </c>
      <c r="I89" s="16">
        <f t="shared" si="128"/>
        <v>-10</v>
      </c>
      <c r="J89" s="16">
        <f t="shared" si="128"/>
        <v>0</v>
      </c>
      <c r="K89" s="16">
        <v>200</v>
      </c>
      <c r="L89" s="16">
        <f t="shared" si="104"/>
        <v>90</v>
      </c>
      <c r="M89" s="16">
        <f t="shared" ref="M89:N89" si="133">L89+120</f>
        <v>210</v>
      </c>
      <c r="N89" s="16">
        <f t="shared" si="133"/>
        <v>330</v>
      </c>
      <c r="O89" s="15">
        <f t="shared" si="95"/>
        <v>0</v>
      </c>
      <c r="P89" s="15">
        <f t="shared" si="96"/>
        <v>-2.5429239040617233</v>
      </c>
      <c r="Q89" s="15">
        <f t="shared" si="97"/>
        <v>2.5429239040617233</v>
      </c>
      <c r="R89" s="15">
        <v>28.4</v>
      </c>
      <c r="S89" s="15">
        <v>55</v>
      </c>
      <c r="T89" s="15">
        <f t="shared" si="98"/>
        <v>33635.560000000005</v>
      </c>
      <c r="U89" s="15">
        <f t="shared" si="99"/>
        <v>28423.334270558247</v>
      </c>
      <c r="V89" s="15">
        <f t="shared" si="100"/>
        <v>28423.334270558247</v>
      </c>
      <c r="W89" s="15">
        <v>30</v>
      </c>
      <c r="X89" s="16">
        <f t="shared" si="101"/>
        <v>185.8374558586078</v>
      </c>
      <c r="Y89" s="16">
        <f t="shared" si="102"/>
        <v>171.24057425317824</v>
      </c>
      <c r="Z89" s="16">
        <f t="shared" si="103"/>
        <v>171.24057425317824</v>
      </c>
      <c r="AA89" s="16">
        <f t="shared" si="127"/>
        <v>8.8784426970076709</v>
      </c>
      <c r="AB89" s="16">
        <f t="shared" si="127"/>
        <v>-22.052153718832471</v>
      </c>
      <c r="AC89" s="16">
        <f t="shared" si="127"/>
        <v>12.035493713110441</v>
      </c>
      <c r="AD89" s="18">
        <f t="shared" si="106"/>
        <v>1775</v>
      </c>
      <c r="AE89" s="18">
        <f t="shared" si="106"/>
        <v>4410</v>
      </c>
      <c r="AF89" s="18">
        <f t="shared" si="106"/>
        <v>2407</v>
      </c>
      <c r="AG89" s="16">
        <f t="shared" si="130"/>
        <v>1</v>
      </c>
      <c r="AH89" s="16">
        <f t="shared" si="130"/>
        <v>0</v>
      </c>
      <c r="AI89" s="20">
        <f t="shared" si="130"/>
        <v>1</v>
      </c>
      <c r="AJ89" s="16">
        <v>400</v>
      </c>
      <c r="AK89" s="16">
        <f t="shared" si="107"/>
        <v>1764000</v>
      </c>
      <c r="AL89" s="16">
        <f t="shared" si="108"/>
        <v>993</v>
      </c>
      <c r="AM89" s="16">
        <f t="shared" si="109"/>
        <v>400</v>
      </c>
      <c r="AN89" s="16">
        <f t="shared" si="110"/>
        <v>732</v>
      </c>
      <c r="AO89" s="16">
        <f t="shared" si="111"/>
        <v>1.764</v>
      </c>
      <c r="AP89" s="16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 x14ac:dyDescent="0.25">
      <c r="A90" s="16">
        <v>4</v>
      </c>
      <c r="B90" s="16">
        <v>4</v>
      </c>
      <c r="C90" s="16">
        <v>0</v>
      </c>
      <c r="D90" s="16">
        <v>10</v>
      </c>
      <c r="E90" s="16">
        <f t="shared" si="91"/>
        <v>40</v>
      </c>
      <c r="F90" s="16">
        <f t="shared" si="92"/>
        <v>40</v>
      </c>
      <c r="G90" s="16">
        <f t="shared" si="93"/>
        <v>0</v>
      </c>
      <c r="H90" s="16">
        <f t="shared" si="128"/>
        <v>10</v>
      </c>
      <c r="I90" s="16">
        <f t="shared" si="128"/>
        <v>0</v>
      </c>
      <c r="J90" s="16">
        <f t="shared" si="128"/>
        <v>0</v>
      </c>
      <c r="K90" s="16">
        <v>200</v>
      </c>
      <c r="L90" s="16">
        <f t="shared" si="104"/>
        <v>90</v>
      </c>
      <c r="M90" s="16">
        <f t="shared" ref="M90:N90" si="134">L90+120</f>
        <v>210</v>
      </c>
      <c r="N90" s="16">
        <f t="shared" si="134"/>
        <v>330</v>
      </c>
      <c r="O90" s="15">
        <f t="shared" si="95"/>
        <v>2.862405226111747</v>
      </c>
      <c r="P90" s="15">
        <f t="shared" si="96"/>
        <v>-1.3726815681386881</v>
      </c>
      <c r="Q90" s="15">
        <f t="shared" si="97"/>
        <v>-1.4968856303749192</v>
      </c>
      <c r="R90" s="15">
        <v>28.4</v>
      </c>
      <c r="S90" s="15">
        <v>55</v>
      </c>
      <c r="T90" s="15">
        <f t="shared" si="98"/>
        <v>30154.26830212558</v>
      </c>
      <c r="U90" s="15">
        <f t="shared" si="99"/>
        <v>33167.74955878449</v>
      </c>
      <c r="V90" s="15">
        <f t="shared" si="100"/>
        <v>27160.708999515842</v>
      </c>
      <c r="W90" s="15">
        <v>30</v>
      </c>
      <c r="X90" s="16">
        <f t="shared" si="101"/>
        <v>176.22221285106363</v>
      </c>
      <c r="Y90" s="16">
        <f t="shared" si="102"/>
        <v>184.5745095043855</v>
      </c>
      <c r="Z90" s="16">
        <f t="shared" si="103"/>
        <v>167.51330991749833</v>
      </c>
      <c r="AA90" s="16">
        <f t="shared" si="127"/>
        <v>-9.6152430075441657</v>
      </c>
      <c r="AB90" s="16">
        <f t="shared" si="127"/>
        <v>13.333935251207265</v>
      </c>
      <c r="AC90" s="16">
        <f t="shared" si="127"/>
        <v>-3.7272643356799051</v>
      </c>
      <c r="AD90" s="18">
        <f t="shared" si="106"/>
        <v>1923</v>
      </c>
      <c r="AE90" s="18">
        <f t="shared" si="106"/>
        <v>2666</v>
      </c>
      <c r="AF90" s="18">
        <f t="shared" si="106"/>
        <v>745</v>
      </c>
      <c r="AG90" s="16">
        <f t="shared" si="130"/>
        <v>0</v>
      </c>
      <c r="AH90" s="16">
        <f t="shared" si="130"/>
        <v>1</v>
      </c>
      <c r="AI90" s="20">
        <f t="shared" si="130"/>
        <v>0</v>
      </c>
      <c r="AJ90" s="16">
        <v>400</v>
      </c>
      <c r="AK90" s="16">
        <f t="shared" si="107"/>
        <v>1066400</v>
      </c>
      <c r="AL90" s="16">
        <f t="shared" si="108"/>
        <v>554</v>
      </c>
      <c r="AM90" s="16">
        <f t="shared" si="109"/>
        <v>400</v>
      </c>
      <c r="AN90" s="16">
        <f t="shared" si="110"/>
        <v>1431</v>
      </c>
      <c r="AO90" s="16">
        <f t="shared" si="111"/>
        <v>1.0664</v>
      </c>
      <c r="AP90" s="16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 x14ac:dyDescent="0.25">
      <c r="A91" s="16">
        <v>4</v>
      </c>
      <c r="B91" s="16">
        <v>6</v>
      </c>
      <c r="C91" s="16">
        <v>0</v>
      </c>
      <c r="D91" s="16">
        <v>10</v>
      </c>
      <c r="E91" s="16">
        <f t="shared" si="91"/>
        <v>40</v>
      </c>
      <c r="F91" s="16">
        <f t="shared" si="92"/>
        <v>60</v>
      </c>
      <c r="G91" s="16">
        <f t="shared" si="93"/>
        <v>0</v>
      </c>
      <c r="H91" s="16">
        <f t="shared" si="128"/>
        <v>0</v>
      </c>
      <c r="I91" s="16">
        <f t="shared" si="128"/>
        <v>20</v>
      </c>
      <c r="J91" s="16">
        <f t="shared" si="128"/>
        <v>0</v>
      </c>
      <c r="K91" s="16">
        <v>200</v>
      </c>
      <c r="L91" s="16">
        <f t="shared" si="104"/>
        <v>90</v>
      </c>
      <c r="M91" s="16">
        <f t="shared" ref="M91:N91" si="135">L91+120</f>
        <v>210</v>
      </c>
      <c r="N91" s="16">
        <f t="shared" si="135"/>
        <v>330</v>
      </c>
      <c r="O91" s="15">
        <f t="shared" si="95"/>
        <v>0</v>
      </c>
      <c r="P91" s="15">
        <f t="shared" si="96"/>
        <v>4.7150039539482123</v>
      </c>
      <c r="Q91" s="15">
        <f t="shared" si="97"/>
        <v>-4.7150039539482407</v>
      </c>
      <c r="R91" s="15">
        <v>28.4</v>
      </c>
      <c r="S91" s="15">
        <v>55</v>
      </c>
      <c r="T91" s="15">
        <f t="shared" si="98"/>
        <v>23531.56</v>
      </c>
      <c r="U91" s="15">
        <f t="shared" si="99"/>
        <v>33897.624406964693</v>
      </c>
      <c r="V91" s="15">
        <f t="shared" si="100"/>
        <v>33897.624406964678</v>
      </c>
      <c r="W91" s="15">
        <v>30</v>
      </c>
      <c r="X91" s="16">
        <f t="shared" si="101"/>
        <v>156.30598197126045</v>
      </c>
      <c r="Y91" s="16">
        <f t="shared" si="102"/>
        <v>186.54121369543165</v>
      </c>
      <c r="Z91" s="16">
        <f t="shared" si="103"/>
        <v>186.54121369543159</v>
      </c>
      <c r="AA91" s="16">
        <f t="shared" si="127"/>
        <v>-19.91623087980318</v>
      </c>
      <c r="AB91" s="16">
        <f t="shared" si="127"/>
        <v>1.9667041910461478</v>
      </c>
      <c r="AC91" s="16">
        <f t="shared" si="127"/>
        <v>19.027903777933261</v>
      </c>
      <c r="AD91" s="18">
        <f t="shared" si="106"/>
        <v>3983</v>
      </c>
      <c r="AE91" s="18">
        <f t="shared" si="106"/>
        <v>393</v>
      </c>
      <c r="AF91" s="18">
        <f t="shared" si="106"/>
        <v>3805</v>
      </c>
      <c r="AG91" s="16">
        <f t="shared" si="130"/>
        <v>0</v>
      </c>
      <c r="AH91" s="16">
        <f t="shared" si="130"/>
        <v>1</v>
      </c>
      <c r="AI91" s="20">
        <f t="shared" si="130"/>
        <v>1</v>
      </c>
      <c r="AJ91" s="16">
        <v>400</v>
      </c>
      <c r="AK91" s="16">
        <f t="shared" si="107"/>
        <v>1593200</v>
      </c>
      <c r="AL91" s="16">
        <f t="shared" si="108"/>
        <v>400</v>
      </c>
      <c r="AM91" s="16">
        <f t="shared" si="109"/>
        <v>4053</v>
      </c>
      <c r="AN91" s="16">
        <f t="shared" si="110"/>
        <v>418</v>
      </c>
      <c r="AO91" s="16">
        <f t="shared" si="111"/>
        <v>1.5931999999999999</v>
      </c>
      <c r="AP91" s="16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 x14ac:dyDescent="0.25">
      <c r="A92" s="16">
        <v>0</v>
      </c>
      <c r="B92" s="16">
        <v>6</v>
      </c>
      <c r="C92" s="16">
        <v>0</v>
      </c>
      <c r="D92" s="16">
        <v>10</v>
      </c>
      <c r="E92" s="16">
        <f t="shared" si="91"/>
        <v>0</v>
      </c>
      <c r="F92" s="16">
        <f t="shared" si="92"/>
        <v>60</v>
      </c>
      <c r="G92" s="16">
        <f t="shared" si="93"/>
        <v>0</v>
      </c>
      <c r="H92" s="16">
        <f t="shared" si="128"/>
        <v>-40</v>
      </c>
      <c r="I92" s="16">
        <f t="shared" si="128"/>
        <v>0</v>
      </c>
      <c r="J92" s="16">
        <f t="shared" si="128"/>
        <v>0</v>
      </c>
      <c r="K92" s="16">
        <v>200</v>
      </c>
      <c r="L92" s="16">
        <f t="shared" si="104"/>
        <v>90</v>
      </c>
      <c r="M92" s="16">
        <f t="shared" ref="M92:N92" si="136">L92+120</f>
        <v>210</v>
      </c>
      <c r="N92" s="16">
        <f t="shared" si="136"/>
        <v>330</v>
      </c>
      <c r="O92" s="15">
        <f t="shared" si="95"/>
        <v>-11.309932474020201</v>
      </c>
      <c r="P92" s="15">
        <f t="shared" si="96"/>
        <v>6.8963679322288272</v>
      </c>
      <c r="Q92" s="15">
        <f t="shared" si="97"/>
        <v>4.8719209997917972</v>
      </c>
      <c r="R92" s="15">
        <v>28.4</v>
      </c>
      <c r="S92" s="15">
        <v>55</v>
      </c>
      <c r="T92" s="15">
        <f t="shared" si="98"/>
        <v>31456.846475074555</v>
      </c>
      <c r="U92" s="15">
        <f t="shared" si="99"/>
        <v>19589.944356775883</v>
      </c>
      <c r="V92" s="15">
        <f t="shared" si="100"/>
        <v>43635.800600341856</v>
      </c>
      <c r="W92" s="15">
        <v>30</v>
      </c>
      <c r="X92" s="16">
        <f t="shared" si="101"/>
        <v>179.88008915684514</v>
      </c>
      <c r="Y92" s="16">
        <f t="shared" si="102"/>
        <v>143.14309049610421</v>
      </c>
      <c r="Z92" s="16">
        <f t="shared" si="103"/>
        <v>211.03506959825862</v>
      </c>
      <c r="AA92" s="16">
        <f t="shared" si="127"/>
        <v>23.574107185584694</v>
      </c>
      <c r="AB92" s="16">
        <f t="shared" si="127"/>
        <v>-43.398123199327443</v>
      </c>
      <c r="AC92" s="16">
        <f t="shared" si="127"/>
        <v>24.493855902827022</v>
      </c>
      <c r="AD92" s="18">
        <f t="shared" si="106"/>
        <v>4714</v>
      </c>
      <c r="AE92" s="18">
        <f t="shared" si="106"/>
        <v>8679</v>
      </c>
      <c r="AF92" s="18">
        <f t="shared" si="106"/>
        <v>4898</v>
      </c>
      <c r="AG92" s="16">
        <f t="shared" si="130"/>
        <v>1</v>
      </c>
      <c r="AH92" s="16">
        <f t="shared" si="130"/>
        <v>0</v>
      </c>
      <c r="AI92" s="20">
        <f t="shared" si="130"/>
        <v>1</v>
      </c>
      <c r="AJ92" s="16">
        <v>400</v>
      </c>
      <c r="AK92" s="16">
        <f t="shared" si="107"/>
        <v>3471600</v>
      </c>
      <c r="AL92" s="16">
        <f t="shared" si="108"/>
        <v>736</v>
      </c>
      <c r="AM92" s="16">
        <f t="shared" si="109"/>
        <v>400</v>
      </c>
      <c r="AN92" s="16">
        <f t="shared" si="110"/>
        <v>708</v>
      </c>
      <c r="AO92" s="16">
        <f t="shared" si="111"/>
        <v>3.4716</v>
      </c>
      <c r="AP92" s="16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 x14ac:dyDescent="0.25">
      <c r="A93" s="16">
        <v>0</v>
      </c>
      <c r="B93" s="16">
        <v>0</v>
      </c>
      <c r="C93" s="16">
        <v>0</v>
      </c>
      <c r="D93" s="16">
        <v>10</v>
      </c>
      <c r="E93" s="16">
        <f t="shared" si="91"/>
        <v>0</v>
      </c>
      <c r="F93" s="16">
        <f t="shared" si="92"/>
        <v>0</v>
      </c>
      <c r="G93" s="16">
        <f t="shared" si="93"/>
        <v>0</v>
      </c>
      <c r="H93" s="16">
        <f t="shared" si="128"/>
        <v>0</v>
      </c>
      <c r="I93" s="16">
        <f t="shared" si="128"/>
        <v>-60</v>
      </c>
      <c r="J93" s="16">
        <f t="shared" si="128"/>
        <v>0</v>
      </c>
      <c r="K93" s="16">
        <v>200</v>
      </c>
      <c r="L93" s="16">
        <f t="shared" si="104"/>
        <v>90</v>
      </c>
      <c r="M93" s="16">
        <f t="shared" ref="M93:N93" si="137">L93+120</f>
        <v>210</v>
      </c>
      <c r="N93" s="16">
        <f t="shared" si="137"/>
        <v>330</v>
      </c>
      <c r="O93" s="15">
        <f t="shared" si="95"/>
        <v>0</v>
      </c>
      <c r="P93" s="15">
        <f t="shared" si="96"/>
        <v>-16.99608805717719</v>
      </c>
      <c r="Q93" s="15">
        <f t="shared" si="97"/>
        <v>16.996088057177161</v>
      </c>
      <c r="R93" s="15">
        <v>28.4</v>
      </c>
      <c r="S93" s="15">
        <v>55</v>
      </c>
      <c r="T93" s="15">
        <f t="shared" si="98"/>
        <v>54475.560000000005</v>
      </c>
      <c r="U93" s="15">
        <f t="shared" si="99"/>
        <v>22850.521139976212</v>
      </c>
      <c r="V93" s="15">
        <f t="shared" si="100"/>
        <v>22850.521139976201</v>
      </c>
      <c r="W93" s="15">
        <v>30</v>
      </c>
      <c r="X93" s="16">
        <f t="shared" si="101"/>
        <v>235.32012238650566</v>
      </c>
      <c r="Y93" s="16">
        <f t="shared" si="102"/>
        <v>154.1120408663003</v>
      </c>
      <c r="Z93" s="16">
        <f t="shared" si="103"/>
        <v>154.11204086630025</v>
      </c>
      <c r="AA93" s="16">
        <f t="shared" si="127"/>
        <v>55.440033229660514</v>
      </c>
      <c r="AB93" s="16">
        <f t="shared" si="127"/>
        <v>10.968950370196097</v>
      </c>
      <c r="AC93" s="16">
        <f t="shared" si="127"/>
        <v>-56.923028731958368</v>
      </c>
      <c r="AD93" s="18">
        <f t="shared" si="106"/>
        <v>11088</v>
      </c>
      <c r="AE93" s="18">
        <f t="shared" si="106"/>
        <v>2193</v>
      </c>
      <c r="AF93" s="18">
        <f t="shared" si="106"/>
        <v>11384</v>
      </c>
      <c r="AG93" s="16">
        <f t="shared" si="130"/>
        <v>1</v>
      </c>
      <c r="AH93" s="16">
        <f t="shared" si="130"/>
        <v>1</v>
      </c>
      <c r="AI93" s="20">
        <f t="shared" si="130"/>
        <v>0</v>
      </c>
      <c r="AJ93" s="16">
        <v>400</v>
      </c>
      <c r="AK93" s="16">
        <f t="shared" si="107"/>
        <v>4553600</v>
      </c>
      <c r="AL93" s="16">
        <f t="shared" si="108"/>
        <v>410</v>
      </c>
      <c r="AM93" s="16">
        <f t="shared" si="109"/>
        <v>2076</v>
      </c>
      <c r="AN93" s="16">
        <f t="shared" si="110"/>
        <v>400</v>
      </c>
      <c r="AO93" s="16">
        <f t="shared" si="111"/>
        <v>4.5535999999999994</v>
      </c>
      <c r="AP93" s="16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 x14ac:dyDescent="0.25">
      <c r="A94" s="16">
        <v>0</v>
      </c>
      <c r="B94" s="16">
        <v>0</v>
      </c>
      <c r="C94" s="16">
        <v>50</v>
      </c>
      <c r="D94" s="16">
        <v>10</v>
      </c>
      <c r="E94" s="16">
        <f t="shared" si="91"/>
        <v>0</v>
      </c>
      <c r="F94" s="16">
        <f t="shared" si="92"/>
        <v>0</v>
      </c>
      <c r="G94" s="16">
        <f t="shared" si="93"/>
        <v>500</v>
      </c>
      <c r="H94" s="16">
        <f t="shared" si="128"/>
        <v>0</v>
      </c>
      <c r="I94" s="16">
        <f t="shared" si="128"/>
        <v>0</v>
      </c>
      <c r="J94" s="16">
        <f t="shared" si="128"/>
        <v>500</v>
      </c>
      <c r="K94" s="16">
        <v>200</v>
      </c>
      <c r="L94" s="16">
        <f t="shared" si="104"/>
        <v>90</v>
      </c>
      <c r="M94" s="16">
        <f t="shared" ref="M94:N94" si="138">L94+120</f>
        <v>210</v>
      </c>
      <c r="N94" s="16">
        <f t="shared" si="138"/>
        <v>330</v>
      </c>
      <c r="O94" s="15">
        <f t="shared" si="95"/>
        <v>0</v>
      </c>
      <c r="P94" s="15">
        <f t="shared" si="96"/>
        <v>0</v>
      </c>
      <c r="Q94" s="15">
        <f t="shared" si="97"/>
        <v>0</v>
      </c>
      <c r="R94" s="15">
        <v>28.4</v>
      </c>
      <c r="S94" s="15">
        <v>55</v>
      </c>
      <c r="T94" s="15">
        <f t="shared" si="98"/>
        <v>280067.56</v>
      </c>
      <c r="U94" s="15">
        <f t="shared" si="99"/>
        <v>280067.56</v>
      </c>
      <c r="V94" s="15">
        <f t="shared" si="100"/>
        <v>280067.56</v>
      </c>
      <c r="W94" s="15">
        <v>30</v>
      </c>
      <c r="X94" s="16">
        <f t="shared" si="101"/>
        <v>530.06373201719805</v>
      </c>
      <c r="Y94" s="16">
        <f t="shared" si="102"/>
        <v>530.06373201719805</v>
      </c>
      <c r="Z94" s="16">
        <f t="shared" si="103"/>
        <v>530.06373201719805</v>
      </c>
      <c r="AA94" s="16">
        <f t="shared" si="127"/>
        <v>294.74360963069239</v>
      </c>
      <c r="AB94" s="16">
        <f t="shared" si="127"/>
        <v>375.95169115089777</v>
      </c>
      <c r="AC94" s="16">
        <f t="shared" si="127"/>
        <v>375.95169115089777</v>
      </c>
      <c r="AD94" s="18">
        <f t="shared" si="106"/>
        <v>58948</v>
      </c>
      <c r="AE94" s="18">
        <f t="shared" si="106"/>
        <v>75190</v>
      </c>
      <c r="AF94" s="18">
        <f t="shared" si="106"/>
        <v>75190</v>
      </c>
      <c r="AG94" s="16">
        <f t="shared" si="130"/>
        <v>1</v>
      </c>
      <c r="AH94" s="16">
        <f t="shared" si="130"/>
        <v>1</v>
      </c>
      <c r="AI94" s="20">
        <f t="shared" si="130"/>
        <v>1</v>
      </c>
      <c r="AJ94" s="16">
        <v>400</v>
      </c>
      <c r="AK94" s="16">
        <f t="shared" si="107"/>
        <v>30076000</v>
      </c>
      <c r="AL94" s="16">
        <f t="shared" si="108"/>
        <v>510</v>
      </c>
      <c r="AM94" s="16">
        <f t="shared" si="109"/>
        <v>400</v>
      </c>
      <c r="AN94" s="16">
        <f t="shared" si="110"/>
        <v>400</v>
      </c>
      <c r="AO94" s="16">
        <f t="shared" si="111"/>
        <v>30.075999999999997</v>
      </c>
      <c r="AP94" s="16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 x14ac:dyDescent="0.25">
      <c r="A95" s="15"/>
      <c r="B95" s="15"/>
      <c r="C95" s="15"/>
      <c r="D95" s="16"/>
      <c r="E95" s="15"/>
      <c r="F95" s="15"/>
      <c r="G95" s="15"/>
      <c r="H95" s="16"/>
      <c r="I95" s="16"/>
      <c r="J95" s="16"/>
      <c r="K95" s="16"/>
      <c r="L95" s="16"/>
      <c r="M95" s="16"/>
      <c r="N95" s="16"/>
      <c r="O95" s="15"/>
      <c r="P95" s="15"/>
      <c r="Q95" s="15"/>
      <c r="X95" s="16"/>
      <c r="Y95" s="16"/>
      <c r="Z95" s="16"/>
      <c r="AA95" s="16"/>
      <c r="AB95" s="16"/>
      <c r="AC95" s="16"/>
      <c r="AD95" s="18"/>
      <c r="AE95" s="18"/>
      <c r="AF95" s="18"/>
      <c r="AG95" s="16"/>
      <c r="AH95" s="16"/>
      <c r="AI95" s="20"/>
      <c r="AJ95" s="21"/>
      <c r="AK95" s="21"/>
      <c r="AL95" s="21"/>
      <c r="AM95" s="21"/>
      <c r="AN95" s="15"/>
      <c r="AO95" s="15"/>
      <c r="AP95" s="15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 x14ac:dyDescent="0.25">
      <c r="A96" s="15"/>
      <c r="B96" s="15"/>
      <c r="C96" s="15"/>
      <c r="D96" s="16"/>
      <c r="E96" s="15"/>
      <c r="F96" s="15"/>
      <c r="G96" s="15"/>
      <c r="H96" s="16"/>
      <c r="I96" s="16"/>
      <c r="J96" s="16"/>
      <c r="K96" s="16"/>
      <c r="L96" s="16"/>
      <c r="M96" s="16"/>
      <c r="N96" s="16"/>
      <c r="O96" s="15"/>
      <c r="P96" s="15"/>
      <c r="Q96" s="15"/>
      <c r="X96" s="16"/>
      <c r="Y96" s="16"/>
      <c r="Z96" s="16"/>
      <c r="AA96" s="16"/>
      <c r="AB96" s="16"/>
      <c r="AC96" s="16"/>
      <c r="AD96" s="18"/>
      <c r="AE96" s="18"/>
      <c r="AF96" s="18"/>
      <c r="AG96" s="16"/>
      <c r="AH96" s="16"/>
      <c r="AI96" s="20"/>
      <c r="AJ96" s="21"/>
      <c r="AK96" s="21"/>
      <c r="AL96" s="21"/>
      <c r="AM96" s="21"/>
      <c r="AN96" s="15"/>
      <c r="AO96" s="15"/>
      <c r="AP96" s="15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 x14ac:dyDescent="0.25">
      <c r="A97" s="15"/>
      <c r="B97" s="15"/>
      <c r="C97" s="15"/>
      <c r="D97" s="16"/>
      <c r="E97" s="15"/>
      <c r="F97" s="15"/>
      <c r="G97" s="15"/>
      <c r="H97" s="16"/>
      <c r="I97" s="16"/>
      <c r="J97" s="16"/>
      <c r="K97" s="16"/>
      <c r="L97" s="16"/>
      <c r="M97" s="16"/>
      <c r="N97" s="16"/>
      <c r="O97" s="15"/>
      <c r="P97" s="15"/>
      <c r="Q97" s="15"/>
      <c r="X97" s="16"/>
      <c r="Y97" s="16"/>
      <c r="Z97" s="16"/>
      <c r="AA97" s="16"/>
      <c r="AB97" s="16"/>
      <c r="AC97" s="16"/>
      <c r="AD97" s="18"/>
      <c r="AE97" s="18"/>
      <c r="AF97" s="18"/>
      <c r="AG97" s="16"/>
      <c r="AH97" s="16"/>
      <c r="AI97" s="20"/>
      <c r="AJ97" s="21"/>
      <c r="AK97" s="21"/>
      <c r="AL97" s="21"/>
      <c r="AM97" s="21"/>
      <c r="AN97" s="15"/>
      <c r="AO97" s="15"/>
      <c r="AP97" s="15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 x14ac:dyDescent="0.25">
      <c r="A98" s="15"/>
      <c r="B98" s="15"/>
      <c r="C98" s="15"/>
      <c r="D98" s="16"/>
      <c r="E98" s="15"/>
      <c r="F98" s="15"/>
      <c r="G98" s="15"/>
      <c r="H98" s="16"/>
      <c r="I98" s="16"/>
      <c r="J98" s="16"/>
      <c r="K98" s="16"/>
      <c r="L98" s="16"/>
      <c r="M98" s="16"/>
      <c r="N98" s="16"/>
      <c r="O98" s="15"/>
      <c r="P98" s="15"/>
      <c r="Q98" s="15"/>
      <c r="X98" s="16"/>
      <c r="Y98" s="16"/>
      <c r="Z98" s="16"/>
      <c r="AA98" s="16"/>
      <c r="AB98" s="16"/>
      <c r="AC98" s="16"/>
      <c r="AD98" s="18"/>
      <c r="AE98" s="18"/>
      <c r="AF98" s="18"/>
      <c r="AG98" s="16"/>
      <c r="AH98" s="16"/>
      <c r="AI98" s="20"/>
      <c r="AJ98" s="21"/>
      <c r="AK98" s="21"/>
      <c r="AL98" s="21"/>
      <c r="AM98" s="21"/>
      <c r="AN98" s="15"/>
      <c r="AO98" s="15"/>
      <c r="AP98" s="15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 x14ac:dyDescent="0.25">
      <c r="A99" s="15"/>
      <c r="B99" s="15"/>
      <c r="C99" s="15"/>
      <c r="D99" s="16"/>
      <c r="E99" s="15"/>
      <c r="F99" s="15"/>
      <c r="G99" s="15"/>
      <c r="H99" s="16"/>
      <c r="I99" s="16"/>
      <c r="J99" s="16"/>
      <c r="K99" s="16"/>
      <c r="L99" s="16"/>
      <c r="M99" s="16"/>
      <c r="N99" s="16"/>
      <c r="O99" s="15"/>
      <c r="P99" s="15"/>
      <c r="Q99" s="15"/>
      <c r="X99" s="16"/>
      <c r="Y99" s="16"/>
      <c r="Z99" s="16"/>
      <c r="AA99" s="16"/>
      <c r="AB99" s="16"/>
      <c r="AC99" s="16"/>
      <c r="AD99" s="18"/>
      <c r="AE99" s="18"/>
      <c r="AF99" s="18"/>
      <c r="AG99" s="16"/>
      <c r="AH99" s="16"/>
      <c r="AI99" s="20"/>
      <c r="AJ99" s="21"/>
      <c r="AK99" s="21"/>
      <c r="AL99" s="21"/>
      <c r="AM99" s="21"/>
      <c r="AN99" s="15"/>
      <c r="AO99" s="15"/>
      <c r="AP99" s="15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 x14ac:dyDescent="0.25">
      <c r="A100" s="15"/>
      <c r="B100" s="15"/>
      <c r="C100" s="15"/>
      <c r="D100" s="16"/>
      <c r="E100" s="15"/>
      <c r="F100" s="15"/>
      <c r="G100" s="15"/>
      <c r="H100" s="16"/>
      <c r="I100" s="16"/>
      <c r="J100" s="16"/>
      <c r="K100" s="16"/>
      <c r="L100" s="16"/>
      <c r="M100" s="16"/>
      <c r="N100" s="16"/>
      <c r="O100" s="15"/>
      <c r="P100" s="15"/>
      <c r="Q100" s="15"/>
      <c r="X100" s="16"/>
      <c r="Y100" s="16"/>
      <c r="Z100" s="16"/>
      <c r="AA100" s="16"/>
      <c r="AB100" s="16"/>
      <c r="AC100" s="16"/>
      <c r="AD100" s="18"/>
      <c r="AE100" s="18"/>
      <c r="AF100" s="18"/>
      <c r="AG100" s="16"/>
      <c r="AH100" s="16"/>
      <c r="AI100" s="20"/>
      <c r="AJ100" s="21"/>
      <c r="AK100" s="21"/>
      <c r="AL100" s="21"/>
      <c r="AM100" s="21"/>
      <c r="AN100" s="15"/>
      <c r="AO100" s="15"/>
      <c r="AP100" s="15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1:65" x14ac:dyDescent="0.25">
      <c r="A101" s="15"/>
      <c r="B101" s="15"/>
      <c r="C101" s="15"/>
      <c r="D101" s="16"/>
      <c r="E101" s="15"/>
      <c r="F101" s="15"/>
      <c r="G101" s="15"/>
      <c r="H101" s="16"/>
      <c r="I101" s="16"/>
      <c r="J101" s="16"/>
      <c r="K101" s="16"/>
      <c r="L101" s="16"/>
      <c r="M101" s="16"/>
      <c r="N101" s="16"/>
      <c r="O101" s="15"/>
      <c r="P101" s="15"/>
      <c r="Q101" s="15"/>
      <c r="X101" s="16"/>
      <c r="Y101" s="16"/>
      <c r="Z101" s="16"/>
      <c r="AA101" s="16"/>
      <c r="AB101" s="16"/>
      <c r="AC101" s="16"/>
      <c r="AD101" s="18"/>
      <c r="AE101" s="18"/>
      <c r="AF101" s="18"/>
      <c r="AG101" s="16"/>
      <c r="AH101" s="16"/>
      <c r="AI101" s="20"/>
      <c r="AJ101" s="21"/>
      <c r="AK101" s="21"/>
      <c r="AL101" s="21"/>
      <c r="AM101" s="21"/>
      <c r="AN101" s="15"/>
      <c r="AO101" s="15"/>
      <c r="AP101" s="15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 x14ac:dyDescent="0.25">
      <c r="A102" s="15"/>
      <c r="B102" s="15"/>
      <c r="C102" s="15"/>
      <c r="D102" s="16"/>
      <c r="E102" s="15"/>
      <c r="F102" s="15"/>
      <c r="G102" s="15"/>
      <c r="H102" s="16"/>
      <c r="I102" s="16"/>
      <c r="J102" s="16"/>
      <c r="K102" s="16"/>
      <c r="L102" s="16"/>
      <c r="M102" s="16"/>
      <c r="N102" s="16"/>
      <c r="O102" s="15"/>
      <c r="P102" s="15"/>
      <c r="Q102" s="15"/>
      <c r="X102" s="16"/>
      <c r="Y102" s="16"/>
      <c r="Z102" s="16"/>
      <c r="AA102" s="16"/>
      <c r="AB102" s="16"/>
      <c r="AC102" s="16"/>
      <c r="AD102" s="18"/>
      <c r="AE102" s="18"/>
      <c r="AF102" s="18"/>
      <c r="AG102" s="16"/>
      <c r="AH102" s="16"/>
      <c r="AI102" s="20"/>
      <c r="AJ102" s="21"/>
      <c r="AK102" s="21"/>
      <c r="AL102" s="21"/>
      <c r="AM102" s="21"/>
      <c r="AN102" s="15"/>
      <c r="AO102" s="15"/>
      <c r="AP102" s="15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 x14ac:dyDescent="0.25">
      <c r="A103" s="15"/>
      <c r="B103" s="15"/>
      <c r="C103" s="15"/>
      <c r="D103" s="16"/>
      <c r="E103" s="15"/>
      <c r="F103" s="15"/>
      <c r="G103" s="15"/>
      <c r="H103" s="16"/>
      <c r="I103" s="16"/>
      <c r="J103" s="16"/>
      <c r="K103" s="16"/>
      <c r="L103" s="16"/>
      <c r="M103" s="16"/>
      <c r="N103" s="16"/>
      <c r="O103" s="15"/>
      <c r="P103" s="15"/>
      <c r="Q103" s="15"/>
      <c r="X103" s="16"/>
      <c r="Y103" s="16"/>
      <c r="Z103" s="16"/>
      <c r="AA103" s="16"/>
      <c r="AB103" s="16"/>
      <c r="AC103" s="16"/>
      <c r="AD103" s="18"/>
      <c r="AE103" s="18"/>
      <c r="AF103" s="18"/>
      <c r="AG103" s="16"/>
      <c r="AH103" s="16"/>
      <c r="AI103" s="20"/>
      <c r="AJ103" s="21"/>
      <c r="AK103" s="21"/>
      <c r="AL103" s="21"/>
      <c r="AM103" s="21"/>
      <c r="AN103" s="15"/>
      <c r="AO103" s="15"/>
      <c r="AP103" s="15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 x14ac:dyDescent="0.25">
      <c r="A104" s="15"/>
      <c r="B104" s="15"/>
      <c r="C104" s="15"/>
      <c r="D104" s="16"/>
      <c r="E104" s="15"/>
      <c r="F104" s="15"/>
      <c r="G104" s="15"/>
      <c r="H104" s="16"/>
      <c r="I104" s="16"/>
      <c r="J104" s="16"/>
      <c r="K104" s="16"/>
      <c r="L104" s="16"/>
      <c r="M104" s="16"/>
      <c r="N104" s="16"/>
      <c r="O104" s="15"/>
      <c r="P104" s="15"/>
      <c r="Q104" s="15"/>
      <c r="X104" s="16"/>
      <c r="Y104" s="16"/>
      <c r="Z104" s="16"/>
      <c r="AA104" s="16"/>
      <c r="AB104" s="16"/>
      <c r="AC104" s="16"/>
      <c r="AD104" s="18"/>
      <c r="AE104" s="18"/>
      <c r="AF104" s="18"/>
      <c r="AG104" s="16"/>
      <c r="AH104" s="16"/>
      <c r="AI104" s="20"/>
      <c r="AJ104" s="21"/>
      <c r="AK104" s="21"/>
      <c r="AL104" s="21"/>
      <c r="AM104" s="21"/>
      <c r="AN104" s="15"/>
      <c r="AO104" s="15"/>
      <c r="AP104" s="15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 x14ac:dyDescent="0.25">
      <c r="A105" s="15"/>
      <c r="B105" s="15"/>
      <c r="C105" s="15"/>
      <c r="D105" s="16"/>
      <c r="E105" s="15"/>
      <c r="F105" s="15"/>
      <c r="G105" s="15"/>
      <c r="H105" s="16"/>
      <c r="I105" s="16"/>
      <c r="J105" s="16"/>
      <c r="K105" s="16"/>
      <c r="L105" s="16"/>
      <c r="M105" s="16"/>
      <c r="N105" s="16"/>
      <c r="O105" s="15"/>
      <c r="P105" s="15"/>
      <c r="Q105" s="15"/>
      <c r="X105" s="16"/>
      <c r="Y105" s="16"/>
      <c r="Z105" s="16"/>
      <c r="AA105" s="16"/>
      <c r="AB105" s="16"/>
      <c r="AC105" s="16"/>
      <c r="AD105" s="18"/>
      <c r="AE105" s="18"/>
      <c r="AF105" s="18"/>
      <c r="AG105" s="16"/>
      <c r="AH105" s="16"/>
      <c r="AI105" s="20"/>
      <c r="AJ105" s="21"/>
      <c r="AK105" s="21"/>
      <c r="AL105" s="21"/>
      <c r="AM105" s="21"/>
      <c r="AN105" s="15"/>
      <c r="AO105" s="15"/>
      <c r="AP105" s="15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 x14ac:dyDescent="0.25">
      <c r="A106" s="15"/>
      <c r="B106" s="15"/>
      <c r="C106" s="15"/>
      <c r="D106" s="16"/>
      <c r="E106" s="15"/>
      <c r="F106" s="15"/>
      <c r="G106" s="15"/>
      <c r="H106" s="16"/>
      <c r="I106" s="16"/>
      <c r="J106" s="16"/>
      <c r="K106" s="16"/>
      <c r="L106" s="16"/>
      <c r="M106" s="16"/>
      <c r="N106" s="16"/>
      <c r="O106" s="15"/>
      <c r="P106" s="15"/>
      <c r="Q106" s="15"/>
      <c r="X106" s="16"/>
      <c r="Y106" s="16"/>
      <c r="Z106" s="16"/>
      <c r="AA106" s="16"/>
      <c r="AB106" s="16"/>
      <c r="AC106" s="16"/>
      <c r="AD106" s="18"/>
      <c r="AE106" s="18"/>
      <c r="AF106" s="18"/>
      <c r="AG106" s="16"/>
      <c r="AH106" s="16"/>
      <c r="AI106" s="20"/>
      <c r="AJ106" s="21"/>
      <c r="AK106" s="21"/>
      <c r="AL106" s="21"/>
      <c r="AM106" s="21"/>
      <c r="AN106" s="15"/>
      <c r="AO106" s="15"/>
      <c r="AP106" s="15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 x14ac:dyDescent="0.25">
      <c r="A107" s="15"/>
      <c r="B107" s="15"/>
      <c r="C107" s="15"/>
      <c r="D107" s="16"/>
      <c r="E107" s="15"/>
      <c r="F107" s="15"/>
      <c r="G107" s="15"/>
      <c r="H107" s="16"/>
      <c r="I107" s="16"/>
      <c r="J107" s="16"/>
      <c r="K107" s="16"/>
      <c r="L107" s="16"/>
      <c r="M107" s="16"/>
      <c r="N107" s="16"/>
      <c r="O107" s="15"/>
      <c r="P107" s="15"/>
      <c r="Q107" s="15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0"/>
      <c r="AJ107" s="21"/>
      <c r="AK107" s="21"/>
      <c r="AL107" s="21"/>
      <c r="AM107" s="21"/>
      <c r="AN107" s="15"/>
      <c r="AO107" s="15"/>
      <c r="AP107" s="15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7"/>
  <sheetViews>
    <sheetView topLeftCell="J3" workbookViewId="0">
      <selection activeCell="P15" sqref="P15"/>
    </sheetView>
  </sheetViews>
  <sheetFormatPr baseColWidth="10" defaultColWidth="9.140625" defaultRowHeight="15" x14ac:dyDescent="0.25"/>
  <cols>
    <col min="1" max="1" width="7" customWidth="1"/>
    <col min="2" max="2" width="7.140625" customWidth="1"/>
    <col min="3" max="3" width="8" customWidth="1"/>
    <col min="4" max="4" width="6" customWidth="1"/>
    <col min="5" max="5" width="9.5703125" customWidth="1"/>
    <col min="6" max="6" width="7.5703125" customWidth="1"/>
    <col min="7" max="7" width="8.140625" customWidth="1"/>
    <col min="8" max="8" width="12.7109375" customWidth="1"/>
    <col min="9" max="9" width="14" customWidth="1"/>
    <col min="10" max="10" width="14.140625" customWidth="1"/>
    <col min="11" max="11" width="13.7109375" customWidth="1"/>
    <col min="12" max="12" width="14.28515625" customWidth="1"/>
    <col min="13" max="13" width="14.85546875" customWidth="1"/>
    <col min="14" max="16" width="11.5703125" bestFit="1" customWidth="1"/>
    <col min="17" max="19" width="9.28515625" bestFit="1" customWidth="1"/>
  </cols>
  <sheetData>
    <row r="1" spans="1:65" ht="84.75" customHeight="1" x14ac:dyDescent="0.25">
      <c r="A1" s="3"/>
      <c r="B1" s="3"/>
      <c r="C1" s="3"/>
      <c r="D1" s="3"/>
      <c r="E1" s="17" t="s">
        <v>16</v>
      </c>
      <c r="F1" s="17" t="s">
        <v>20</v>
      </c>
      <c r="G1" s="17" t="s">
        <v>21</v>
      </c>
      <c r="H1" s="17" t="s">
        <v>18</v>
      </c>
      <c r="I1" s="17" t="s">
        <v>19</v>
      </c>
      <c r="J1" s="17" t="s">
        <v>22</v>
      </c>
      <c r="K1" s="17" t="s">
        <v>23</v>
      </c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7.25" customHeight="1" x14ac:dyDescent="0.25">
      <c r="A3" s="10" t="s">
        <v>24</v>
      </c>
      <c r="B3" s="12" t="s">
        <v>25</v>
      </c>
      <c r="C3" s="11" t="s">
        <v>26</v>
      </c>
      <c r="D3" s="4" t="s">
        <v>0</v>
      </c>
      <c r="E3" s="5" t="s">
        <v>1</v>
      </c>
      <c r="F3" s="6" t="s">
        <v>2</v>
      </c>
      <c r="G3" s="7" t="s">
        <v>3</v>
      </c>
      <c r="H3" s="13" t="s">
        <v>10</v>
      </c>
      <c r="I3" s="13" t="s">
        <v>11</v>
      </c>
      <c r="J3" s="13" t="s">
        <v>12</v>
      </c>
      <c r="K3" s="14" t="s">
        <v>13</v>
      </c>
      <c r="L3" s="14" t="s">
        <v>14</v>
      </c>
      <c r="M3" s="14" t="s">
        <v>15</v>
      </c>
      <c r="N3" s="8" t="s">
        <v>4</v>
      </c>
      <c r="O3" s="8" t="s">
        <v>5</v>
      </c>
      <c r="P3" s="8" t="s">
        <v>6</v>
      </c>
      <c r="Q3" s="9" t="s">
        <v>7</v>
      </c>
      <c r="R3" s="9" t="s">
        <v>8</v>
      </c>
      <c r="S3" s="9" t="s">
        <v>9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23.25" customHeight="1" x14ac:dyDescent="0.25">
      <c r="A4" s="15">
        <v>0</v>
      </c>
      <c r="B4" s="15">
        <v>0</v>
      </c>
      <c r="C4" s="15">
        <v>0</v>
      </c>
      <c r="D4" s="16">
        <v>0</v>
      </c>
      <c r="E4" s="16">
        <v>0</v>
      </c>
      <c r="F4" s="16">
        <v>0</v>
      </c>
      <c r="G4" s="16">
        <v>200</v>
      </c>
      <c r="H4" s="16">
        <f>SQRT((D4*D4)+((E4-G4)*(E4-G4))+(F4*F4))</f>
        <v>200</v>
      </c>
      <c r="I4" s="16">
        <f>SQRT(((D4-((SQRT(3)/2)*G4))^2)+((E4+(0.5*G4))^2)+(F4^2))</f>
        <v>200</v>
      </c>
      <c r="J4" s="16">
        <f>SQRT(((D4+((SQRT(3)/2)*G4))^2)+((E4+(0.5*G4))^2)+(F4^2))</f>
        <v>200</v>
      </c>
      <c r="K4" s="15" t="s">
        <v>17</v>
      </c>
      <c r="L4" s="15" t="s">
        <v>17</v>
      </c>
      <c r="M4" s="15" t="s">
        <v>17</v>
      </c>
      <c r="N4" s="15" t="s">
        <v>17</v>
      </c>
      <c r="O4" s="15" t="s">
        <v>17</v>
      </c>
      <c r="P4" s="15" t="s">
        <v>17</v>
      </c>
      <c r="Q4" s="15" t="s">
        <v>17</v>
      </c>
      <c r="R4" s="15" t="s">
        <v>17</v>
      </c>
      <c r="S4" s="15" t="s">
        <v>17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ht="20.25" customHeight="1" x14ac:dyDescent="0.25">
      <c r="A5" s="15">
        <v>10</v>
      </c>
      <c r="B5" s="15">
        <v>0</v>
      </c>
      <c r="C5" s="15">
        <v>0</v>
      </c>
      <c r="D5" s="16">
        <f>A5-A4</f>
        <v>10</v>
      </c>
      <c r="E5" s="16">
        <f t="shared" ref="E5:F5" si="0">B5-B4</f>
        <v>0</v>
      </c>
      <c r="F5" s="16">
        <f t="shared" si="0"/>
        <v>0</v>
      </c>
      <c r="G5" s="16">
        <v>200</v>
      </c>
      <c r="H5" s="16">
        <f>SQRT((D5*D5)+((E5-G5)*(E5-G5))+(F5*F5))</f>
        <v>200.24984394500785</v>
      </c>
      <c r="I5" s="16">
        <f>SQRT(((D5-((SQRT(3)/2)*G5))^2)+((E5+(0.5*G5))^2)+(F5^2))</f>
        <v>191.40506363433084</v>
      </c>
      <c r="J5" s="16">
        <f>SQRT(((D5+((SQRT(3)/2)*G5))^2)+((E5+(0.5*G5))^2)+(F5^2))</f>
        <v>208.72015143521182</v>
      </c>
      <c r="K5" s="16">
        <f t="shared" ref="K5:M8" si="1">H5-H4</f>
        <v>0.24984394500785356</v>
      </c>
      <c r="L5" s="16">
        <f t="shared" si="1"/>
        <v>-8.594936365669156</v>
      </c>
      <c r="M5" s="16">
        <f t="shared" si="1"/>
        <v>8.7201514352118181</v>
      </c>
      <c r="N5" s="18">
        <f t="shared" ref="N5" si="2">ABS(K5*200)</f>
        <v>49.968789001570713</v>
      </c>
      <c r="O5" s="18">
        <f t="shared" ref="O5" si="3">ABS(L5*200)</f>
        <v>1718.9872731338312</v>
      </c>
      <c r="P5" s="18">
        <f t="shared" ref="P5" si="4">ABS(M5*200)</f>
        <v>1744.0302870423636</v>
      </c>
      <c r="Q5" s="16">
        <f>IF(K5&gt;0,1,0)</f>
        <v>1</v>
      </c>
      <c r="R5" s="16">
        <f t="shared" ref="R5:S5" si="5">IF(L5&gt;0,1,0)</f>
        <v>0</v>
      </c>
      <c r="S5" s="16">
        <f t="shared" si="5"/>
        <v>1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ht="17.25" customHeight="1" x14ac:dyDescent="0.25">
      <c r="A6" s="15">
        <v>15</v>
      </c>
      <c r="B6" s="15">
        <v>10</v>
      </c>
      <c r="C6" s="15">
        <v>0</v>
      </c>
      <c r="D6" s="16">
        <f t="shared" ref="D6:D7" si="6">A6-A5</f>
        <v>5</v>
      </c>
      <c r="E6" s="16">
        <f t="shared" ref="E6:E7" si="7">B6-B5</f>
        <v>10</v>
      </c>
      <c r="F6" s="16">
        <f t="shared" ref="F6:F7" si="8">C6-C5</f>
        <v>0</v>
      </c>
      <c r="G6" s="16">
        <v>200</v>
      </c>
      <c r="H6" s="16">
        <f>SQRT((D6*D6)+((E6-G6)*(E6-G6))+(F6*F6))</f>
        <v>190.06577808748213</v>
      </c>
      <c r="I6" s="16">
        <f>SQRT(((D6-((SQRT(3)/2)*G6))^2)+((E6+(0.5*G6))^2)+(F6^2))</f>
        <v>200.97997211769913</v>
      </c>
      <c r="J6" s="16">
        <f>SQRT(((D6+((SQRT(3)/2)*G6))^2)+((E6+(0.5*G6))^2)+(F6^2))</f>
        <v>209.42075066136323</v>
      </c>
      <c r="K6" s="16">
        <f t="shared" si="1"/>
        <v>-10.184065857525724</v>
      </c>
      <c r="L6" s="16">
        <f t="shared" si="1"/>
        <v>9.57490848336829</v>
      </c>
      <c r="M6" s="16">
        <f t="shared" si="1"/>
        <v>0.7005992261514109</v>
      </c>
      <c r="N6" s="18">
        <f t="shared" ref="N6:N13" si="9">ABS(K6*200)</f>
        <v>2036.8131715051447</v>
      </c>
      <c r="O6" s="18">
        <f t="shared" ref="O6:O13" si="10">ABS(L6*200)</f>
        <v>1914.981696673658</v>
      </c>
      <c r="P6" s="18">
        <f t="shared" ref="P6:P13" si="11">ABS(M6*200)</f>
        <v>140.11984523028218</v>
      </c>
      <c r="Q6" s="16">
        <f t="shared" ref="Q6:Q10" si="12">IF(K6&gt;0,1,0)</f>
        <v>0</v>
      </c>
      <c r="R6" s="16">
        <f t="shared" ref="R6:R10" si="13">IF(L6&gt;0,1,0)</f>
        <v>1</v>
      </c>
      <c r="S6" s="16">
        <f t="shared" ref="S6:S10" si="14">IF(M6&gt;0,1,0)</f>
        <v>1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25">
      <c r="A7" s="15">
        <v>20</v>
      </c>
      <c r="B7" s="15">
        <v>0</v>
      </c>
      <c r="C7" s="15">
        <v>0</v>
      </c>
      <c r="D7" s="16">
        <f t="shared" si="6"/>
        <v>5</v>
      </c>
      <c r="E7" s="16">
        <f t="shared" si="7"/>
        <v>-10</v>
      </c>
      <c r="F7" s="16">
        <f t="shared" si="8"/>
        <v>0</v>
      </c>
      <c r="G7" s="16">
        <v>200</v>
      </c>
      <c r="H7" s="16">
        <f>SQRT((D7*D7)+((E7-G7)*(E7-G7))+(F7*F7))</f>
        <v>210.05951537600004</v>
      </c>
      <c r="I7" s="16">
        <f>SQRT(((D7-((SQRT(3)/2)*G7))^2)+((E7+(0.5*G7))^2)+(F7^2))</f>
        <v>190.76936125182976</v>
      </c>
      <c r="J7" s="16">
        <f>SQRT(((D7+((SQRT(3)/2)*G7))^2)+((E7+(0.5*G7))^2)+(F7^2))</f>
        <v>199.64230715850002</v>
      </c>
      <c r="K7" s="16">
        <f t="shared" si="1"/>
        <v>19.993737288517906</v>
      </c>
      <c r="L7" s="16">
        <f t="shared" si="1"/>
        <v>-10.21061086586937</v>
      </c>
      <c r="M7" s="16">
        <f t="shared" si="1"/>
        <v>-9.7784435028632117</v>
      </c>
      <c r="N7" s="18">
        <f t="shared" si="9"/>
        <v>3998.7474577035809</v>
      </c>
      <c r="O7" s="18">
        <f t="shared" si="10"/>
        <v>2042.122173173874</v>
      </c>
      <c r="P7" s="18">
        <f t="shared" si="11"/>
        <v>1955.6887005726423</v>
      </c>
      <c r="Q7" s="16">
        <f t="shared" si="12"/>
        <v>1</v>
      </c>
      <c r="R7" s="16">
        <f t="shared" si="13"/>
        <v>0</v>
      </c>
      <c r="S7" s="16">
        <f t="shared" si="14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25">
      <c r="A8" s="15">
        <v>30</v>
      </c>
      <c r="B8" s="15">
        <v>0</v>
      </c>
      <c r="C8" s="15">
        <v>0</v>
      </c>
      <c r="D8" s="16">
        <f t="shared" ref="D8:F13" si="15">A8-A7</f>
        <v>10</v>
      </c>
      <c r="E8" s="16">
        <f t="shared" si="15"/>
        <v>0</v>
      </c>
      <c r="F8" s="16">
        <f t="shared" si="15"/>
        <v>0</v>
      </c>
      <c r="G8" s="16">
        <v>200</v>
      </c>
      <c r="H8" s="16">
        <f>SQRT((D8*D8)+((E8-G8)*(E8-G8))+(F8*F8))</f>
        <v>200.24984394500785</v>
      </c>
      <c r="I8" s="16">
        <f>SQRT(((D8-((SQRT(3)/2)*G8))^2)+((E8+(0.5*G8))^2)+(F8^2))</f>
        <v>191.40506363433084</v>
      </c>
      <c r="J8" s="16">
        <f>SQRT(((D8+((SQRT(3)/2)*G8))^2)+((E8+(0.5*G8))^2)+(F8^2))</f>
        <v>208.72015143521182</v>
      </c>
      <c r="K8" s="16">
        <f t="shared" si="1"/>
        <v>-9.8096714309921822</v>
      </c>
      <c r="L8" s="16">
        <f t="shared" si="1"/>
        <v>0.63570238250107991</v>
      </c>
      <c r="M8" s="16">
        <f t="shared" si="1"/>
        <v>9.0778442767118008</v>
      </c>
      <c r="N8" s="18">
        <f t="shared" si="9"/>
        <v>1961.9342861984364</v>
      </c>
      <c r="O8" s="18">
        <f t="shared" si="10"/>
        <v>127.14047650021598</v>
      </c>
      <c r="P8" s="18">
        <f t="shared" si="11"/>
        <v>1815.5688553423602</v>
      </c>
      <c r="Q8" s="16">
        <f t="shared" si="12"/>
        <v>0</v>
      </c>
      <c r="R8" s="16">
        <f t="shared" si="13"/>
        <v>1</v>
      </c>
      <c r="S8" s="16">
        <f t="shared" si="14"/>
        <v>1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5">
      <c r="A9" s="16">
        <v>22</v>
      </c>
      <c r="B9" s="16">
        <v>-8</v>
      </c>
      <c r="C9" s="15">
        <v>0</v>
      </c>
      <c r="D9" s="16">
        <f t="shared" si="15"/>
        <v>-8</v>
      </c>
      <c r="E9" s="16">
        <f t="shared" si="15"/>
        <v>-8</v>
      </c>
      <c r="F9" s="16">
        <f t="shared" si="15"/>
        <v>0</v>
      </c>
      <c r="G9" s="16">
        <v>200</v>
      </c>
      <c r="H9" s="16">
        <f t="shared" ref="H9:H12" si="16">SQRT((D9*D9)+((E9-G9)*(E9-G9))+(F9*F9))</f>
        <v>208.15378930012301</v>
      </c>
      <c r="I9" s="16">
        <f t="shared" ref="I9:I12" si="17">SQRT(((D9-((SQRT(3)/2)*G9))^2)+((E9+(0.5*G9))^2)+(F9^2))</f>
        <v>203.22224605615941</v>
      </c>
      <c r="J9" s="16">
        <f t="shared" ref="J9:J12" si="18">SQRT(((D9+((SQRT(3)/2)*G9))^2)+((E9+(0.5*G9))^2)+(F9^2))</f>
        <v>189.09447032605104</v>
      </c>
      <c r="K9" s="16">
        <f t="shared" ref="K9:K12" si="19">H9-H8</f>
        <v>7.9039453551151553</v>
      </c>
      <c r="L9" s="16">
        <f t="shared" ref="L9:L12" si="20">I9-I8</f>
        <v>11.817182421828562</v>
      </c>
      <c r="M9" s="16">
        <f t="shared" ref="M9:M12" si="21">J9-J8</f>
        <v>-19.62568110916078</v>
      </c>
      <c r="N9" s="18">
        <f t="shared" si="9"/>
        <v>1580.7890710230311</v>
      </c>
      <c r="O9" s="18">
        <f t="shared" si="10"/>
        <v>2363.4364843657122</v>
      </c>
      <c r="P9" s="18">
        <f t="shared" si="11"/>
        <v>3925.136221832156</v>
      </c>
      <c r="Q9" s="16">
        <f t="shared" si="12"/>
        <v>1</v>
      </c>
      <c r="R9" s="16">
        <f t="shared" si="13"/>
        <v>1</v>
      </c>
      <c r="S9" s="16">
        <f t="shared" si="14"/>
        <v>0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5">
      <c r="A10" s="16">
        <v>15</v>
      </c>
      <c r="B10" s="16">
        <v>-30</v>
      </c>
      <c r="C10" s="15">
        <v>0</v>
      </c>
      <c r="D10" s="16">
        <f t="shared" si="15"/>
        <v>-7</v>
      </c>
      <c r="E10" s="16">
        <f t="shared" si="15"/>
        <v>-22</v>
      </c>
      <c r="F10" s="16">
        <f t="shared" si="15"/>
        <v>0</v>
      </c>
      <c r="G10" s="16">
        <v>200</v>
      </c>
      <c r="H10" s="16">
        <f t="shared" si="16"/>
        <v>222.11033294288674</v>
      </c>
      <c r="I10" s="16">
        <f t="shared" si="17"/>
        <v>196.36158262398587</v>
      </c>
      <c r="J10" s="16">
        <f t="shared" si="18"/>
        <v>183.59773655849784</v>
      </c>
      <c r="K10" s="16">
        <f t="shared" si="19"/>
        <v>13.956543642763734</v>
      </c>
      <c r="L10" s="16">
        <f t="shared" si="20"/>
        <v>-6.8606634321735385</v>
      </c>
      <c r="M10" s="16">
        <f t="shared" si="21"/>
        <v>-5.4967337675531951</v>
      </c>
      <c r="N10" s="18">
        <f t="shared" si="9"/>
        <v>2791.3087285527467</v>
      </c>
      <c r="O10" s="18">
        <f t="shared" si="10"/>
        <v>1372.1326864347077</v>
      </c>
      <c r="P10" s="18">
        <f t="shared" si="11"/>
        <v>1099.346753510639</v>
      </c>
      <c r="Q10" s="16">
        <f t="shared" si="12"/>
        <v>1</v>
      </c>
      <c r="R10" s="16">
        <f t="shared" si="13"/>
        <v>0</v>
      </c>
      <c r="S10" s="16">
        <f t="shared" si="14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25">
      <c r="A11" s="16">
        <v>8</v>
      </c>
      <c r="B11" s="16">
        <v>-8</v>
      </c>
      <c r="C11" s="15">
        <v>0</v>
      </c>
      <c r="D11" s="16">
        <f t="shared" si="15"/>
        <v>-7</v>
      </c>
      <c r="E11" s="16">
        <f t="shared" si="15"/>
        <v>22</v>
      </c>
      <c r="F11" s="16">
        <f t="shared" si="15"/>
        <v>0</v>
      </c>
      <c r="G11" s="16">
        <v>200</v>
      </c>
      <c r="H11" s="16">
        <f t="shared" si="16"/>
        <v>178.13758727455584</v>
      </c>
      <c r="I11" s="16">
        <f t="shared" si="17"/>
        <v>217.61863691006894</v>
      </c>
      <c r="J11" s="16">
        <f t="shared" si="18"/>
        <v>206.17499574246042</v>
      </c>
      <c r="K11" s="16">
        <f t="shared" si="19"/>
        <v>-43.972745668330901</v>
      </c>
      <c r="L11" s="16">
        <f t="shared" si="20"/>
        <v>21.257054286083076</v>
      </c>
      <c r="M11" s="16">
        <f t="shared" si="21"/>
        <v>22.577259183962582</v>
      </c>
      <c r="N11" s="18">
        <f t="shared" si="9"/>
        <v>8794.5491336661798</v>
      </c>
      <c r="O11" s="18">
        <f t="shared" si="10"/>
        <v>4251.4108572166151</v>
      </c>
      <c r="P11" s="18">
        <f t="shared" si="11"/>
        <v>4515.4518367925166</v>
      </c>
      <c r="Q11" s="16">
        <f t="shared" ref="Q11:Q12" si="22">IF(K11&gt;0,1,0)</f>
        <v>0</v>
      </c>
      <c r="R11" s="16">
        <f t="shared" ref="R11:R12" si="23">IF(L11&gt;0,1,0)</f>
        <v>1</v>
      </c>
      <c r="S11" s="16">
        <f t="shared" ref="S11:S12" si="24">IF(M11&gt;0,1,0)</f>
        <v>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5">
      <c r="A12" s="16">
        <v>0</v>
      </c>
      <c r="B12" s="16">
        <v>0</v>
      </c>
      <c r="C12" s="15">
        <v>0</v>
      </c>
      <c r="D12" s="16">
        <f t="shared" si="15"/>
        <v>-8</v>
      </c>
      <c r="E12" s="16">
        <f t="shared" si="15"/>
        <v>8</v>
      </c>
      <c r="F12" s="16">
        <f t="shared" si="15"/>
        <v>0</v>
      </c>
      <c r="G12" s="16">
        <v>200</v>
      </c>
      <c r="H12" s="16">
        <f t="shared" si="16"/>
        <v>192.16659439142902</v>
      </c>
      <c r="I12" s="16">
        <f t="shared" si="17"/>
        <v>210.94852758933919</v>
      </c>
      <c r="J12" s="16">
        <f t="shared" si="18"/>
        <v>197.37456449069063</v>
      </c>
      <c r="K12" s="16">
        <f t="shared" si="19"/>
        <v>14.029007116873174</v>
      </c>
      <c r="L12" s="16">
        <f t="shared" si="20"/>
        <v>-6.6701093207297504</v>
      </c>
      <c r="M12" s="16">
        <f t="shared" si="21"/>
        <v>-8.800431251769794</v>
      </c>
      <c r="N12" s="18">
        <f t="shared" si="9"/>
        <v>2805.8014233746349</v>
      </c>
      <c r="O12" s="18">
        <f t="shared" si="10"/>
        <v>1334.0218641459501</v>
      </c>
      <c r="P12" s="18">
        <f t="shared" si="11"/>
        <v>1760.0862503539588</v>
      </c>
      <c r="Q12" s="16">
        <f t="shared" si="22"/>
        <v>1</v>
      </c>
      <c r="R12" s="16">
        <f t="shared" si="23"/>
        <v>0</v>
      </c>
      <c r="S12" s="16">
        <f t="shared" si="24"/>
        <v>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25">
      <c r="A13" s="16">
        <v>0</v>
      </c>
      <c r="B13" s="16">
        <v>0</v>
      </c>
      <c r="C13" s="15">
        <v>50</v>
      </c>
      <c r="D13" s="16">
        <f t="shared" si="15"/>
        <v>0</v>
      </c>
      <c r="E13" s="16">
        <f t="shared" si="15"/>
        <v>0</v>
      </c>
      <c r="F13" s="16">
        <f t="shared" si="15"/>
        <v>50</v>
      </c>
      <c r="G13" s="16">
        <v>200</v>
      </c>
      <c r="H13" s="16">
        <f t="shared" ref="H13" si="25">SQRT((D13*D13)+((E13-G13)*(E13-G13))+(F13*F13))</f>
        <v>206.15528128088303</v>
      </c>
      <c r="I13" s="16">
        <f t="shared" ref="I13" si="26">SQRT(((D13-((SQRT(3)/2)*G13))^2)+((E13+(0.5*G13))^2)+(F13^2))</f>
        <v>206.15528128088303</v>
      </c>
      <c r="J13" s="16">
        <f t="shared" ref="J13" si="27">SQRT(((D13+((SQRT(3)/2)*G13))^2)+((E13+(0.5*G13))^2)+(F13^2))</f>
        <v>206.15528128088303</v>
      </c>
      <c r="K13" s="16">
        <f t="shared" ref="K13" si="28">H13-H12</f>
        <v>13.988686889454016</v>
      </c>
      <c r="L13" s="16">
        <f t="shared" ref="L13" si="29">I13-I12</f>
        <v>-4.7932463084561618</v>
      </c>
      <c r="M13" s="16">
        <f t="shared" ref="M13" si="30">J13-J12</f>
        <v>8.7807167901924004</v>
      </c>
      <c r="N13" s="18">
        <f t="shared" si="9"/>
        <v>2797.7373778908031</v>
      </c>
      <c r="O13" s="18">
        <f t="shared" si="10"/>
        <v>958.64926169123237</v>
      </c>
      <c r="P13" s="18">
        <f t="shared" si="11"/>
        <v>1756.1433580384801</v>
      </c>
      <c r="Q13" s="16">
        <f t="shared" ref="Q13" si="31">IF(K13&gt;0,1,0)</f>
        <v>1</v>
      </c>
      <c r="R13" s="16">
        <f t="shared" ref="R13" si="32">IF(L13&gt;0,1,0)</f>
        <v>0</v>
      </c>
      <c r="S13" s="16">
        <f t="shared" ref="S13" si="33">IF(M13&gt;0,1,0)</f>
        <v>1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1:6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DOCUMENTACION</vt:lpstr>
      <vt:lpstr>INVERSA-1</vt:lpstr>
      <vt:lpstr>Hoja1</vt:lpstr>
      <vt:lpstr>recorrido-1 </vt:lpstr>
      <vt:lpstr>desplazamientos-1</vt:lpstr>
      <vt:lpstr>INVERSA-2</vt:lpstr>
      <vt:lpstr>ESTRELLA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</dc:creator>
  <cp:lastModifiedBy>Dante</cp:lastModifiedBy>
  <dcterms:created xsi:type="dcterms:W3CDTF">2015-06-05T18:19:34Z</dcterms:created>
  <dcterms:modified xsi:type="dcterms:W3CDTF">2019-11-12T20:28:13Z</dcterms:modified>
</cp:coreProperties>
</file>